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5\6. Ejecuciones\6. Junio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'!$A$8:$Q$74</definedName>
    <definedName name="_xlnm.Print_Area" localSheetId="0">'P2 Presupuesto Aprobado-Ejec '!$A$1:$Q$101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3" i="1"/>
  <c r="D12" i="1"/>
  <c r="C63" i="1"/>
  <c r="D64" i="1"/>
  <c r="D65" i="1"/>
  <c r="D63" i="1" l="1"/>
  <c r="F46" i="1"/>
  <c r="G46" i="1"/>
  <c r="E46" i="1"/>
  <c r="E37" i="1"/>
  <c r="D57" i="1" l="1"/>
  <c r="D58" i="1"/>
  <c r="B80" i="1"/>
  <c r="I46" i="1" l="1"/>
  <c r="Q46" i="1" s="1"/>
  <c r="C46" i="1" l="1"/>
  <c r="B46" i="1"/>
  <c r="D46" i="1" l="1"/>
  <c r="Q74" i="1"/>
  <c r="Q75" i="1"/>
  <c r="Q78" i="1"/>
  <c r="Q79" i="1"/>
  <c r="Q81" i="1"/>
  <c r="Q82" i="1"/>
  <c r="Q73" i="1"/>
  <c r="N76" i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O77" i="1"/>
  <c r="O76" i="1" s="1"/>
  <c r="P77" i="1"/>
  <c r="P76" i="1" s="1"/>
  <c r="E77" i="1"/>
  <c r="E76" i="1" s="1"/>
  <c r="C77" i="1"/>
  <c r="D77" i="1" s="1"/>
  <c r="D78" i="1"/>
  <c r="Q77" i="1" l="1"/>
  <c r="B71" i="1"/>
  <c r="B68" i="1"/>
  <c r="B63" i="1"/>
  <c r="B53" i="1"/>
  <c r="B37" i="1"/>
  <c r="B27" i="1"/>
  <c r="B17" i="1"/>
  <c r="B11" i="1"/>
  <c r="B76" i="1" l="1"/>
  <c r="B85" i="1" s="1"/>
  <c r="B10" i="1" l="1"/>
  <c r="J11" i="1"/>
  <c r="I17" i="1" l="1"/>
  <c r="Q19" i="1" l="1"/>
  <c r="I11" i="1" l="1"/>
  <c r="Q30" i="1" l="1"/>
  <c r="Q20" i="1"/>
  <c r="H17" i="1"/>
  <c r="F17" i="1"/>
  <c r="F80" i="1"/>
  <c r="E80" i="1"/>
  <c r="Q12" i="1" l="1"/>
  <c r="D59" i="1" l="1"/>
  <c r="D60" i="1"/>
  <c r="D61" i="1"/>
  <c r="D62" i="1"/>
  <c r="D55" i="1"/>
  <c r="D56" i="1"/>
  <c r="D54" i="1"/>
  <c r="D45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81" i="1" l="1"/>
  <c r="C80" i="1"/>
  <c r="C37" i="1"/>
  <c r="D80" i="1" l="1"/>
  <c r="Q61" i="1"/>
  <c r="C76" i="1" l="1"/>
  <c r="C27" i="1"/>
  <c r="C17" i="1"/>
  <c r="D76" i="1" l="1"/>
  <c r="C53" i="1"/>
  <c r="C11" i="1"/>
  <c r="C10" i="1" l="1"/>
  <c r="C85" i="1"/>
  <c r="Q65" i="1"/>
  <c r="G80" i="1"/>
  <c r="H80" i="1"/>
  <c r="I80" i="1"/>
  <c r="J80" i="1"/>
  <c r="K80" i="1"/>
  <c r="L80" i="1"/>
  <c r="M80" i="1"/>
  <c r="N80" i="1"/>
  <c r="O80" i="1"/>
  <c r="P80" i="1"/>
  <c r="Q80" i="1" l="1"/>
  <c r="H63" i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Q27" i="1"/>
  <c r="D11" i="1"/>
  <c r="E11" i="1"/>
  <c r="F11" i="1"/>
  <c r="G11" i="1"/>
  <c r="H11" i="1"/>
  <c r="K11" i="1"/>
  <c r="L11" i="1"/>
  <c r="M11" i="1"/>
  <c r="N11" i="1"/>
  <c r="O11" i="1"/>
  <c r="P11" i="1"/>
  <c r="Q13" i="1"/>
  <c r="Q14" i="1"/>
  <c r="Q15" i="1"/>
  <c r="Q16" i="1"/>
  <c r="D17" i="1"/>
  <c r="E17" i="1"/>
  <c r="G17" i="1"/>
  <c r="J17" i="1"/>
  <c r="K17" i="1"/>
  <c r="L17" i="1"/>
  <c r="M17" i="1"/>
  <c r="N17" i="1"/>
  <c r="O17" i="1"/>
  <c r="P17" i="1"/>
  <c r="Q21" i="1"/>
  <c r="Q22" i="1"/>
  <c r="Q23" i="1"/>
  <c r="Q2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F37" i="1"/>
  <c r="G37" i="1"/>
  <c r="H37" i="1"/>
  <c r="I37" i="1"/>
  <c r="J37" i="1"/>
  <c r="K37" i="1"/>
  <c r="L37" i="1"/>
  <c r="M37" i="1"/>
  <c r="N37" i="1"/>
  <c r="O37" i="1"/>
  <c r="P37" i="1"/>
  <c r="Q38" i="1"/>
  <c r="Q37" i="1" s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83" i="1"/>
  <c r="Q76" i="1" s="1"/>
  <c r="Q84" i="1"/>
  <c r="I85" i="1" l="1"/>
  <c r="Q17" i="1"/>
  <c r="Q11" i="1"/>
  <c r="G10" i="1"/>
  <c r="G85" i="1"/>
  <c r="H10" i="1"/>
  <c r="H85" i="1"/>
  <c r="M10" i="1"/>
  <c r="M85" i="1"/>
  <c r="E10" i="1"/>
  <c r="E85" i="1"/>
  <c r="L10" i="1"/>
  <c r="L85" i="1"/>
  <c r="F10" i="1"/>
  <c r="F85" i="1"/>
  <c r="P10" i="1"/>
  <c r="P85" i="1"/>
  <c r="K10" i="1"/>
  <c r="K85" i="1"/>
  <c r="N10" i="1"/>
  <c r="N85" i="1"/>
  <c r="J10" i="1"/>
  <c r="J85" i="1"/>
  <c r="O10" i="1"/>
  <c r="O85" i="1"/>
  <c r="I10" i="1"/>
  <c r="Q68" i="1"/>
  <c r="Q63" i="1" s="1"/>
  <c r="Q85" i="1" l="1"/>
  <c r="Q10" i="1"/>
  <c r="D37" i="1"/>
  <c r="D85" i="1" s="1"/>
  <c r="D10" i="1" l="1"/>
</calcChain>
</file>

<file path=xl/sharedStrings.xml><?xml version="1.0" encoding="utf-8"?>
<sst xmlns="http://schemas.openxmlformats.org/spreadsheetml/2006/main" count="101" uniqueCount="101">
  <si>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</si>
  <si>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</si>
  <si>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</si>
  <si>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</si>
  <si>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</si>
  <si>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</si>
  <si>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</si>
  <si>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</si>
  <si>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</si>
  <si>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</si>
  <si>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</si>
  <si>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</si>
  <si>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</si>
  <si>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</si>
  <si>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</si>
  <si>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</si>
  <si>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</si>
  <si>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</si>
  <si>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</si>
  <si>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</si>
  <si>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</si>
  <si>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</si>
  <si>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</si>
  <si>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</si>
  <si>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</si>
  <si>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</si>
  <si>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</si>
  <si>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</si>
  <si>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</si>
  <si>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</si>
  <si>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</si>
  <si>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</si>
  <si>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</si>
  <si>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</si>
  <si>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</si>
  <si>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</si>
  <si>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</si>
  <si>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</si>
  <si>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</si>
  <si>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</si>
  <si>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</si>
  <si>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</si>
  <si>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</si>
  <si>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</si>
  <si>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</si>
  <si>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</si>
  <si>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</si>
  <si>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</si>
  <si>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</si>
  <si>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</si>
  <si>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</si>
  <si>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</si>
  <si>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</si>
  <si>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</si>
  <si>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</si>
  <si>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</si>
  <si>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</si>
  <si>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</si>
  <si>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</si>
  <si>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</si>
  <si>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</si>
  <si>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</si>
  <si>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</si>
  <si>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</si>
  <si>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</si>
  <si>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</si>
  <si>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</si>
  <si>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</si>
  <si>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</si>
  <si>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</si>
  <si>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</si>
  <si>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</si>
  <si>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</si>
  <si>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</si>
  <si>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</si>
  <si>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</si>
  <si>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</si>
  <si>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</si>
  <si>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</si>
  <si>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</si>
  <si>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</si>
  <si>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</si>
  <si>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</si>
  <si>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</si>
  <si>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</si>
  <si>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</si>
  <si>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</si>
  <si>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</si>
  <si>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</si>
  <si>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</si>
  <si>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</si>
  <si>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</si>
  <si>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</si>
  <si>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</si>
  <si>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</si>
  <si>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</si>
  <si>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</si>
  <si>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</si>
  <si>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</si>
  <si>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</si>
  <si>
    <t>Elaborado el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</si>
</sst>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0" fontId="3" fillId="0" borderId="0" xfId="0" applyFont="1" applyAlignment="1">
      <alignment horizontal="center" vertical="top" wrapText="1" readingOrder="1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 indent="1"/>
    </xf>
    <xf numFmtId="43" fontId="0" fillId="0" borderId="0" xfId="0" applyNumberFormat="1" applyFont="1"/>
    <xf numFmtId="0" fontId="4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6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0" fontId="5" fillId="0" borderId="0" xfId="0" applyFont="1" applyFill="1" applyAlignment="1">
      <alignment horizontal="left" indent="1"/>
    </xf>
    <xf numFmtId="0" fontId="5" fillId="0" borderId="3" xfId="0" applyFont="1" applyFill="1" applyBorder="1" applyAlignment="1">
      <alignment horizontal="left"/>
    </xf>
    <xf numFmtId="43" fontId="3" fillId="0" borderId="0" xfId="1" applyNumberFormat="1" applyFont="1" applyAlignment="1">
      <alignment horizontal="center" vertical="top" wrapText="1" readingOrder="1"/>
    </xf>
    <xf numFmtId="43" fontId="3" fillId="0" borderId="0" xfId="0" applyNumberFormat="1" applyFont="1" applyAlignment="1">
      <alignment horizontal="center" vertical="top" wrapText="1" readingOrder="1"/>
    </xf>
    <xf numFmtId="43" fontId="4" fillId="3" borderId="4" xfId="1" applyNumberFormat="1" applyFont="1" applyFill="1" applyBorder="1" applyAlignment="1">
      <alignment horizontal="center"/>
    </xf>
    <xf numFmtId="43" fontId="4" fillId="3" borderId="5" xfId="1" applyNumberFormat="1" applyFont="1" applyFill="1" applyBorder="1" applyAlignment="1">
      <alignment horizontal="center"/>
    </xf>
    <xf numFmtId="43" fontId="5" fillId="0" borderId="3" xfId="1" applyNumberFormat="1" applyFont="1" applyBorder="1"/>
    <xf numFmtId="43" fontId="5" fillId="0" borderId="3" xfId="1" applyNumberFormat="1" applyFont="1" applyFill="1" applyBorder="1"/>
    <xf numFmtId="43" fontId="5" fillId="0" borderId="0" xfId="1" applyNumberFormat="1" applyFont="1"/>
    <xf numFmtId="43" fontId="5" fillId="0" borderId="0" xfId="1" applyNumberFormat="1" applyFont="1" applyFill="1"/>
    <xf numFmtId="43" fontId="0" fillId="0" borderId="0" xfId="0" applyNumberFormat="1"/>
    <xf numFmtId="43" fontId="6" fillId="0" borderId="0" xfId="1" applyNumberFormat="1" applyFont="1" applyFill="1"/>
    <xf numFmtId="43" fontId="0" fillId="0" borderId="0" xfId="1" applyNumberFormat="1" applyFont="1" applyFill="1"/>
    <xf numFmtId="43" fontId="6" fillId="0" borderId="0" xfId="1" applyNumberFormat="1" applyFont="1"/>
    <xf numFmtId="43" fontId="10" fillId="0" borderId="3" xfId="1" applyNumberFormat="1" applyFont="1" applyFill="1" applyBorder="1"/>
    <xf numFmtId="43" fontId="10" fillId="0" borderId="0" xfId="1" applyNumberFormat="1" applyFont="1" applyFill="1"/>
    <xf numFmtId="43" fontId="11" fillId="0" borderId="0" xfId="1" applyNumberFormat="1" applyFont="1" applyFill="1"/>
    <xf numFmtId="43" fontId="0" fillId="0" borderId="0" xfId="1" applyNumberFormat="1" applyFont="1"/>
    <xf numFmtId="43" fontId="0" fillId="0" borderId="0" xfId="1" applyNumberFormat="1" applyFont="1" applyFill="1" applyBorder="1"/>
    <xf numFmtId="43" fontId="12" fillId="0" borderId="0" xfId="1" applyNumberFormat="1" applyFont="1" applyFill="1" applyBorder="1" applyAlignment="1"/>
    <xf numFmtId="43" fontId="13" fillId="0" borderId="0" xfId="1" applyNumberFormat="1" applyFont="1" applyFill="1" applyBorder="1"/>
    <xf numFmtId="43" fontId="8" fillId="0" borderId="0" xfId="1" applyNumberFormat="1" applyFont="1" applyFill="1" applyBorder="1"/>
    <xf numFmtId="43" fontId="8" fillId="0" borderId="0" xfId="0" applyNumberFormat="1" applyFont="1" applyFill="1" applyBorder="1"/>
    <xf numFmtId="43" fontId="7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4" fillId="0" borderId="0" xfId="1" applyNumberFormat="1" applyFont="1"/>
    <xf numFmtId="43" fontId="15" fillId="0" borderId="0" xfId="1" applyNumberFormat="1" applyFont="1"/>
    <xf numFmtId="43" fontId="6" fillId="4" borderId="0" xfId="1" applyNumberFormat="1" applyFont="1" applyFill="1"/>
    <xf numFmtId="43" fontId="5" fillId="4" borderId="0" xfId="1" applyNumberFormat="1" applyFont="1" applyFill="1"/>
    <xf numFmtId="0" fontId="15" fillId="0" borderId="0" xfId="0" applyFont="1" applyAlignment="1">
      <alignment wrapText="1"/>
    </xf>
    <xf numFmtId="43" fontId="16" fillId="2" borderId="2" xfId="1" applyNumberFormat="1" applyFont="1" applyFill="1" applyBorder="1"/>
    <xf numFmtId="43" fontId="5" fillId="4" borderId="3" xfId="1" applyNumberFormat="1" applyFont="1" applyFill="1" applyBorder="1"/>
    <xf numFmtId="4" fontId="0" fillId="0" borderId="0" xfId="0" applyNumberFormat="1"/>
    <xf numFmtId="0" fontId="8" fillId="0" borderId="1" xfId="0" applyFont="1" applyBorder="1" applyAlignment="1">
      <alignment vertical="center" wrapText="1"/>
    </xf>
    <xf numFmtId="0" fontId="9" fillId="0" borderId="0" xfId="0" applyFont="1" applyAlignment="1"/>
    <xf numFmtId="0" fontId="17" fillId="0" borderId="0" xfId="0" applyFont="1" applyAlignment="1">
      <alignment horizontal="center" vertical="top" wrapText="1" readingOrder="1"/>
    </xf>
    <xf numFmtId="43" fontId="4" fillId="3" borderId="9" xfId="1" applyNumberFormat="1" applyFont="1" applyFill="1" applyBorder="1" applyAlignment="1">
      <alignment horizontal="center" vertical="center"/>
    </xf>
    <xf numFmtId="43" fontId="4" fillId="3" borderId="8" xfId="1" applyNumberFormat="1" applyFont="1" applyFill="1" applyBorder="1" applyAlignment="1">
      <alignment horizontal="center" vertical="center"/>
    </xf>
    <xf numFmtId="43" fontId="4" fillId="3" borderId="7" xfId="1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top" wrapText="1" readingOrder="1"/>
    </xf>
    <xf numFmtId="0" fontId="4" fillId="2" borderId="4" xfId="0" applyFont="1" applyFill="1" applyBorder="1" applyAlignment="1">
      <alignment horizontal="left" vertical="center"/>
    </xf>
    <xf numFmtId="43" fontId="4" fillId="2" borderId="4" xfId="1" applyNumberFormat="1" applyFont="1" applyFill="1" applyBorder="1" applyAlignment="1">
      <alignment horizontal="center" vertical="center" wrapText="1"/>
    </xf>
    <xf numFmtId="43" fontId="4" fillId="2" borderId="6" xfId="1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1</xdr:row>
      <xdr:rowOff>114300</xdr:rowOff>
    </xdr:from>
    <xdr:ext cx="1543051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304800"/>
          <a:ext cx="1543051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516732</xdr:colOff>
      <xdr:row>115</xdr:row>
      <xdr:rowOff>35719</xdr:rowOff>
    </xdr:from>
    <xdr:to>
      <xdr:col>0</xdr:col>
      <xdr:colOff>3849424</xdr:colOff>
      <xdr:row>116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114</xdr:row>
      <xdr:rowOff>83344</xdr:rowOff>
    </xdr:from>
    <xdr:to>
      <xdr:col>16</xdr:col>
      <xdr:colOff>1269205</xdr:colOff>
      <xdr:row>116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1085850</xdr:colOff>
      <xdr:row>93</xdr:row>
      <xdr:rowOff>180975</xdr:rowOff>
    </xdr:from>
    <xdr:to>
      <xdr:col>1</xdr:col>
      <xdr:colOff>609601</xdr:colOff>
      <xdr:row>100</xdr:row>
      <xdr:rowOff>43392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1085850" y="19259550"/>
          <a:ext cx="303847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110216</xdr:colOff>
      <xdr:row>93</xdr:row>
      <xdr:rowOff>186761</xdr:rowOff>
    </xdr:from>
    <xdr:to>
      <xdr:col>8</xdr:col>
      <xdr:colOff>1113061</xdr:colOff>
      <xdr:row>100</xdr:row>
      <xdr:rowOff>49178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0492466" y="19265336"/>
          <a:ext cx="3479345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57150</xdr:colOff>
      <xdr:row>93</xdr:row>
      <xdr:rowOff>69055</xdr:rowOff>
    </xdr:from>
    <xdr:to>
      <xdr:col>15</xdr:col>
      <xdr:colOff>990600</xdr:colOff>
      <xdr:row>100</xdr:row>
      <xdr:rowOff>69055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7640300" y="19147630"/>
          <a:ext cx="4495800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15</xdr:col>
      <xdr:colOff>1190625</xdr:colOff>
      <xdr:row>1</xdr:row>
      <xdr:rowOff>66675</xdr:rowOff>
    </xdr:from>
    <xdr:to>
      <xdr:col>16</xdr:col>
      <xdr:colOff>1005193</xdr:colOff>
      <xdr:row>5</xdr:row>
      <xdr:rowOff>85070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35375" y="257175"/>
          <a:ext cx="1329043" cy="12375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9"/>
  <sheetViews>
    <sheetView showGridLines="0" tabSelected="1" view="pageBreakPreview" topLeftCell="F1" zoomScaleNormal="100" zoomScaleSheetLayoutView="100" workbookViewId="0">
      <selection activeCell="S7" sqref="S7"/>
    </sheetView>
  </sheetViews>
  <sheetFormatPr baseColWidth="10" defaultColWidth="11.42578125" defaultRowHeight="15" x14ac:dyDescent="0.25"/>
  <cols>
    <col min="1" max="1" width="52.7109375" style="1" customWidth="1"/>
    <col min="2" max="2" width="25.28515625" style="33" customWidth="1"/>
    <col min="3" max="3" width="19.5703125" style="33" customWidth="1"/>
    <col min="4" max="4" width="21.5703125" style="5" customWidth="1"/>
    <col min="5" max="5" width="19.7109375" style="33" customWidth="1"/>
    <col min="6" max="6" width="18.28515625" style="5" customWidth="1"/>
    <col min="7" max="9" width="18.5703125" style="5" customWidth="1"/>
    <col min="10" max="10" width="19.140625" style="5" customWidth="1"/>
    <col min="11" max="11" width="18.5703125" style="33" customWidth="1"/>
    <col min="12" max="12" width="16.85546875" style="5" customWidth="1"/>
    <col min="13" max="13" width="18.42578125" style="5" customWidth="1"/>
    <col min="14" max="14" width="18.5703125" style="5" customWidth="1"/>
    <col min="15" max="15" width="16.42578125" style="5" customWidth="1"/>
    <col min="16" max="16" width="22.7109375" style="5" customWidth="1"/>
    <col min="17" max="17" width="21.28515625" style="33" customWidth="1"/>
    <col min="18" max="16384" width="11.42578125" style="1"/>
  </cols>
  <sheetData>
    <row r="2" spans="1:17" ht="28.5" customHeight="1" x14ac:dyDescent="0.25">
      <c r="A2" s="56" t="s">
        <v>92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21" customHeight="1" x14ac:dyDescent="0.25">
      <c r="A3" s="58" t="s">
        <v>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23.25" x14ac:dyDescent="0.25">
      <c r="A4" s="62">
        <v>2025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ht="23.25" x14ac:dyDescent="0.25">
      <c r="A5" s="58" t="s">
        <v>90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ht="23.25" x14ac:dyDescent="0.25">
      <c r="A6" s="52" t="s">
        <v>89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15.75" customHeight="1" x14ac:dyDescent="0.25">
      <c r="A7" s="2"/>
      <c r="B7" s="18"/>
      <c r="C7" s="18"/>
      <c r="D7" s="19"/>
      <c r="E7" s="18"/>
      <c r="F7" s="19"/>
      <c r="G7" s="19"/>
      <c r="H7" s="19"/>
      <c r="I7" s="18"/>
      <c r="J7" s="19"/>
      <c r="K7" s="19"/>
      <c r="L7" s="19"/>
      <c r="M7" s="19"/>
      <c r="N7" s="19"/>
      <c r="O7" s="19"/>
      <c r="P7" s="19"/>
      <c r="Q7" s="19"/>
    </row>
    <row r="8" spans="1:17" ht="25.5" customHeight="1" x14ac:dyDescent="0.25">
      <c r="A8" s="59" t="s">
        <v>88</v>
      </c>
      <c r="B8" s="60" t="s">
        <v>87</v>
      </c>
      <c r="C8" s="60" t="s">
        <v>99</v>
      </c>
      <c r="D8" s="60" t="s">
        <v>86</v>
      </c>
      <c r="E8" s="53" t="s">
        <v>85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</row>
    <row r="9" spans="1:17" ht="18.75" x14ac:dyDescent="0.3">
      <c r="A9" s="59"/>
      <c r="B9" s="61"/>
      <c r="C9" s="61"/>
      <c r="D9" s="61"/>
      <c r="E9" s="20" t="s">
        <v>84</v>
      </c>
      <c r="F9" s="20" t="s">
        <v>83</v>
      </c>
      <c r="G9" s="20" t="s">
        <v>82</v>
      </c>
      <c r="H9" s="20" t="s">
        <v>81</v>
      </c>
      <c r="I9" s="21" t="s">
        <v>80</v>
      </c>
      <c r="J9" s="20" t="s">
        <v>79</v>
      </c>
      <c r="K9" s="21" t="s">
        <v>78</v>
      </c>
      <c r="L9" s="20" t="s">
        <v>77</v>
      </c>
      <c r="M9" s="20" t="s">
        <v>76</v>
      </c>
      <c r="N9" s="20" t="s">
        <v>75</v>
      </c>
      <c r="O9" s="20" t="s">
        <v>74</v>
      </c>
      <c r="P9" s="21" t="s">
        <v>73</v>
      </c>
      <c r="Q9" s="20" t="s">
        <v>72</v>
      </c>
    </row>
    <row r="10" spans="1:17" ht="18.75" customHeight="1" x14ac:dyDescent="0.25">
      <c r="A10" s="3" t="s">
        <v>71</v>
      </c>
      <c r="B10" s="22">
        <f>+B11+B17+B27+B37+B46+B53+B63+B76</f>
        <v>13806786861</v>
      </c>
      <c r="C10" s="22">
        <f t="shared" ref="C10:P10" si="0">+C11+C17+C27+C37+C46+C53+C63+C76</f>
        <v>4968933932.9200001</v>
      </c>
      <c r="D10" s="22">
        <f t="shared" si="0"/>
        <v>18775720793.919998</v>
      </c>
      <c r="E10" s="22">
        <f t="shared" si="0"/>
        <v>359598659.24000001</v>
      </c>
      <c r="F10" s="22">
        <f t="shared" si="0"/>
        <v>1068287832.08</v>
      </c>
      <c r="G10" s="22">
        <f t="shared" si="0"/>
        <v>1637005830.1700001</v>
      </c>
      <c r="H10" s="22">
        <f t="shared" si="0"/>
        <v>933592331.66999996</v>
      </c>
      <c r="I10" s="22">
        <f t="shared" si="0"/>
        <v>934979938.41000009</v>
      </c>
      <c r="J10" s="22">
        <f t="shared" si="0"/>
        <v>1440255055.2400002</v>
      </c>
      <c r="K10" s="22">
        <f t="shared" si="0"/>
        <v>0</v>
      </c>
      <c r="L10" s="22">
        <f t="shared" si="0"/>
        <v>0</v>
      </c>
      <c r="M10" s="22">
        <f t="shared" si="0"/>
        <v>0</v>
      </c>
      <c r="N10" s="22">
        <f t="shared" si="0"/>
        <v>0</v>
      </c>
      <c r="O10" s="22">
        <f t="shared" si="0"/>
        <v>0</v>
      </c>
      <c r="P10" s="22">
        <f t="shared" si="0"/>
        <v>0</v>
      </c>
      <c r="Q10" s="22">
        <f>+Q11+Q17+Q27+Q37+Q46+Q53+Q63+Q76</f>
        <v>6373719646.8100014</v>
      </c>
    </row>
    <row r="11" spans="1:17" ht="18.75" customHeight="1" x14ac:dyDescent="0.25">
      <c r="A11" s="4" t="s">
        <v>70</v>
      </c>
      <c r="B11" s="45">
        <f>SUM(B12:B16)</f>
        <v>3191260548</v>
      </c>
      <c r="C11" s="24">
        <f t="shared" ref="C11:P11" si="1">SUM(C12:C16)</f>
        <v>157820565.66999999</v>
      </c>
      <c r="D11" s="24">
        <f t="shared" si="1"/>
        <v>3349081113.6699996</v>
      </c>
      <c r="E11" s="25">
        <f t="shared" si="1"/>
        <v>203966241.03</v>
      </c>
      <c r="F11" s="25">
        <f t="shared" si="1"/>
        <v>205223122.22</v>
      </c>
      <c r="G11" s="25">
        <f t="shared" si="1"/>
        <v>210835903.84999996</v>
      </c>
      <c r="H11" s="25">
        <f t="shared" si="1"/>
        <v>210305893.76000002</v>
      </c>
      <c r="I11" s="25">
        <f>SUM(I12:I16)</f>
        <v>207617232.66999999</v>
      </c>
      <c r="J11" s="25">
        <f t="shared" si="1"/>
        <v>353322077.42000002</v>
      </c>
      <c r="K11" s="25">
        <f t="shared" si="1"/>
        <v>0</v>
      </c>
      <c r="L11" s="25">
        <f t="shared" si="1"/>
        <v>0</v>
      </c>
      <c r="M11" s="25">
        <f t="shared" si="1"/>
        <v>0</v>
      </c>
      <c r="N11" s="25">
        <f t="shared" si="1"/>
        <v>0</v>
      </c>
      <c r="O11" s="25">
        <f t="shared" si="1"/>
        <v>0</v>
      </c>
      <c r="P11" s="25">
        <f t="shared" si="1"/>
        <v>0</v>
      </c>
      <c r="Q11" s="25">
        <f>SUM(Q12:Q16)</f>
        <v>1391270470.95</v>
      </c>
    </row>
    <row r="12" spans="1:17" ht="18.75" customHeight="1" x14ac:dyDescent="0.25">
      <c r="A12" s="14" t="s">
        <v>69</v>
      </c>
      <c r="B12" s="27">
        <v>2322494217</v>
      </c>
      <c r="C12" s="29">
        <v>136008420.34999999</v>
      </c>
      <c r="D12" s="27">
        <f>+B12+C12</f>
        <v>2458502637.3499999</v>
      </c>
      <c r="E12" s="29">
        <v>172728292.41</v>
      </c>
      <c r="F12" s="29">
        <v>173713471.18000001</v>
      </c>
      <c r="G12" s="29">
        <v>179193283.72999999</v>
      </c>
      <c r="H12" s="29">
        <v>178557967.24000001</v>
      </c>
      <c r="I12" s="29">
        <v>175806107.69999999</v>
      </c>
      <c r="J12" s="29">
        <v>177144486.25</v>
      </c>
      <c r="K12" s="29"/>
      <c r="L12" s="29"/>
      <c r="M12" s="29"/>
      <c r="N12" s="29"/>
      <c r="O12" s="29"/>
      <c r="P12" s="29"/>
      <c r="Q12" s="27">
        <f>SUM(E12:P12)</f>
        <v>1057143608.51</v>
      </c>
    </row>
    <row r="13" spans="1:17" ht="18.75" customHeight="1" x14ac:dyDescent="0.25">
      <c r="A13" s="14" t="s">
        <v>68</v>
      </c>
      <c r="B13" s="27">
        <v>567303448</v>
      </c>
      <c r="C13" s="29">
        <v>819036.87</v>
      </c>
      <c r="D13" s="27">
        <f>+B13+C13</f>
        <v>568122484.87</v>
      </c>
      <c r="E13" s="29">
        <v>4805251.3099999996</v>
      </c>
      <c r="F13" s="29">
        <v>4931112.29</v>
      </c>
      <c r="G13" s="29">
        <v>5046073.79</v>
      </c>
      <c r="H13" s="29">
        <v>5245100.87</v>
      </c>
      <c r="I13" s="29">
        <v>5278164.2699999996</v>
      </c>
      <c r="J13" s="29">
        <v>149544889.46000001</v>
      </c>
      <c r="K13" s="29"/>
      <c r="L13" s="29"/>
      <c r="M13" s="29"/>
      <c r="N13" s="29"/>
      <c r="O13" s="29"/>
      <c r="P13" s="29"/>
      <c r="Q13" s="27">
        <f>SUM(E13:P13)</f>
        <v>174850591.99000001</v>
      </c>
    </row>
    <row r="14" spans="1:17" ht="18.75" hidden="1" customHeight="1" x14ac:dyDescent="0.25">
      <c r="A14" s="14" t="s">
        <v>67</v>
      </c>
      <c r="B14" s="27"/>
      <c r="C14" s="44"/>
      <c r="D14" s="27">
        <f t="shared" ref="D14:D15" si="2">+B14+C14</f>
        <v>0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>
        <f>SUM(E14:P14)</f>
        <v>0</v>
      </c>
    </row>
    <row r="15" spans="1:17" ht="18.75" hidden="1" customHeight="1" x14ac:dyDescent="0.25">
      <c r="A15" s="14" t="s">
        <v>66</v>
      </c>
      <c r="B15" s="27"/>
      <c r="C15" s="44"/>
      <c r="D15" s="27">
        <f t="shared" si="2"/>
        <v>0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>
        <f>SUM(E15:P15)</f>
        <v>0</v>
      </c>
    </row>
    <row r="16" spans="1:17" ht="18.75" customHeight="1" x14ac:dyDescent="0.25">
      <c r="A16" s="14" t="s">
        <v>65</v>
      </c>
      <c r="B16" s="27">
        <v>301462883</v>
      </c>
      <c r="C16" s="29">
        <v>20993108.449999999</v>
      </c>
      <c r="D16" s="27">
        <f>+B16+C16</f>
        <v>322455991.44999999</v>
      </c>
      <c r="E16" s="27">
        <v>26432697.309999999</v>
      </c>
      <c r="F16" s="27">
        <v>26578538.75</v>
      </c>
      <c r="G16" s="29">
        <v>26596546.329999998</v>
      </c>
      <c r="H16" s="29">
        <v>26502825.649999999</v>
      </c>
      <c r="I16" s="29">
        <v>26532960.699999999</v>
      </c>
      <c r="J16" s="29">
        <v>26632701.710000001</v>
      </c>
      <c r="K16" s="27"/>
      <c r="L16" s="29"/>
      <c r="M16" s="29"/>
      <c r="N16" s="29"/>
      <c r="O16" s="29"/>
      <c r="P16" s="29"/>
      <c r="Q16" s="27">
        <f>SUM(E16:P16)</f>
        <v>159276270.44999999</v>
      </c>
    </row>
    <row r="17" spans="1:17" ht="18.75" customHeight="1" x14ac:dyDescent="0.25">
      <c r="A17" s="16" t="s">
        <v>64</v>
      </c>
      <c r="B17" s="45">
        <f>SUM(B18:B26)</f>
        <v>2793437849</v>
      </c>
      <c r="C17" s="45">
        <f t="shared" ref="C17:P17" si="3">SUM(C18:C26)</f>
        <v>854222160.54999983</v>
      </c>
      <c r="D17" s="25">
        <f t="shared" si="3"/>
        <v>3647660009.5499997</v>
      </c>
      <c r="E17" s="25">
        <f t="shared" si="3"/>
        <v>154390373.34</v>
      </c>
      <c r="F17" s="25">
        <f>SUM(F18:F26)</f>
        <v>185699581.89999998</v>
      </c>
      <c r="G17" s="25">
        <f t="shared" si="3"/>
        <v>337441476.82999998</v>
      </c>
      <c r="H17" s="25">
        <f>SUM(H18:H26)</f>
        <v>130578763.43000001</v>
      </c>
      <c r="I17" s="25">
        <f>SUM(I18:I26)</f>
        <v>305032999.38000005</v>
      </c>
      <c r="J17" s="25">
        <f t="shared" si="3"/>
        <v>226860452.08000001</v>
      </c>
      <c r="K17" s="25">
        <f t="shared" si="3"/>
        <v>0</v>
      </c>
      <c r="L17" s="25">
        <f t="shared" si="3"/>
        <v>0</v>
      </c>
      <c r="M17" s="25">
        <f t="shared" si="3"/>
        <v>0</v>
      </c>
      <c r="N17" s="25">
        <f t="shared" si="3"/>
        <v>0</v>
      </c>
      <c r="O17" s="25">
        <f t="shared" si="3"/>
        <v>0</v>
      </c>
      <c r="P17" s="25">
        <f t="shared" si="3"/>
        <v>0</v>
      </c>
      <c r="Q17" s="25">
        <f>SUM(Q18:Q26)</f>
        <v>1340003646.96</v>
      </c>
    </row>
    <row r="18" spans="1:17" ht="18.75" customHeight="1" x14ac:dyDescent="0.25">
      <c r="A18" s="14" t="s">
        <v>63</v>
      </c>
      <c r="B18" s="29">
        <v>1888707228</v>
      </c>
      <c r="C18" s="29">
        <v>111946209.5</v>
      </c>
      <c r="D18" s="27">
        <f>+B18+C18</f>
        <v>2000653437.5</v>
      </c>
      <c r="E18" s="27">
        <v>128999192.95999999</v>
      </c>
      <c r="F18" s="27">
        <v>135513151.49000001</v>
      </c>
      <c r="G18" s="29">
        <v>156172993.66999999</v>
      </c>
      <c r="H18" s="29">
        <v>91104829.560000002</v>
      </c>
      <c r="I18" s="29">
        <v>210891061.25999999</v>
      </c>
      <c r="J18" s="29">
        <v>143996441.75999999</v>
      </c>
      <c r="K18" s="29"/>
      <c r="L18" s="29"/>
      <c r="M18" s="29"/>
      <c r="N18" s="29"/>
      <c r="O18" s="29"/>
      <c r="P18" s="29"/>
      <c r="Q18" s="27">
        <f>SUM(E18:P18)</f>
        <v>866677670.70000005</v>
      </c>
    </row>
    <row r="19" spans="1:17" ht="18.75" customHeight="1" x14ac:dyDescent="0.25">
      <c r="A19" s="14" t="s">
        <v>62</v>
      </c>
      <c r="B19" s="29">
        <v>31421807</v>
      </c>
      <c r="C19" s="29">
        <v>42909845.829999998</v>
      </c>
      <c r="D19" s="27">
        <f t="shared" ref="D19:D26" si="4">+B19+C19</f>
        <v>74331652.829999998</v>
      </c>
      <c r="E19" s="29"/>
      <c r="F19" s="29">
        <v>106019.05</v>
      </c>
      <c r="G19" s="29">
        <v>416308.29</v>
      </c>
      <c r="H19" s="29">
        <v>4759686.2</v>
      </c>
      <c r="I19" s="29">
        <v>8617399.3699999992</v>
      </c>
      <c r="J19" s="29">
        <v>273806.98</v>
      </c>
      <c r="K19" s="29"/>
      <c r="L19" s="29"/>
      <c r="M19" s="29"/>
      <c r="N19" s="29"/>
      <c r="O19" s="29"/>
      <c r="P19" s="29"/>
      <c r="Q19" s="27">
        <f>SUM(E19:P19)</f>
        <v>14173219.890000001</v>
      </c>
    </row>
    <row r="20" spans="1:17" ht="18.75" customHeight="1" x14ac:dyDescent="0.25">
      <c r="A20" s="14" t="s">
        <v>61</v>
      </c>
      <c r="B20" s="29">
        <v>97513372</v>
      </c>
      <c r="C20" s="29">
        <v>31341174.890000001</v>
      </c>
      <c r="D20" s="27">
        <f t="shared" si="4"/>
        <v>128854546.89</v>
      </c>
      <c r="E20" s="29">
        <v>5309990</v>
      </c>
      <c r="F20" s="29">
        <v>6347932.6600000001</v>
      </c>
      <c r="G20" s="29">
        <v>8727935.9499999993</v>
      </c>
      <c r="H20" s="27">
        <v>88650</v>
      </c>
      <c r="I20" s="29">
        <v>6965289.8700000001</v>
      </c>
      <c r="J20" s="29">
        <v>22316523.640000001</v>
      </c>
      <c r="K20" s="29"/>
      <c r="L20" s="29"/>
      <c r="M20" s="29"/>
      <c r="N20" s="29"/>
      <c r="O20" s="29"/>
      <c r="P20" s="29"/>
      <c r="Q20" s="27">
        <f>SUM(E20:P20)</f>
        <v>49756322.120000005</v>
      </c>
    </row>
    <row r="21" spans="1:17" ht="18.75" customHeight="1" x14ac:dyDescent="0.25">
      <c r="A21" s="14" t="s">
        <v>60</v>
      </c>
      <c r="B21" s="29">
        <v>7764659</v>
      </c>
      <c r="C21" s="29">
        <v>28912017.5</v>
      </c>
      <c r="D21" s="27">
        <f t="shared" si="4"/>
        <v>36676676.5</v>
      </c>
      <c r="E21" s="29"/>
      <c r="F21" s="29"/>
      <c r="G21" s="29">
        <v>1512095.2</v>
      </c>
      <c r="H21" s="29">
        <v>44165.22</v>
      </c>
      <c r="I21" s="29">
        <v>253754.75</v>
      </c>
      <c r="J21" s="29">
        <v>1902627.93</v>
      </c>
      <c r="K21" s="29"/>
      <c r="L21" s="29"/>
      <c r="M21" s="29"/>
      <c r="N21" s="29"/>
      <c r="O21" s="29"/>
      <c r="P21" s="29"/>
      <c r="Q21" s="27">
        <f t="shared" ref="Q21:Q24" si="5">SUM(E21:P21)</f>
        <v>3712643.0999999996</v>
      </c>
    </row>
    <row r="22" spans="1:17" ht="18.75" customHeight="1" x14ac:dyDescent="0.25">
      <c r="A22" s="14" t="s">
        <v>59</v>
      </c>
      <c r="B22" s="29">
        <v>86249282</v>
      </c>
      <c r="C22" s="29">
        <v>16356810.43</v>
      </c>
      <c r="D22" s="27">
        <f t="shared" si="4"/>
        <v>102606092.43000001</v>
      </c>
      <c r="E22" s="29">
        <v>1289.9000000000001</v>
      </c>
      <c r="F22" s="29">
        <v>4465194.6399999997</v>
      </c>
      <c r="G22" s="29">
        <v>3805822.75</v>
      </c>
      <c r="H22" s="29">
        <v>3949875.41</v>
      </c>
      <c r="I22" s="29">
        <v>5643012.4400000004</v>
      </c>
      <c r="J22" s="29">
        <v>3715000.08</v>
      </c>
      <c r="K22" s="29"/>
      <c r="L22" s="29"/>
      <c r="M22" s="29"/>
      <c r="N22" s="29"/>
      <c r="O22" s="29"/>
      <c r="P22" s="29"/>
      <c r="Q22" s="27">
        <f t="shared" si="5"/>
        <v>21580195.219999999</v>
      </c>
    </row>
    <row r="23" spans="1:17" ht="18.75" customHeight="1" x14ac:dyDescent="0.25">
      <c r="A23" s="14" t="s">
        <v>58</v>
      </c>
      <c r="B23" s="29">
        <v>308203615</v>
      </c>
      <c r="C23" s="29">
        <v>37135584.399999999</v>
      </c>
      <c r="D23" s="27">
        <f t="shared" si="4"/>
        <v>345339199.39999998</v>
      </c>
      <c r="E23" s="27">
        <v>15349494.68</v>
      </c>
      <c r="F23" s="27">
        <v>19219622.25</v>
      </c>
      <c r="G23" s="29">
        <v>97120445.140000001</v>
      </c>
      <c r="H23" s="29">
        <v>19131012.390000001</v>
      </c>
      <c r="I23" s="29">
        <v>19747577.43</v>
      </c>
      <c r="J23" s="29">
        <v>21321598.02</v>
      </c>
      <c r="K23" s="29"/>
      <c r="L23" s="29"/>
      <c r="M23" s="29"/>
      <c r="N23" s="29"/>
      <c r="O23" s="29"/>
      <c r="P23" s="29"/>
      <c r="Q23" s="27">
        <f t="shared" si="5"/>
        <v>191889749.91</v>
      </c>
    </row>
    <row r="24" spans="1:17" ht="18.75" customHeight="1" x14ac:dyDescent="0.25">
      <c r="A24" s="14" t="s">
        <v>57</v>
      </c>
      <c r="B24" s="29">
        <v>36985943</v>
      </c>
      <c r="C24" s="29">
        <v>84526780.659999996</v>
      </c>
      <c r="D24" s="27">
        <f t="shared" si="4"/>
        <v>121512723.66</v>
      </c>
      <c r="E24" s="29"/>
      <c r="F24" s="29">
        <v>956415.7</v>
      </c>
      <c r="G24" s="29">
        <v>10610822.85</v>
      </c>
      <c r="H24" s="29">
        <v>115326.45</v>
      </c>
      <c r="I24" s="29">
        <v>4027111.49</v>
      </c>
      <c r="J24" s="29">
        <v>1533709.76</v>
      </c>
      <c r="K24" s="29"/>
      <c r="L24" s="29"/>
      <c r="M24" s="29"/>
      <c r="N24" s="29"/>
      <c r="O24" s="29"/>
      <c r="P24" s="29"/>
      <c r="Q24" s="27">
        <f t="shared" si="5"/>
        <v>17243386.25</v>
      </c>
    </row>
    <row r="25" spans="1:17" ht="18.75" customHeight="1" x14ac:dyDescent="0.25">
      <c r="A25" s="14" t="s">
        <v>56</v>
      </c>
      <c r="B25" s="29">
        <v>313992641</v>
      </c>
      <c r="C25" s="29">
        <v>376794997.44999999</v>
      </c>
      <c r="D25" s="27">
        <f t="shared" si="4"/>
        <v>690787638.45000005</v>
      </c>
      <c r="E25" s="29">
        <v>4730405.8</v>
      </c>
      <c r="F25" s="29">
        <v>18652231.199999999</v>
      </c>
      <c r="G25" s="29">
        <v>58653559.18</v>
      </c>
      <c r="H25" s="29">
        <v>11159960.869999999</v>
      </c>
      <c r="I25" s="29">
        <v>48028920.979999997</v>
      </c>
      <c r="J25" s="29">
        <v>31352507.690000001</v>
      </c>
      <c r="K25" s="29"/>
      <c r="L25" s="29"/>
      <c r="M25" s="29"/>
      <c r="N25" s="29"/>
      <c r="O25" s="29"/>
      <c r="P25" s="29"/>
      <c r="Q25" s="27">
        <f>SUM(E25:P25)</f>
        <v>172577585.72</v>
      </c>
    </row>
    <row r="26" spans="1:17" ht="18.75" customHeight="1" x14ac:dyDescent="0.25">
      <c r="A26" s="14" t="s">
        <v>55</v>
      </c>
      <c r="B26" s="29">
        <v>22599302</v>
      </c>
      <c r="C26" s="29">
        <v>124298739.89</v>
      </c>
      <c r="D26" s="27">
        <f t="shared" si="4"/>
        <v>146898041.88999999</v>
      </c>
      <c r="E26" s="29"/>
      <c r="F26" s="29">
        <v>439014.91</v>
      </c>
      <c r="G26" s="29">
        <v>421493.8</v>
      </c>
      <c r="H26" s="29">
        <v>225257.33</v>
      </c>
      <c r="I26" s="29">
        <v>858871.79</v>
      </c>
      <c r="J26" s="29">
        <v>448236.22</v>
      </c>
      <c r="K26" s="29"/>
      <c r="L26" s="29"/>
      <c r="M26" s="29"/>
      <c r="N26" s="29"/>
      <c r="O26" s="29"/>
      <c r="P26" s="29"/>
      <c r="Q26" s="27">
        <f>SUM(E26:P26)</f>
        <v>2392874.0499999998</v>
      </c>
    </row>
    <row r="27" spans="1:17" ht="18.75" customHeight="1" x14ac:dyDescent="0.25">
      <c r="A27" s="16" t="s">
        <v>54</v>
      </c>
      <c r="B27" s="45">
        <f>SUM(B28:B36)</f>
        <v>668306057</v>
      </c>
      <c r="C27" s="45">
        <f t="shared" ref="C27:P27" si="6">SUM(C28:C36)</f>
        <v>652207475.29000008</v>
      </c>
      <c r="D27" s="25">
        <f>SUM(D28:D36)</f>
        <v>1320513532.29</v>
      </c>
      <c r="E27" s="25">
        <f>SUM(E28:E36)</f>
        <v>0</v>
      </c>
      <c r="F27" s="25">
        <f t="shared" si="6"/>
        <v>1533284.45</v>
      </c>
      <c r="G27" s="25">
        <f t="shared" si="6"/>
        <v>79634523.539999992</v>
      </c>
      <c r="H27" s="24">
        <f t="shared" si="6"/>
        <v>22169722.309999999</v>
      </c>
      <c r="I27" s="24">
        <f t="shared" si="6"/>
        <v>59975150.519999996</v>
      </c>
      <c r="J27" s="24">
        <f t="shared" si="6"/>
        <v>28894512.579999998</v>
      </c>
      <c r="K27" s="24">
        <f t="shared" si="6"/>
        <v>0</v>
      </c>
      <c r="L27" s="25">
        <f t="shared" si="6"/>
        <v>0</v>
      </c>
      <c r="M27" s="24">
        <f t="shared" si="6"/>
        <v>0</v>
      </c>
      <c r="N27" s="24">
        <f t="shared" si="6"/>
        <v>0</v>
      </c>
      <c r="O27" s="24">
        <f t="shared" si="6"/>
        <v>0</v>
      </c>
      <c r="P27" s="24">
        <f t="shared" si="6"/>
        <v>0</v>
      </c>
      <c r="Q27" s="25">
        <f>SUM(Q28:Q36)</f>
        <v>192207193.39999998</v>
      </c>
    </row>
    <row r="28" spans="1:17" ht="18.75" customHeight="1" x14ac:dyDescent="0.25">
      <c r="A28" s="14" t="s">
        <v>53</v>
      </c>
      <c r="B28" s="29">
        <v>7138167</v>
      </c>
      <c r="C28" s="29">
        <v>757018.11</v>
      </c>
      <c r="D28" s="27">
        <f>+B28+C28</f>
        <v>7895185.1100000003</v>
      </c>
      <c r="E28" s="29"/>
      <c r="F28" s="29">
        <v>11002.43</v>
      </c>
      <c r="G28" s="29">
        <v>270002.48</v>
      </c>
      <c r="H28" s="29">
        <v>146853.5</v>
      </c>
      <c r="I28" s="29">
        <v>312126.61</v>
      </c>
      <c r="J28" s="29">
        <v>1134192.19</v>
      </c>
      <c r="K28" s="29"/>
      <c r="L28" s="29"/>
      <c r="M28" s="29"/>
      <c r="N28" s="29"/>
      <c r="O28" s="29"/>
      <c r="P28" s="29"/>
      <c r="Q28" s="27">
        <f>SUM(E28:P28)</f>
        <v>1874177.21</v>
      </c>
    </row>
    <row r="29" spans="1:17" ht="18.75" customHeight="1" x14ac:dyDescent="0.25">
      <c r="A29" s="14" t="s">
        <v>52</v>
      </c>
      <c r="B29" s="29">
        <v>3120452</v>
      </c>
      <c r="C29" s="29">
        <v>7615248.6399999997</v>
      </c>
      <c r="D29" s="27">
        <f t="shared" ref="D29:D36" si="7">+B29+C29</f>
        <v>10735700.640000001</v>
      </c>
      <c r="E29" s="27"/>
      <c r="F29" s="29"/>
      <c r="G29" s="29">
        <v>625565.6</v>
      </c>
      <c r="H29" s="29">
        <v>27688.61</v>
      </c>
      <c r="I29" s="29">
        <v>2512811.4900000002</v>
      </c>
      <c r="J29" s="29">
        <v>20931.43</v>
      </c>
      <c r="K29" s="29"/>
      <c r="L29" s="29"/>
      <c r="M29" s="29"/>
      <c r="N29" s="29"/>
      <c r="O29" s="29"/>
      <c r="P29" s="29"/>
      <c r="Q29" s="27">
        <f t="shared" ref="Q29:Q35" si="8">SUM(E29:P29)</f>
        <v>3186997.1300000004</v>
      </c>
    </row>
    <row r="30" spans="1:17" ht="18.75" customHeight="1" x14ac:dyDescent="0.25">
      <c r="A30" s="14" t="s">
        <v>51</v>
      </c>
      <c r="B30" s="29">
        <v>9705524</v>
      </c>
      <c r="C30" s="29">
        <v>5700150.5499999998</v>
      </c>
      <c r="D30" s="27">
        <f t="shared" si="7"/>
        <v>15405674.550000001</v>
      </c>
      <c r="E30" s="27"/>
      <c r="F30" s="29"/>
      <c r="G30" s="29">
        <v>2287686.58</v>
      </c>
      <c r="H30" s="29">
        <v>77138.73</v>
      </c>
      <c r="I30" s="29">
        <v>66101.919999999998</v>
      </c>
      <c r="J30" s="29">
        <v>413418.06</v>
      </c>
      <c r="K30" s="29"/>
      <c r="L30" s="29"/>
      <c r="M30" s="29"/>
      <c r="N30" s="29"/>
      <c r="O30" s="29"/>
      <c r="P30" s="29"/>
      <c r="Q30" s="27">
        <f t="shared" si="8"/>
        <v>2844345.29</v>
      </c>
    </row>
    <row r="31" spans="1:17" ht="18.75" customHeight="1" x14ac:dyDescent="0.25">
      <c r="A31" s="14" t="s">
        <v>50</v>
      </c>
      <c r="B31" s="29">
        <v>5005114</v>
      </c>
      <c r="C31" s="29">
        <v>2908742.24</v>
      </c>
      <c r="D31" s="27">
        <f t="shared" si="7"/>
        <v>7913856.2400000002</v>
      </c>
      <c r="E31" s="27"/>
      <c r="F31" s="29"/>
      <c r="G31" s="29"/>
      <c r="H31" s="29"/>
      <c r="I31" s="29">
        <v>135061.79999999999</v>
      </c>
      <c r="J31" s="29">
        <v>2885.6</v>
      </c>
      <c r="K31" s="29"/>
      <c r="L31" s="29"/>
      <c r="M31" s="29"/>
      <c r="N31" s="29"/>
      <c r="O31" s="29"/>
      <c r="P31" s="29"/>
      <c r="Q31" s="27">
        <f t="shared" si="8"/>
        <v>137947.4</v>
      </c>
    </row>
    <row r="32" spans="1:17" ht="18.75" customHeight="1" x14ac:dyDescent="0.25">
      <c r="A32" s="14" t="s">
        <v>49</v>
      </c>
      <c r="B32" s="29">
        <v>23664001</v>
      </c>
      <c r="C32" s="29">
        <v>11684589.630000001</v>
      </c>
      <c r="D32" s="27">
        <f>+B32+C32</f>
        <v>35348590.630000003</v>
      </c>
      <c r="E32" s="29"/>
      <c r="F32" s="29"/>
      <c r="G32" s="29">
        <v>4987351.8</v>
      </c>
      <c r="H32" s="29">
        <v>4819193.04</v>
      </c>
      <c r="I32" s="29">
        <v>2820152.93</v>
      </c>
      <c r="J32" s="29">
        <v>679412.92</v>
      </c>
      <c r="K32" s="29"/>
      <c r="L32" s="29"/>
      <c r="M32" s="29"/>
      <c r="N32" s="29"/>
      <c r="O32" s="29"/>
      <c r="P32" s="29"/>
      <c r="Q32" s="27">
        <f t="shared" si="8"/>
        <v>13306110.689999999</v>
      </c>
    </row>
    <row r="33" spans="1:17" ht="18.75" customHeight="1" x14ac:dyDescent="0.25">
      <c r="A33" s="14" t="s">
        <v>48</v>
      </c>
      <c r="B33" s="29">
        <v>35640740</v>
      </c>
      <c r="C33" s="29">
        <v>38040859.079999998</v>
      </c>
      <c r="D33" s="27">
        <f t="shared" si="7"/>
        <v>73681599.079999998</v>
      </c>
      <c r="E33" s="29"/>
      <c r="F33" s="29"/>
      <c r="G33" s="29">
        <v>237461.24</v>
      </c>
      <c r="H33" s="29">
        <v>117994.8</v>
      </c>
      <c r="I33" s="29">
        <v>5005675.6399999997</v>
      </c>
      <c r="J33" s="29">
        <v>497143.91</v>
      </c>
      <c r="K33" s="29"/>
      <c r="L33" s="29"/>
      <c r="M33" s="29"/>
      <c r="N33" s="29"/>
      <c r="O33" s="29"/>
      <c r="P33" s="29"/>
      <c r="Q33" s="27">
        <f t="shared" si="8"/>
        <v>5858275.5899999999</v>
      </c>
    </row>
    <row r="34" spans="1:17" ht="18.75" customHeight="1" x14ac:dyDescent="0.25">
      <c r="A34" s="14" t="s">
        <v>47</v>
      </c>
      <c r="B34" s="29">
        <v>409573020</v>
      </c>
      <c r="C34" s="29">
        <v>505572664.19999999</v>
      </c>
      <c r="D34" s="27">
        <f t="shared" si="7"/>
        <v>915145684.20000005</v>
      </c>
      <c r="E34" s="29"/>
      <c r="F34" s="29"/>
      <c r="G34" s="29">
        <v>62144621.240000002</v>
      </c>
      <c r="H34" s="29">
        <v>15420067.859999999</v>
      </c>
      <c r="I34" s="29">
        <v>42268960.119999997</v>
      </c>
      <c r="J34" s="29">
        <v>23001401.82</v>
      </c>
      <c r="K34" s="29"/>
      <c r="L34" s="29"/>
      <c r="M34" s="29"/>
      <c r="N34" s="29"/>
      <c r="O34" s="29"/>
      <c r="P34" s="29"/>
      <c r="Q34" s="27">
        <f t="shared" si="8"/>
        <v>142835051.03999999</v>
      </c>
    </row>
    <row r="35" spans="1:17" ht="18.75" customHeight="1" x14ac:dyDescent="0.25">
      <c r="A35" s="14" t="s">
        <v>46</v>
      </c>
      <c r="B35" s="29">
        <v>174459039</v>
      </c>
      <c r="C35" s="44">
        <v>79928202.840000004</v>
      </c>
      <c r="D35" s="27">
        <f t="shared" si="7"/>
        <v>254387241.84</v>
      </c>
      <c r="E35" s="27"/>
      <c r="F35" s="27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7">
        <f t="shared" si="8"/>
        <v>0</v>
      </c>
    </row>
    <row r="36" spans="1:17" ht="18.75" customHeight="1" x14ac:dyDescent="0.25">
      <c r="A36" s="14" t="s">
        <v>45</v>
      </c>
      <c r="B36" s="29"/>
      <c r="C36" s="29"/>
      <c r="D36" s="27">
        <f t="shared" si="7"/>
        <v>0</v>
      </c>
      <c r="E36" s="29"/>
      <c r="F36" s="29">
        <v>1522282.02</v>
      </c>
      <c r="G36" s="29">
        <v>9081834.5999999996</v>
      </c>
      <c r="H36" s="29">
        <v>1560785.77</v>
      </c>
      <c r="I36" s="29">
        <v>6854260.0099999998</v>
      </c>
      <c r="J36" s="29">
        <v>3145126.65</v>
      </c>
      <c r="K36" s="29"/>
      <c r="L36" s="29"/>
      <c r="M36" s="29"/>
      <c r="N36" s="29"/>
      <c r="O36" s="29"/>
      <c r="P36" s="29"/>
      <c r="Q36" s="27">
        <f>SUM(E36:P36)</f>
        <v>22164289.049999997</v>
      </c>
    </row>
    <row r="37" spans="1:17" ht="18.75" customHeight="1" x14ac:dyDescent="0.25">
      <c r="A37" s="16" t="s">
        <v>44</v>
      </c>
      <c r="B37" s="45">
        <f>SUM(B38:B45)</f>
        <v>9442000</v>
      </c>
      <c r="C37" s="45">
        <f t="shared" ref="C37:P37" si="9">SUM(C38:C45)</f>
        <v>10314317.699999999</v>
      </c>
      <c r="D37" s="25">
        <f t="shared" si="9"/>
        <v>19756317.699999999</v>
      </c>
      <c r="E37" s="25">
        <f>SUM(E38:E45)</f>
        <v>0</v>
      </c>
      <c r="F37" s="24">
        <f t="shared" si="9"/>
        <v>0</v>
      </c>
      <c r="G37" s="25">
        <f t="shared" si="9"/>
        <v>100000</v>
      </c>
      <c r="H37" s="24">
        <f t="shared" si="9"/>
        <v>1438150.4</v>
      </c>
      <c r="I37" s="24">
        <f t="shared" si="9"/>
        <v>300000</v>
      </c>
      <c r="J37" s="24">
        <f t="shared" si="9"/>
        <v>0</v>
      </c>
      <c r="K37" s="24">
        <f t="shared" si="9"/>
        <v>0</v>
      </c>
      <c r="L37" s="24">
        <f t="shared" si="9"/>
        <v>0</v>
      </c>
      <c r="M37" s="24">
        <f t="shared" si="9"/>
        <v>0</v>
      </c>
      <c r="N37" s="24">
        <f t="shared" si="9"/>
        <v>0</v>
      </c>
      <c r="O37" s="24">
        <f t="shared" si="9"/>
        <v>0</v>
      </c>
      <c r="P37" s="24">
        <f t="shared" si="9"/>
        <v>0</v>
      </c>
      <c r="Q37" s="25">
        <f>SUM(Q38:Q45)</f>
        <v>1838150.4</v>
      </c>
    </row>
    <row r="38" spans="1:17" ht="18.75" customHeight="1" x14ac:dyDescent="0.25">
      <c r="A38" s="14" t="s">
        <v>43</v>
      </c>
      <c r="B38" s="29">
        <v>8250000</v>
      </c>
      <c r="C38" s="29">
        <v>10314317.699999999</v>
      </c>
      <c r="D38" s="27">
        <f>+B38+C38</f>
        <v>18564317.699999999</v>
      </c>
      <c r="E38" s="29"/>
      <c r="F38" s="29"/>
      <c r="G38" s="29">
        <v>100000</v>
      </c>
      <c r="H38" s="29">
        <v>490000</v>
      </c>
      <c r="I38" s="29">
        <v>300000</v>
      </c>
      <c r="J38" s="29"/>
      <c r="K38" s="29"/>
      <c r="L38" s="29"/>
      <c r="M38" s="29"/>
      <c r="N38" s="29"/>
      <c r="O38" s="29"/>
      <c r="P38" s="29"/>
      <c r="Q38" s="27">
        <f t="shared" ref="Q38:Q52" si="10">SUM(E38:P38)</f>
        <v>890000</v>
      </c>
    </row>
    <row r="39" spans="1:17" ht="18.75" customHeight="1" x14ac:dyDescent="0.25">
      <c r="A39" s="14" t="s">
        <v>42</v>
      </c>
      <c r="B39" s="44">
        <v>200000</v>
      </c>
      <c r="C39" s="44"/>
      <c r="D39" s="27">
        <f t="shared" ref="D39:D52" si="11">+B39+C39</f>
        <v>200000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7">
        <f t="shared" si="10"/>
        <v>0</v>
      </c>
    </row>
    <row r="40" spans="1:17" ht="18.75" customHeight="1" x14ac:dyDescent="0.25">
      <c r="A40" s="14" t="s">
        <v>41</v>
      </c>
      <c r="B40" s="44">
        <v>992000</v>
      </c>
      <c r="C40" s="44"/>
      <c r="D40" s="27">
        <f t="shared" si="11"/>
        <v>992000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7">
        <f t="shared" si="10"/>
        <v>0</v>
      </c>
    </row>
    <row r="41" spans="1:17" ht="18.75" customHeight="1" x14ac:dyDescent="0.25">
      <c r="A41" s="14" t="s">
        <v>40</v>
      </c>
      <c r="B41" s="44"/>
      <c r="C41" s="44"/>
      <c r="D41" s="27">
        <f t="shared" si="11"/>
        <v>0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7">
        <f t="shared" si="10"/>
        <v>0</v>
      </c>
    </row>
    <row r="42" spans="1:17" ht="18.75" customHeight="1" x14ac:dyDescent="0.25">
      <c r="A42" s="14" t="s">
        <v>39</v>
      </c>
      <c r="B42" s="44"/>
      <c r="C42" s="44"/>
      <c r="D42" s="27">
        <f t="shared" si="11"/>
        <v>0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7">
        <f t="shared" si="10"/>
        <v>0</v>
      </c>
    </row>
    <row r="43" spans="1:17" ht="18.75" customHeight="1" x14ac:dyDescent="0.25">
      <c r="A43" s="14" t="s">
        <v>38</v>
      </c>
      <c r="B43" s="44"/>
      <c r="C43" s="44"/>
      <c r="D43" s="27">
        <f t="shared" si="11"/>
        <v>0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7">
        <f t="shared" si="10"/>
        <v>0</v>
      </c>
    </row>
    <row r="44" spans="1:17" ht="18.75" customHeight="1" x14ac:dyDescent="0.25">
      <c r="A44" s="14" t="s">
        <v>37</v>
      </c>
      <c r="B44" s="29"/>
      <c r="C44" s="44"/>
      <c r="D44" s="27">
        <f t="shared" si="11"/>
        <v>0</v>
      </c>
      <c r="E44" s="29"/>
      <c r="F44" s="29"/>
      <c r="G44" s="29"/>
      <c r="H44" s="29">
        <v>948150.4</v>
      </c>
      <c r="I44" s="29"/>
      <c r="J44" s="29"/>
      <c r="K44" s="29"/>
      <c r="L44" s="29"/>
      <c r="M44" s="29"/>
      <c r="N44" s="29"/>
      <c r="O44" s="29"/>
      <c r="P44" s="29"/>
      <c r="Q44" s="27">
        <f t="shared" si="10"/>
        <v>948150.4</v>
      </c>
    </row>
    <row r="45" spans="1:17" ht="18.75" customHeight="1" x14ac:dyDescent="0.25">
      <c r="A45" s="14" t="s">
        <v>36</v>
      </c>
      <c r="B45" s="44">
        <v>0</v>
      </c>
      <c r="C45" s="44"/>
      <c r="D45" s="27">
        <f t="shared" si="11"/>
        <v>0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7">
        <f t="shared" si="10"/>
        <v>0</v>
      </c>
    </row>
    <row r="46" spans="1:17" ht="18.75" customHeight="1" x14ac:dyDescent="0.25">
      <c r="A46" s="16" t="s">
        <v>35</v>
      </c>
      <c r="B46" s="45">
        <f>SUM(B47:B52)</f>
        <v>0</v>
      </c>
      <c r="C46" s="45">
        <f>SUM(C47:C52)</f>
        <v>240000000</v>
      </c>
      <c r="D46" s="25">
        <f>+B46+C46</f>
        <v>240000000</v>
      </c>
      <c r="E46" s="29">
        <f>SUM(E47:E52)</f>
        <v>0</v>
      </c>
      <c r="F46" s="29">
        <f t="shared" ref="F46:G46" si="12">SUM(F47:F52)</f>
        <v>0</v>
      </c>
      <c r="G46" s="24">
        <f t="shared" si="12"/>
        <v>60000000</v>
      </c>
      <c r="H46" s="29"/>
      <c r="I46" s="24">
        <f>SUM(I47:I52)</f>
        <v>0</v>
      </c>
      <c r="J46" s="29"/>
      <c r="K46" s="29"/>
      <c r="L46" s="29"/>
      <c r="M46" s="29"/>
      <c r="N46" s="29"/>
      <c r="O46" s="29"/>
      <c r="P46" s="29"/>
      <c r="Q46" s="25">
        <f>SUM(E46:P46)</f>
        <v>60000000</v>
      </c>
    </row>
    <row r="47" spans="1:17" ht="18.75" customHeight="1" x14ac:dyDescent="0.25">
      <c r="A47" s="14" t="s">
        <v>34</v>
      </c>
      <c r="B47" s="44"/>
      <c r="C47" s="44">
        <v>240000000</v>
      </c>
      <c r="D47" s="27">
        <f t="shared" si="11"/>
        <v>240000000</v>
      </c>
      <c r="E47" s="29"/>
      <c r="F47" s="29"/>
      <c r="G47" s="29">
        <v>60000000</v>
      </c>
      <c r="H47" s="29"/>
      <c r="I47" s="29"/>
      <c r="J47" s="29"/>
      <c r="K47" s="29"/>
      <c r="L47" s="29"/>
      <c r="M47" s="29"/>
      <c r="N47" s="29"/>
      <c r="O47" s="29"/>
      <c r="P47" s="29"/>
      <c r="Q47" s="27">
        <f t="shared" si="10"/>
        <v>60000000</v>
      </c>
    </row>
    <row r="48" spans="1:17" ht="18.75" customHeight="1" x14ac:dyDescent="0.25">
      <c r="A48" s="14" t="s">
        <v>33</v>
      </c>
      <c r="B48" s="44"/>
      <c r="C48" s="44"/>
      <c r="D48" s="27">
        <f t="shared" si="11"/>
        <v>0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7">
        <f t="shared" si="10"/>
        <v>0</v>
      </c>
    </row>
    <row r="49" spans="1:17" ht="18.75" customHeight="1" x14ac:dyDescent="0.25">
      <c r="A49" s="14" t="s">
        <v>32</v>
      </c>
      <c r="B49" s="44"/>
      <c r="C49" s="44"/>
      <c r="D49" s="27">
        <f t="shared" si="11"/>
        <v>0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7">
        <f t="shared" si="10"/>
        <v>0</v>
      </c>
    </row>
    <row r="50" spans="1:17" ht="18.75" customHeight="1" x14ac:dyDescent="0.25">
      <c r="A50" s="14" t="s">
        <v>31</v>
      </c>
      <c r="B50" s="44"/>
      <c r="C50" s="44"/>
      <c r="D50" s="27">
        <f t="shared" si="11"/>
        <v>0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7">
        <f t="shared" si="10"/>
        <v>0</v>
      </c>
    </row>
    <row r="51" spans="1:17" ht="18.75" customHeight="1" x14ac:dyDescent="0.25">
      <c r="A51" s="14" t="s">
        <v>30</v>
      </c>
      <c r="B51" s="44"/>
      <c r="C51" s="44"/>
      <c r="D51" s="27">
        <f t="shared" si="11"/>
        <v>0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7">
        <f t="shared" si="10"/>
        <v>0</v>
      </c>
    </row>
    <row r="52" spans="1:17" ht="18.75" customHeight="1" x14ac:dyDescent="0.25">
      <c r="A52" s="14" t="s">
        <v>29</v>
      </c>
      <c r="B52" s="44"/>
      <c r="C52" s="44"/>
      <c r="D52" s="27">
        <f t="shared" si="11"/>
        <v>0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7">
        <f t="shared" si="10"/>
        <v>0</v>
      </c>
    </row>
    <row r="53" spans="1:17" ht="18.75" customHeight="1" x14ac:dyDescent="0.25">
      <c r="A53" s="16" t="s">
        <v>28</v>
      </c>
      <c r="B53" s="45">
        <f>SUM(B54:B62)</f>
        <v>214337386</v>
      </c>
      <c r="C53" s="45">
        <f t="shared" ref="C53:P53" si="13">SUM(C54:C62)</f>
        <v>379380559.68000001</v>
      </c>
      <c r="D53" s="25">
        <f>SUM(D54:D62)</f>
        <v>593717945.68000007</v>
      </c>
      <c r="E53" s="25">
        <f t="shared" si="13"/>
        <v>0</v>
      </c>
      <c r="F53" s="24">
        <f t="shared" si="13"/>
        <v>0</v>
      </c>
      <c r="G53" s="24">
        <f t="shared" si="13"/>
        <v>26638455.100000001</v>
      </c>
      <c r="H53" s="24">
        <f t="shared" si="13"/>
        <v>20866664.77</v>
      </c>
      <c r="I53" s="24">
        <f t="shared" si="13"/>
        <v>40511245.210000001</v>
      </c>
      <c r="J53" s="24">
        <f t="shared" si="13"/>
        <v>17739499.84</v>
      </c>
      <c r="K53" s="24">
        <f t="shared" si="13"/>
        <v>0</v>
      </c>
      <c r="L53" s="24">
        <f t="shared" si="13"/>
        <v>0</v>
      </c>
      <c r="M53" s="24">
        <f t="shared" si="13"/>
        <v>0</v>
      </c>
      <c r="N53" s="24">
        <f t="shared" si="13"/>
        <v>0</v>
      </c>
      <c r="O53" s="24">
        <f t="shared" si="13"/>
        <v>0</v>
      </c>
      <c r="P53" s="24">
        <f t="shared" si="13"/>
        <v>0</v>
      </c>
      <c r="Q53" s="25">
        <f>SUM(Q54:Q62)</f>
        <v>105755864.92000002</v>
      </c>
    </row>
    <row r="54" spans="1:17" ht="18.75" customHeight="1" x14ac:dyDescent="0.25">
      <c r="A54" s="14" t="s">
        <v>27</v>
      </c>
      <c r="B54" s="29">
        <v>2590135</v>
      </c>
      <c r="C54" s="29">
        <v>45678744.609999999</v>
      </c>
      <c r="D54" s="27">
        <f>+B54+C54</f>
        <v>48268879.609999999</v>
      </c>
      <c r="E54" s="29"/>
      <c r="F54" s="29"/>
      <c r="G54" s="29">
        <v>2787665.17</v>
      </c>
      <c r="H54" s="29">
        <v>12596189.23</v>
      </c>
      <c r="I54" s="29">
        <v>333865.02</v>
      </c>
      <c r="J54" s="29">
        <v>445801.76</v>
      </c>
      <c r="K54" s="29"/>
      <c r="L54" s="29"/>
      <c r="M54" s="29"/>
      <c r="N54" s="29"/>
      <c r="O54" s="29"/>
      <c r="P54" s="29"/>
      <c r="Q54" s="27">
        <f>SUM(E54:P54)</f>
        <v>16163521.18</v>
      </c>
    </row>
    <row r="55" spans="1:17" ht="18.75" customHeight="1" x14ac:dyDescent="0.25">
      <c r="A55" s="14" t="s">
        <v>26</v>
      </c>
      <c r="C55" s="44">
        <v>9420817.1300000008</v>
      </c>
      <c r="D55" s="27">
        <f>+B57+C55</f>
        <v>70166942.129999995</v>
      </c>
      <c r="E55" s="29"/>
      <c r="F55" s="29"/>
      <c r="G55" s="29">
        <v>4163556.64</v>
      </c>
      <c r="H55" s="29"/>
      <c r="I55" s="29"/>
      <c r="J55" s="29"/>
      <c r="K55" s="29"/>
      <c r="L55" s="29"/>
      <c r="M55" s="29"/>
      <c r="N55" s="29"/>
      <c r="O55" s="29"/>
      <c r="P55" s="29"/>
      <c r="Q55" s="27">
        <f>SUM(E55:P55)</f>
        <v>4163556.64</v>
      </c>
    </row>
    <row r="56" spans="1:17" ht="18.75" customHeight="1" x14ac:dyDescent="0.25">
      <c r="A56" s="14" t="s">
        <v>25</v>
      </c>
      <c r="C56" s="44">
        <v>43557616.630000003</v>
      </c>
      <c r="D56" s="27">
        <f>+B58+C56</f>
        <v>193321873.63</v>
      </c>
      <c r="E56" s="29"/>
      <c r="F56" s="29"/>
      <c r="H56" s="29"/>
      <c r="I56" s="29">
        <v>8380736.3799999999</v>
      </c>
      <c r="J56" s="29">
        <v>5000</v>
      </c>
      <c r="K56" s="29"/>
      <c r="L56" s="29"/>
      <c r="M56" s="29"/>
      <c r="N56" s="29"/>
      <c r="O56" s="29"/>
      <c r="P56" s="29"/>
      <c r="Q56" s="27">
        <f>SUM(E56:P56)</f>
        <v>8385736.3799999999</v>
      </c>
    </row>
    <row r="57" spans="1:17" ht="18.75" customHeight="1" x14ac:dyDescent="0.25">
      <c r="A57" s="14" t="s">
        <v>24</v>
      </c>
      <c r="B57" s="44">
        <v>60746125</v>
      </c>
      <c r="C57" s="44">
        <v>126737464.34</v>
      </c>
      <c r="D57" s="27">
        <f t="shared" ref="D57:D58" si="14">+B59+C57</f>
        <v>126737464.34</v>
      </c>
      <c r="E57" s="29"/>
      <c r="F57" s="27"/>
      <c r="G57" s="29">
        <v>5494999.7999999998</v>
      </c>
      <c r="H57" s="29"/>
      <c r="I57" s="29"/>
      <c r="J57" s="29">
        <v>5664550.4800000004</v>
      </c>
      <c r="K57" s="29"/>
      <c r="L57" s="29"/>
      <c r="M57" s="29"/>
      <c r="N57" s="29"/>
      <c r="O57" s="29"/>
      <c r="P57" s="29"/>
      <c r="Q57" s="27">
        <f t="shared" ref="Q57:Q58" si="15">SUM(E57:P57)</f>
        <v>11159550.280000001</v>
      </c>
    </row>
    <row r="58" spans="1:17" ht="18.75" customHeight="1" x14ac:dyDescent="0.25">
      <c r="A58" s="14" t="s">
        <v>23</v>
      </c>
      <c r="B58" s="29">
        <v>149764257</v>
      </c>
      <c r="C58" s="29">
        <v>49985114.909999996</v>
      </c>
      <c r="D58" s="27">
        <f t="shared" si="14"/>
        <v>49985114.909999996</v>
      </c>
      <c r="E58" s="29"/>
      <c r="F58" s="29"/>
      <c r="G58" s="29">
        <v>13164233.49</v>
      </c>
      <c r="H58" s="29">
        <v>3270475.54</v>
      </c>
      <c r="I58" s="29">
        <v>31796643.809999999</v>
      </c>
      <c r="J58" s="29">
        <v>10724147.6</v>
      </c>
      <c r="K58" s="29"/>
      <c r="L58" s="29"/>
      <c r="M58" s="29"/>
      <c r="N58" s="29"/>
      <c r="O58" s="29"/>
      <c r="P58" s="29"/>
      <c r="Q58" s="27">
        <f t="shared" si="15"/>
        <v>58955500.440000005</v>
      </c>
    </row>
    <row r="59" spans="1:17" ht="18.75" customHeight="1" x14ac:dyDescent="0.25">
      <c r="A59" s="14" t="s">
        <v>22</v>
      </c>
      <c r="B59" s="44"/>
      <c r="C59" s="29">
        <v>22319655</v>
      </c>
      <c r="D59" s="27">
        <f t="shared" ref="D59:D62" si="16">+B59+C59</f>
        <v>22319655</v>
      </c>
      <c r="E59" s="29"/>
      <c r="F59" s="27"/>
      <c r="G59" s="29">
        <v>885000</v>
      </c>
      <c r="H59" s="29"/>
      <c r="I59" s="29"/>
      <c r="J59" s="29"/>
      <c r="K59" s="29"/>
      <c r="L59" s="29"/>
      <c r="M59" s="29"/>
      <c r="N59" s="29"/>
      <c r="O59" s="29"/>
      <c r="P59" s="29"/>
      <c r="Q59" s="27">
        <f t="shared" ref="Q59:Q62" si="17">SUM(E59:P59)</f>
        <v>885000</v>
      </c>
    </row>
    <row r="60" spans="1:17" ht="18.75" hidden="1" customHeight="1" x14ac:dyDescent="0.25">
      <c r="A60" s="14" t="s">
        <v>21</v>
      </c>
      <c r="B60" s="44"/>
      <c r="C60" s="44"/>
      <c r="D60" s="27">
        <f>+B60+C60</f>
        <v>0</v>
      </c>
      <c r="E60" s="29"/>
      <c r="F60" s="27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7">
        <f t="shared" si="17"/>
        <v>0</v>
      </c>
    </row>
    <row r="61" spans="1:17" ht="18.75" customHeight="1" x14ac:dyDescent="0.25">
      <c r="A61" s="14" t="s">
        <v>20</v>
      </c>
      <c r="B61" s="44">
        <v>1236869</v>
      </c>
      <c r="C61" s="29">
        <v>45479557.460000001</v>
      </c>
      <c r="D61" s="27">
        <f>+B61+C61</f>
        <v>46716426.460000001</v>
      </c>
      <c r="E61" s="29"/>
      <c r="F61" s="27"/>
      <c r="G61" s="29">
        <v>143000</v>
      </c>
      <c r="H61" s="29"/>
      <c r="I61" s="29"/>
      <c r="J61" s="29"/>
      <c r="K61" s="29"/>
      <c r="L61" s="29"/>
      <c r="M61" s="29"/>
      <c r="N61" s="29"/>
      <c r="O61" s="29"/>
      <c r="P61" s="29"/>
      <c r="Q61" s="27">
        <f>SUM(E61:P61)</f>
        <v>143000</v>
      </c>
    </row>
    <row r="62" spans="1:17" ht="18.75" customHeight="1" x14ac:dyDescent="0.25">
      <c r="A62" s="14" t="s">
        <v>19</v>
      </c>
      <c r="B62" s="44"/>
      <c r="C62" s="29">
        <v>36201589.600000001</v>
      </c>
      <c r="D62" s="27">
        <f t="shared" si="16"/>
        <v>36201589.600000001</v>
      </c>
      <c r="E62" s="29"/>
      <c r="F62" s="29"/>
      <c r="G62" s="29"/>
      <c r="H62" s="29">
        <v>5000000</v>
      </c>
      <c r="I62" s="29"/>
      <c r="J62" s="29">
        <v>900000</v>
      </c>
      <c r="K62" s="29"/>
      <c r="L62" s="29"/>
      <c r="M62" s="29"/>
      <c r="N62" s="29"/>
      <c r="O62" s="29"/>
      <c r="P62" s="29"/>
      <c r="Q62" s="27">
        <f t="shared" si="17"/>
        <v>5900000</v>
      </c>
    </row>
    <row r="63" spans="1:17" ht="18.75" customHeight="1" x14ac:dyDescent="0.25">
      <c r="A63" s="16" t="s">
        <v>18</v>
      </c>
      <c r="B63" s="45">
        <f>SUM(B65:B67)</f>
        <v>6920003021</v>
      </c>
      <c r="C63" s="45">
        <f>SUM(C64:C67)</f>
        <v>2662652066.8200002</v>
      </c>
      <c r="D63" s="25">
        <f>SUM(D64:D67)</f>
        <v>9582655087.8199997</v>
      </c>
      <c r="E63" s="24">
        <f t="shared" ref="E63:P63" si="18">SUM(E64:E67)</f>
        <v>0</v>
      </c>
      <c r="F63" s="24">
        <f>SUM(F65:F67)</f>
        <v>669359822.94000006</v>
      </c>
      <c r="G63" s="24">
        <f>SUM(G65:G67)</f>
        <v>922107785.20000005</v>
      </c>
      <c r="H63" s="24">
        <f>SUM(H64:H67)</f>
        <v>548211134.39999998</v>
      </c>
      <c r="I63" s="24">
        <f t="shared" si="18"/>
        <v>321153102.22000003</v>
      </c>
      <c r="J63" s="24">
        <f t="shared" si="18"/>
        <v>813438513.32000005</v>
      </c>
      <c r="K63" s="24">
        <f t="shared" si="18"/>
        <v>0</v>
      </c>
      <c r="L63" s="24">
        <f t="shared" si="18"/>
        <v>0</v>
      </c>
      <c r="M63" s="24">
        <f t="shared" si="18"/>
        <v>0</v>
      </c>
      <c r="N63" s="24">
        <f t="shared" si="18"/>
        <v>0</v>
      </c>
      <c r="O63" s="24">
        <f t="shared" si="18"/>
        <v>0</v>
      </c>
      <c r="P63" s="24">
        <f t="shared" si="18"/>
        <v>0</v>
      </c>
      <c r="Q63" s="25">
        <f>SUM(Q64:Q74)</f>
        <v>3274270358.0800004</v>
      </c>
    </row>
    <row r="64" spans="1:17" ht="18.75" customHeight="1" x14ac:dyDescent="0.25">
      <c r="A64" s="14" t="s">
        <v>17</v>
      </c>
      <c r="C64" s="44">
        <v>85246069</v>
      </c>
      <c r="D64" s="27">
        <f>+B64+C64</f>
        <v>85246069</v>
      </c>
      <c r="E64" s="29"/>
      <c r="H64" s="29">
        <v>13536152.24</v>
      </c>
      <c r="I64" s="29">
        <v>26430423.539999999</v>
      </c>
      <c r="J64" s="29"/>
      <c r="K64" s="29"/>
      <c r="L64" s="29"/>
      <c r="M64" s="29"/>
      <c r="N64" s="29"/>
      <c r="O64" s="29"/>
      <c r="P64" s="29"/>
      <c r="Q64" s="27">
        <f>SUM(E64:P64)</f>
        <v>39966575.780000001</v>
      </c>
    </row>
    <row r="65" spans="1:17" ht="18.75" customHeight="1" x14ac:dyDescent="0.25">
      <c r="A65" s="14" t="s">
        <v>16</v>
      </c>
      <c r="B65" s="44">
        <v>6920003021</v>
      </c>
      <c r="C65" s="44">
        <v>2577405997.8200002</v>
      </c>
      <c r="D65" s="27">
        <f>+B65+C65</f>
        <v>9497409018.8199997</v>
      </c>
      <c r="E65" s="27"/>
      <c r="F65" s="29">
        <v>669359822.94000006</v>
      </c>
      <c r="G65" s="29">
        <v>922107785.20000005</v>
      </c>
      <c r="H65" s="29">
        <v>534674982.16000003</v>
      </c>
      <c r="I65" s="49">
        <v>294722678.68000001</v>
      </c>
      <c r="J65" s="29">
        <v>813438513.32000005</v>
      </c>
      <c r="K65" s="29"/>
      <c r="L65" s="29"/>
      <c r="M65" s="29"/>
      <c r="N65" s="29"/>
      <c r="O65" s="29"/>
      <c r="P65" s="29"/>
      <c r="Q65" s="27">
        <f>SUM(E65:P65)</f>
        <v>3234303782.3000002</v>
      </c>
    </row>
    <row r="66" spans="1:17" ht="18.75" hidden="1" customHeight="1" x14ac:dyDescent="0.25">
      <c r="A66" s="14" t="s">
        <v>15</v>
      </c>
      <c r="B66" s="44"/>
      <c r="C66" s="44"/>
      <c r="D66" s="2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>
        <f>SUM(E66:P66)</f>
        <v>0</v>
      </c>
    </row>
    <row r="67" spans="1:17" ht="18.75" hidden="1" customHeight="1" x14ac:dyDescent="0.25">
      <c r="A67" s="14" t="s">
        <v>14</v>
      </c>
      <c r="B67" s="44">
        <v>0</v>
      </c>
      <c r="C67" s="44"/>
      <c r="D67" s="2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>
        <f>SUM(E67:P67)</f>
        <v>0</v>
      </c>
    </row>
    <row r="68" spans="1:17" ht="18.75" hidden="1" customHeight="1" x14ac:dyDescent="0.25">
      <c r="A68" s="16" t="s">
        <v>93</v>
      </c>
      <c r="B68" s="45">
        <f>SUM(B69:B70)</f>
        <v>0</v>
      </c>
      <c r="C68" s="45"/>
      <c r="D68" s="25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>
        <f t="shared" ref="Q68" si="19">SUM(Q69:Q70)</f>
        <v>0</v>
      </c>
    </row>
    <row r="69" spans="1:17" ht="18.75" hidden="1" customHeight="1" x14ac:dyDescent="0.25">
      <c r="A69" s="14" t="s">
        <v>13</v>
      </c>
      <c r="B69" s="44">
        <v>0</v>
      </c>
      <c r="C69" s="44"/>
      <c r="D69" s="2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>
        <f t="shared" ref="Q69:Q72" si="20">SUM(E69:P69)</f>
        <v>0</v>
      </c>
    </row>
    <row r="70" spans="1:17" ht="18.75" hidden="1" customHeight="1" x14ac:dyDescent="0.25">
      <c r="A70" s="14" t="s">
        <v>12</v>
      </c>
      <c r="B70" s="44">
        <v>0</v>
      </c>
      <c r="C70" s="44"/>
      <c r="D70" s="27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>
        <f t="shared" si="20"/>
        <v>0</v>
      </c>
    </row>
    <row r="71" spans="1:17" ht="18.75" hidden="1" customHeight="1" x14ac:dyDescent="0.25">
      <c r="A71" s="16" t="s">
        <v>11</v>
      </c>
      <c r="B71" s="45">
        <f>SUM(B72:B74)</f>
        <v>0</v>
      </c>
      <c r="C71" s="45"/>
      <c r="D71" s="25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>
        <f t="shared" si="20"/>
        <v>0</v>
      </c>
    </row>
    <row r="72" spans="1:17" ht="18.75" hidden="1" customHeight="1" x14ac:dyDescent="0.25">
      <c r="A72" s="14" t="s">
        <v>10</v>
      </c>
      <c r="B72" s="44">
        <v>0</v>
      </c>
      <c r="C72" s="44"/>
      <c r="D72" s="27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>
        <f t="shared" si="20"/>
        <v>0</v>
      </c>
    </row>
    <row r="73" spans="1:17" ht="18.75" hidden="1" customHeight="1" x14ac:dyDescent="0.25">
      <c r="A73" s="14" t="s">
        <v>9</v>
      </c>
      <c r="B73" s="44">
        <v>0</v>
      </c>
      <c r="C73" s="44"/>
      <c r="D73" s="27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>
        <f>SUM(E73:P73)</f>
        <v>0</v>
      </c>
    </row>
    <row r="74" spans="1:17" ht="18.75" hidden="1" customHeight="1" x14ac:dyDescent="0.25">
      <c r="A74" s="14" t="s">
        <v>8</v>
      </c>
      <c r="B74" s="44">
        <v>0</v>
      </c>
      <c r="C74" s="27"/>
      <c r="D74" s="27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>
        <f t="shared" ref="Q74:Q82" si="21">SUM(E74:P74)</f>
        <v>0</v>
      </c>
    </row>
    <row r="75" spans="1:17" ht="18.75" hidden="1" customHeight="1" x14ac:dyDescent="0.25">
      <c r="A75" s="14"/>
      <c r="B75" s="29"/>
      <c r="C75" s="27"/>
      <c r="D75" s="27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>
        <f t="shared" si="21"/>
        <v>0</v>
      </c>
    </row>
    <row r="76" spans="1:17" ht="18.75" customHeight="1" x14ac:dyDescent="0.25">
      <c r="A76" s="17" t="s">
        <v>7</v>
      </c>
      <c r="B76" s="48">
        <f>+B80</f>
        <v>10000000</v>
      </c>
      <c r="C76" s="23">
        <f>SUM(C77+C81+C83)</f>
        <v>12336787.210000001</v>
      </c>
      <c r="D76" s="23">
        <f>+B76+C76</f>
        <v>22336787.210000001</v>
      </c>
      <c r="E76" s="30">
        <f>SUM(E77+E81+E83)</f>
        <v>1242044.8700000001</v>
      </c>
      <c r="F76" s="30">
        <f t="shared" ref="F76:P76" si="22">SUM(F77+F81+F83)</f>
        <v>6472020.5700000003</v>
      </c>
      <c r="G76" s="30">
        <f t="shared" si="22"/>
        <v>247685.65</v>
      </c>
      <c r="H76" s="30">
        <f t="shared" si="22"/>
        <v>22002.6</v>
      </c>
      <c r="I76" s="30">
        <f t="shared" si="22"/>
        <v>390208.41</v>
      </c>
      <c r="J76" s="30">
        <f t="shared" si="22"/>
        <v>0</v>
      </c>
      <c r="K76" s="30">
        <f t="shared" si="22"/>
        <v>0</v>
      </c>
      <c r="L76" s="30">
        <f t="shared" si="22"/>
        <v>0</v>
      </c>
      <c r="M76" s="30">
        <f t="shared" si="22"/>
        <v>0</v>
      </c>
      <c r="N76" s="30">
        <f t="shared" si="22"/>
        <v>0</v>
      </c>
      <c r="O76" s="30">
        <f t="shared" si="22"/>
        <v>0</v>
      </c>
      <c r="P76" s="30">
        <f t="shared" si="22"/>
        <v>0</v>
      </c>
      <c r="Q76" s="30">
        <f>SUM(Q77+Q81+Q83)</f>
        <v>8373962.1000000006</v>
      </c>
    </row>
    <row r="77" spans="1:17" ht="18.75" hidden="1" customHeight="1" x14ac:dyDescent="0.25">
      <c r="A77" s="16" t="s">
        <v>6</v>
      </c>
      <c r="B77" s="44"/>
      <c r="C77" s="25">
        <f>SUM(C78:C79)</f>
        <v>0</v>
      </c>
      <c r="D77" s="25">
        <f>+B77+C77</f>
        <v>0</v>
      </c>
      <c r="E77" s="31">
        <f>SUM(E78:E79)</f>
        <v>0</v>
      </c>
      <c r="F77" s="31">
        <f t="shared" ref="F77:P77" si="23">SUM(F78:F79)</f>
        <v>0</v>
      </c>
      <c r="G77" s="31">
        <f t="shared" si="23"/>
        <v>0</v>
      </c>
      <c r="H77" s="31">
        <f t="shared" si="23"/>
        <v>0</v>
      </c>
      <c r="I77" s="31">
        <f t="shared" si="23"/>
        <v>0</v>
      </c>
      <c r="J77" s="31">
        <f t="shared" si="23"/>
        <v>0</v>
      </c>
      <c r="K77" s="31">
        <f t="shared" si="23"/>
        <v>0</v>
      </c>
      <c r="L77" s="31">
        <f t="shared" si="23"/>
        <v>0</v>
      </c>
      <c r="M77" s="31">
        <f t="shared" si="23"/>
        <v>0</v>
      </c>
      <c r="N77" s="31">
        <f t="shared" si="23"/>
        <v>0</v>
      </c>
      <c r="O77" s="31">
        <f t="shared" si="23"/>
        <v>0</v>
      </c>
      <c r="P77" s="31">
        <f t="shared" si="23"/>
        <v>0</v>
      </c>
      <c r="Q77" s="29">
        <f t="shared" si="21"/>
        <v>0</v>
      </c>
    </row>
    <row r="78" spans="1:17" s="12" customFormat="1" ht="18.75" hidden="1" customHeight="1" x14ac:dyDescent="0.25">
      <c r="A78" s="14" t="s">
        <v>94</v>
      </c>
      <c r="B78" s="44"/>
      <c r="C78" s="29"/>
      <c r="D78" s="27">
        <f>+B78+C78</f>
        <v>0</v>
      </c>
      <c r="E78" s="32"/>
      <c r="F78" s="32"/>
      <c r="G78" s="32"/>
      <c r="H78" s="29"/>
      <c r="I78" s="32"/>
      <c r="J78" s="32"/>
      <c r="K78" s="32"/>
      <c r="L78" s="32"/>
      <c r="M78" s="29"/>
      <c r="N78" s="32"/>
      <c r="O78" s="32"/>
      <c r="P78" s="32"/>
      <c r="Q78" s="29">
        <f t="shared" si="21"/>
        <v>0</v>
      </c>
    </row>
    <row r="79" spans="1:17" ht="18.75" hidden="1" customHeight="1" x14ac:dyDescent="0.25">
      <c r="A79" s="14" t="s">
        <v>95</v>
      </c>
      <c r="D79" s="33"/>
      <c r="F79" s="33"/>
      <c r="G79" s="33"/>
      <c r="H79" s="33"/>
      <c r="I79" s="33"/>
      <c r="J79" s="33"/>
      <c r="L79" s="33"/>
      <c r="M79" s="33"/>
      <c r="N79" s="33"/>
      <c r="O79" s="33"/>
      <c r="P79" s="33"/>
      <c r="Q79" s="29">
        <f t="shared" si="21"/>
        <v>0</v>
      </c>
    </row>
    <row r="80" spans="1:17" ht="18.75" customHeight="1" x14ac:dyDescent="0.25">
      <c r="A80" s="16" t="s">
        <v>5</v>
      </c>
      <c r="B80" s="45">
        <f>+B81+B82</f>
        <v>10000000</v>
      </c>
      <c r="C80" s="45">
        <f t="shared" ref="C80:P80" si="24">SUM(C81:C82)</f>
        <v>12336787.210000001</v>
      </c>
      <c r="D80" s="45">
        <f>+B80+C80</f>
        <v>22336787.210000001</v>
      </c>
      <c r="E80" s="45">
        <f>SUM(E81:E82)</f>
        <v>1242044.8700000001</v>
      </c>
      <c r="F80" s="45">
        <f t="shared" si="24"/>
        <v>6472020.5700000003</v>
      </c>
      <c r="G80" s="45">
        <f t="shared" si="24"/>
        <v>247685.65</v>
      </c>
      <c r="H80" s="45">
        <f t="shared" si="24"/>
        <v>22002.6</v>
      </c>
      <c r="I80" s="45">
        <f t="shared" si="24"/>
        <v>390208.41</v>
      </c>
      <c r="J80" s="45">
        <f t="shared" si="24"/>
        <v>0</v>
      </c>
      <c r="K80" s="45">
        <f t="shared" si="24"/>
        <v>0</v>
      </c>
      <c r="L80" s="45">
        <f t="shared" si="24"/>
        <v>0</v>
      </c>
      <c r="M80" s="45">
        <f t="shared" si="24"/>
        <v>0</v>
      </c>
      <c r="N80" s="45">
        <f t="shared" si="24"/>
        <v>0</v>
      </c>
      <c r="O80" s="45">
        <f t="shared" si="24"/>
        <v>0</v>
      </c>
      <c r="P80" s="45">
        <f t="shared" si="24"/>
        <v>0</v>
      </c>
      <c r="Q80" s="24">
        <f t="shared" si="21"/>
        <v>8373962.1000000006</v>
      </c>
    </row>
    <row r="81" spans="1:17" s="12" customFormat="1" ht="18.75" customHeight="1" x14ac:dyDescent="0.25">
      <c r="A81" s="14" t="s">
        <v>4</v>
      </c>
      <c r="B81" s="29">
        <v>10000000</v>
      </c>
      <c r="C81" s="27">
        <v>12336787.210000001</v>
      </c>
      <c r="D81" s="27">
        <f>+B81+C81</f>
        <v>22336787.210000001</v>
      </c>
      <c r="E81" s="29">
        <v>1242044.8700000001</v>
      </c>
      <c r="F81" s="29">
        <v>6472020.5700000003</v>
      </c>
      <c r="G81" s="29">
        <v>247685.65</v>
      </c>
      <c r="H81" s="29">
        <v>22002.6</v>
      </c>
      <c r="I81" s="29">
        <v>390208.41</v>
      </c>
      <c r="J81" s="29"/>
      <c r="K81" s="29"/>
      <c r="L81" s="29"/>
      <c r="M81" s="29"/>
      <c r="N81" s="29"/>
      <c r="O81" s="29"/>
      <c r="P81" s="29"/>
      <c r="Q81" s="29">
        <f t="shared" si="21"/>
        <v>8373962.1000000006</v>
      </c>
    </row>
    <row r="82" spans="1:17" ht="18.75" customHeight="1" x14ac:dyDescent="0.25">
      <c r="A82" s="14" t="s">
        <v>3</v>
      </c>
      <c r="B82" s="44"/>
      <c r="C82" s="29"/>
      <c r="D82" s="27"/>
      <c r="E82" s="29"/>
      <c r="F82" s="29"/>
      <c r="G82" s="29"/>
      <c r="H82" s="29"/>
      <c r="I82" s="29"/>
      <c r="J82" s="27"/>
      <c r="K82" s="27"/>
      <c r="L82" s="27"/>
      <c r="M82" s="27"/>
      <c r="N82" s="27"/>
      <c r="O82" s="27"/>
      <c r="P82" s="27"/>
      <c r="Q82" s="29">
        <f t="shared" si="21"/>
        <v>0</v>
      </c>
    </row>
    <row r="83" spans="1:17" ht="18.75" hidden="1" customHeight="1" x14ac:dyDescent="0.25">
      <c r="A83" s="16" t="s">
        <v>2</v>
      </c>
      <c r="B83" s="29"/>
      <c r="C83" s="25"/>
      <c r="D83" s="25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>
        <f t="shared" ref="Q83:Q84" si="25">SUM(E83:P83)</f>
        <v>0</v>
      </c>
    </row>
    <row r="84" spans="1:17" ht="18.75" hidden="1" customHeight="1" x14ac:dyDescent="0.25">
      <c r="A84" s="14" t="s">
        <v>1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>
        <f t="shared" si="25"/>
        <v>0</v>
      </c>
    </row>
    <row r="85" spans="1:17" s="7" customFormat="1" ht="18.75" customHeight="1" x14ac:dyDescent="0.25">
      <c r="A85" s="6" t="s">
        <v>0</v>
      </c>
      <c r="B85" s="47">
        <f>SUM(B11+B17+B27+B37+B46+B53+B63+B68+B71+B76)</f>
        <v>13806786861</v>
      </c>
      <c r="C85" s="47">
        <f t="shared" ref="C85:P85" si="26">SUM(C11+C17+C27+C37+C46+C53+C63+C68+C71+C76)</f>
        <v>4968933932.9200001</v>
      </c>
      <c r="D85" s="47">
        <f>SUM(D11+D17+D27+D37+D46+D53+D63+D68+D71+D76)</f>
        <v>18775720793.919998</v>
      </c>
      <c r="E85" s="47">
        <f t="shared" si="26"/>
        <v>359598659.24000001</v>
      </c>
      <c r="F85" s="47">
        <f t="shared" si="26"/>
        <v>1068287832.08</v>
      </c>
      <c r="G85" s="47">
        <f t="shared" si="26"/>
        <v>1637005830.1700001</v>
      </c>
      <c r="H85" s="47">
        <f t="shared" si="26"/>
        <v>933592331.66999996</v>
      </c>
      <c r="I85" s="47">
        <f>SUM(I11+I17+I27+I37+I46+I53+I63+I68+I71+I76)</f>
        <v>934979938.41000009</v>
      </c>
      <c r="J85" s="47">
        <f t="shared" si="26"/>
        <v>1440255055.2400002</v>
      </c>
      <c r="K85" s="47">
        <f t="shared" si="26"/>
        <v>0</v>
      </c>
      <c r="L85" s="47">
        <f t="shared" si="26"/>
        <v>0</v>
      </c>
      <c r="M85" s="47">
        <f t="shared" si="26"/>
        <v>0</v>
      </c>
      <c r="N85" s="47">
        <f t="shared" si="26"/>
        <v>0</v>
      </c>
      <c r="O85" s="47">
        <f t="shared" si="26"/>
        <v>0</v>
      </c>
      <c r="P85" s="47">
        <f t="shared" si="26"/>
        <v>0</v>
      </c>
      <c r="Q85" s="47">
        <f>SUM(Q11+Q17+Q27+Q37+Q46+Q53+Q63+Q68+Q71+Q76)</f>
        <v>6373719646.8100014</v>
      </c>
    </row>
    <row r="86" spans="1:17" ht="15.75" thickBot="1" x14ac:dyDescent="0.3">
      <c r="A86" s="51" t="s">
        <v>100</v>
      </c>
      <c r="E86" s="34"/>
      <c r="F86" s="13"/>
      <c r="G86" s="13"/>
      <c r="H86" s="13"/>
      <c r="I86" s="13"/>
      <c r="J86" s="13"/>
      <c r="K86" s="34"/>
      <c r="L86" s="13"/>
      <c r="M86" s="13"/>
      <c r="N86" s="13"/>
      <c r="O86" s="13"/>
      <c r="P86" s="13"/>
      <c r="Q86" s="34"/>
    </row>
    <row r="87" spans="1:17" ht="26.25" thickBot="1" x14ac:dyDescent="0.3">
      <c r="A87" s="50" t="s">
        <v>96</v>
      </c>
      <c r="D87" s="33"/>
      <c r="E87" s="35"/>
      <c r="F87" s="26"/>
      <c r="G87" s="35"/>
      <c r="H87" s="35"/>
      <c r="I87" s="35"/>
      <c r="J87" s="35"/>
      <c r="K87" s="35"/>
      <c r="L87" s="36"/>
      <c r="M87" s="37"/>
      <c r="N87" s="37"/>
      <c r="O87" s="37"/>
      <c r="P87" s="38"/>
      <c r="Q87" s="37"/>
    </row>
    <row r="88" spans="1:17" ht="39.75" thickBot="1" x14ac:dyDescent="0.3">
      <c r="A88" s="9" t="s">
        <v>97</v>
      </c>
      <c r="D88" s="39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13"/>
    </row>
    <row r="89" spans="1:17" ht="78" thickBot="1" x14ac:dyDescent="0.3">
      <c r="A89" s="10" t="s">
        <v>98</v>
      </c>
      <c r="D89" s="39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1:17" ht="15.75" x14ac:dyDescent="0.25">
      <c r="A90" s="8"/>
      <c r="D90" s="39"/>
      <c r="K90" s="5"/>
      <c r="Q90" s="5"/>
    </row>
    <row r="91" spans="1:17" x14ac:dyDescent="0.25">
      <c r="C91" s="5"/>
      <c r="D91" s="33"/>
      <c r="E91" s="5"/>
      <c r="J91" s="40"/>
      <c r="K91" s="5"/>
      <c r="P91" s="40"/>
      <c r="Q91" s="5"/>
    </row>
    <row r="92" spans="1:17" x14ac:dyDescent="0.25">
      <c r="A92" s="46"/>
      <c r="C92" s="5"/>
      <c r="D92" s="33"/>
      <c r="E92" s="5"/>
      <c r="J92" s="40"/>
      <c r="K92" s="5"/>
      <c r="P92" s="40"/>
      <c r="Q92" s="5"/>
    </row>
    <row r="93" spans="1:17" x14ac:dyDescent="0.25">
      <c r="C93" s="5"/>
      <c r="D93" s="33"/>
      <c r="E93" s="5"/>
      <c r="J93" s="40"/>
      <c r="K93" s="5"/>
      <c r="P93" s="40"/>
      <c r="Q93" s="5"/>
    </row>
    <row r="94" spans="1:17" s="11" customFormat="1" x14ac:dyDescent="0.25">
      <c r="B94" s="40"/>
      <c r="C94" s="41"/>
      <c r="D94" s="40"/>
      <c r="E94" s="41"/>
      <c r="F94" s="41"/>
      <c r="G94" s="41"/>
      <c r="H94" s="41"/>
      <c r="I94" s="41"/>
      <c r="J94" s="40"/>
      <c r="K94" s="41"/>
      <c r="L94" s="41"/>
      <c r="M94" s="41"/>
      <c r="N94" s="41"/>
      <c r="O94" s="41"/>
      <c r="P94" s="40"/>
      <c r="Q94" s="41"/>
    </row>
    <row r="95" spans="1:17" s="11" customFormat="1" x14ac:dyDescent="0.25">
      <c r="B95" s="40"/>
      <c r="C95" s="41"/>
      <c r="D95" s="40"/>
      <c r="E95" s="41"/>
      <c r="F95" s="41"/>
      <c r="G95" s="41"/>
      <c r="H95" s="41"/>
      <c r="I95" s="41"/>
      <c r="J95" s="40"/>
      <c r="K95" s="41"/>
      <c r="L95" s="41"/>
      <c r="M95" s="41"/>
      <c r="N95" s="41"/>
      <c r="O95" s="41"/>
      <c r="P95" s="40"/>
      <c r="Q95" s="41"/>
    </row>
    <row r="96" spans="1:17" s="11" customFormat="1" x14ac:dyDescent="0.25">
      <c r="B96" s="40"/>
      <c r="C96" s="41"/>
      <c r="D96" s="40"/>
      <c r="E96" s="41"/>
      <c r="F96" s="41"/>
      <c r="G96" s="41"/>
      <c r="H96" s="41"/>
      <c r="I96" s="41"/>
      <c r="J96" s="40"/>
      <c r="K96" s="41"/>
      <c r="L96" s="41"/>
      <c r="M96" s="41"/>
      <c r="N96" s="41"/>
      <c r="O96" s="41"/>
      <c r="P96" s="40"/>
      <c r="Q96" s="41"/>
    </row>
    <row r="97" spans="2:17" s="11" customFormat="1" x14ac:dyDescent="0.25">
      <c r="B97" s="40"/>
      <c r="C97" s="41"/>
      <c r="D97" s="40"/>
      <c r="E97" s="41"/>
      <c r="F97" s="41"/>
      <c r="G97" s="41"/>
      <c r="H97" s="41"/>
      <c r="I97" s="41"/>
      <c r="J97" s="40"/>
      <c r="K97" s="41"/>
      <c r="L97" s="41"/>
      <c r="M97" s="41"/>
      <c r="N97" s="41"/>
      <c r="O97" s="41"/>
      <c r="P97" s="40"/>
      <c r="Q97" s="41"/>
    </row>
    <row r="98" spans="2:17" s="11" customFormat="1" x14ac:dyDescent="0.25">
      <c r="B98" s="40"/>
      <c r="C98" s="41"/>
      <c r="D98" s="40"/>
      <c r="E98" s="41"/>
      <c r="F98" s="41"/>
      <c r="G98" s="41"/>
      <c r="H98" s="41"/>
      <c r="I98" s="41"/>
      <c r="J98" s="40"/>
      <c r="K98" s="41"/>
      <c r="L98" s="41"/>
      <c r="M98" s="41"/>
      <c r="N98" s="41"/>
      <c r="O98" s="41"/>
      <c r="P98" s="40"/>
      <c r="Q98" s="41"/>
    </row>
    <row r="99" spans="2:17" s="11" customFormat="1" x14ac:dyDescent="0.25">
      <c r="B99" s="40"/>
      <c r="C99" s="41"/>
      <c r="D99" s="40"/>
      <c r="E99" s="41"/>
      <c r="F99" s="41"/>
      <c r="G99" s="41"/>
      <c r="H99" s="41"/>
      <c r="I99" s="41"/>
      <c r="J99" s="40"/>
      <c r="K99" s="41"/>
      <c r="L99" s="41"/>
      <c r="M99" s="41"/>
      <c r="N99" s="41"/>
      <c r="O99" s="41"/>
      <c r="P99" s="40"/>
      <c r="Q99" s="41"/>
    </row>
    <row r="100" spans="2:17" s="11" customFormat="1" x14ac:dyDescent="0.25">
      <c r="B100" s="40"/>
      <c r="C100" s="41"/>
      <c r="D100" s="40"/>
      <c r="E100" s="41"/>
      <c r="F100" s="41"/>
      <c r="G100" s="41"/>
      <c r="H100" s="41"/>
      <c r="I100" s="41"/>
      <c r="J100" s="40"/>
      <c r="K100" s="41"/>
      <c r="L100" s="41"/>
      <c r="M100" s="41"/>
      <c r="N100" s="41"/>
      <c r="O100" s="41"/>
      <c r="P100" s="40"/>
      <c r="Q100" s="41"/>
    </row>
    <row r="101" spans="2:17" s="11" customFormat="1" x14ac:dyDescent="0.25">
      <c r="B101" s="40"/>
      <c r="C101" s="41"/>
      <c r="D101" s="40"/>
      <c r="E101" s="41"/>
      <c r="F101" s="41"/>
      <c r="G101" s="41"/>
      <c r="H101" s="41"/>
      <c r="I101" s="41"/>
      <c r="J101" s="40"/>
      <c r="K101" s="41"/>
      <c r="L101" s="41"/>
      <c r="M101" s="41"/>
      <c r="N101" s="41"/>
      <c r="O101" s="41"/>
      <c r="P101" s="40"/>
      <c r="Q101" s="41"/>
    </row>
    <row r="102" spans="2:17" s="11" customFormat="1" x14ac:dyDescent="0.25">
      <c r="B102" s="40"/>
      <c r="C102" s="41"/>
      <c r="D102" s="40"/>
      <c r="E102" s="41"/>
      <c r="F102" s="41"/>
      <c r="G102" s="41"/>
      <c r="H102" s="41"/>
      <c r="I102" s="41"/>
      <c r="J102" s="40"/>
      <c r="K102" s="41"/>
      <c r="L102" s="41"/>
      <c r="M102" s="41"/>
      <c r="N102" s="41"/>
      <c r="O102" s="41"/>
      <c r="P102" s="40"/>
      <c r="Q102" s="41"/>
    </row>
    <row r="103" spans="2:17" s="11" customFormat="1" x14ac:dyDescent="0.25">
      <c r="B103" s="40"/>
      <c r="C103" s="41"/>
      <c r="D103" s="40"/>
      <c r="E103" s="41"/>
      <c r="F103" s="41"/>
      <c r="G103" s="41"/>
      <c r="H103" s="41"/>
      <c r="I103" s="41"/>
      <c r="J103" s="40"/>
      <c r="K103" s="41"/>
      <c r="L103" s="41"/>
      <c r="M103" s="41"/>
      <c r="N103" s="41"/>
      <c r="O103" s="41"/>
      <c r="P103" s="40"/>
      <c r="Q103" s="41"/>
    </row>
    <row r="104" spans="2:17" hidden="1" x14ac:dyDescent="0.25">
      <c r="C104" s="5"/>
      <c r="D104" s="33"/>
      <c r="E104" s="5"/>
      <c r="J104" s="40"/>
      <c r="K104" s="5"/>
      <c r="P104" s="40"/>
      <c r="Q104" s="5"/>
    </row>
    <row r="105" spans="2:17" hidden="1" x14ac:dyDescent="0.25">
      <c r="C105" s="5"/>
      <c r="D105" s="33"/>
      <c r="E105" s="5"/>
      <c r="J105" s="40"/>
      <c r="K105" s="5"/>
      <c r="P105" s="40"/>
      <c r="Q105" s="5"/>
    </row>
    <row r="106" spans="2:17" s="11" customFormat="1" hidden="1" x14ac:dyDescent="0.25">
      <c r="B106" s="40"/>
      <c r="C106" s="41"/>
      <c r="D106" s="40"/>
      <c r="E106" s="41"/>
      <c r="F106" s="41"/>
      <c r="G106" s="41"/>
      <c r="H106" s="41"/>
      <c r="I106" s="41"/>
      <c r="J106" s="40"/>
      <c r="K106" s="41"/>
      <c r="L106" s="41"/>
      <c r="M106" s="41"/>
      <c r="N106" s="41"/>
      <c r="O106" s="41"/>
      <c r="P106" s="40"/>
      <c r="Q106" s="41"/>
    </row>
    <row r="107" spans="2:17" hidden="1" x14ac:dyDescent="0.25">
      <c r="C107" s="5"/>
      <c r="D107" s="33"/>
      <c r="E107" s="5"/>
      <c r="J107" s="33"/>
      <c r="K107" s="5"/>
      <c r="P107" s="33"/>
      <c r="Q107" s="5"/>
    </row>
    <row r="108" spans="2:17" hidden="1" x14ac:dyDescent="0.25">
      <c r="C108" s="5"/>
      <c r="D108" s="33"/>
      <c r="E108" s="5"/>
      <c r="J108" s="33"/>
      <c r="K108" s="5"/>
      <c r="P108" s="33"/>
      <c r="Q108" s="5"/>
    </row>
    <row r="109" spans="2:17" hidden="1" x14ac:dyDescent="0.25">
      <c r="C109" s="5"/>
      <c r="D109" s="33"/>
      <c r="E109" s="5"/>
      <c r="J109" s="33"/>
      <c r="K109" s="5"/>
      <c r="P109" s="33"/>
      <c r="Q109" s="5"/>
    </row>
    <row r="110" spans="2:17" hidden="1" x14ac:dyDescent="0.25">
      <c r="C110" s="5"/>
      <c r="D110" s="33"/>
      <c r="E110" s="5"/>
      <c r="J110" s="33"/>
      <c r="K110" s="5"/>
      <c r="P110" s="33"/>
      <c r="Q110" s="5"/>
    </row>
    <row r="111" spans="2:17" hidden="1" x14ac:dyDescent="0.25">
      <c r="C111" s="5"/>
      <c r="D111" s="33"/>
      <c r="E111" s="5"/>
      <c r="J111" s="33"/>
      <c r="K111" s="5"/>
      <c r="P111" s="33"/>
      <c r="Q111" s="5"/>
    </row>
    <row r="112" spans="2:17" hidden="1" x14ac:dyDescent="0.25">
      <c r="C112" s="5"/>
      <c r="D112" s="33"/>
      <c r="E112" s="5"/>
      <c r="J112" s="33"/>
      <c r="K112" s="5"/>
      <c r="P112" s="33"/>
      <c r="Q112" s="5"/>
    </row>
    <row r="113" spans="1:17" hidden="1" x14ac:dyDescent="0.25">
      <c r="C113" s="5"/>
      <c r="D113" s="33"/>
      <c r="E113" s="5"/>
      <c r="J113" s="33"/>
      <c r="K113" s="5"/>
      <c r="P113" s="33"/>
      <c r="Q113" s="5"/>
    </row>
    <row r="114" spans="1:17" hidden="1" x14ac:dyDescent="0.25">
      <c r="A114" s="15"/>
      <c r="J114" s="33"/>
      <c r="K114" s="5"/>
      <c r="P114" s="33"/>
      <c r="Q114" s="5"/>
    </row>
    <row r="115" spans="1:17" ht="24.75" hidden="1" customHeight="1" x14ac:dyDescent="0.25">
      <c r="B115" s="5"/>
      <c r="C115" s="5"/>
      <c r="E115" s="5"/>
      <c r="K115" s="40"/>
      <c r="Q115" s="40"/>
    </row>
    <row r="116" spans="1:17" hidden="1" x14ac:dyDescent="0.25">
      <c r="A116" s="15"/>
      <c r="E116" s="42"/>
      <c r="K116" s="40"/>
      <c r="Q116" s="40"/>
    </row>
    <row r="117" spans="1:17" x14ac:dyDescent="0.25">
      <c r="E117" s="28"/>
    </row>
    <row r="118" spans="1:17" x14ac:dyDescent="0.25">
      <c r="B118" s="5"/>
      <c r="C118" s="5"/>
      <c r="E118" s="5"/>
    </row>
    <row r="119" spans="1:17" x14ac:dyDescent="0.25">
      <c r="A119" s="15"/>
      <c r="D119" s="33"/>
      <c r="E119" s="26"/>
    </row>
    <row r="120" spans="1:17" x14ac:dyDescent="0.25">
      <c r="E120" s="43"/>
    </row>
    <row r="122" spans="1:17" x14ac:dyDescent="0.25">
      <c r="A122" s="15"/>
      <c r="E122" s="26"/>
    </row>
    <row r="123" spans="1:17" x14ac:dyDescent="0.25">
      <c r="A123" s="15"/>
    </row>
    <row r="124" spans="1:17" x14ac:dyDescent="0.25">
      <c r="A124" s="15"/>
      <c r="E124" s="42"/>
    </row>
    <row r="125" spans="1:17" x14ac:dyDescent="0.25">
      <c r="A125" s="15"/>
      <c r="E125" s="26"/>
    </row>
    <row r="126" spans="1:17" x14ac:dyDescent="0.25">
      <c r="A126" s="15"/>
      <c r="E126" s="26"/>
    </row>
    <row r="127" spans="1:17" x14ac:dyDescent="0.25">
      <c r="A127" s="15"/>
      <c r="E127" s="26"/>
    </row>
    <row r="128" spans="1:17" x14ac:dyDescent="0.25">
      <c r="A128" s="15"/>
      <c r="E128" s="26"/>
    </row>
    <row r="129" spans="1:1" x14ac:dyDescent="0.25">
      <c r="A129" s="15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7" fitToHeight="0" orientation="landscape" r:id="rId1"/>
  <headerFooter>
    <oddFooter>&amp;R&amp;P/&amp;N</oddFooter>
  </headerFooter>
  <rowBreaks count="1" manualBreakCount="1">
    <brk id="5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2025-07-11T14:45:52Z</cp:lastPrinted>
  <dcterms:created xsi:type="dcterms:W3CDTF">2021-08-10T14:38:52Z</dcterms:created>
  <dcterms:modified xsi:type="dcterms:W3CDTF">2025-07-11T14:49:33Z</dcterms:modified>
</cp:coreProperties>
</file>