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8. Agost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Q46" i="1"/>
  <c r="I46" i="1"/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Q17" i="1" l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<sst xmlns="http://schemas.openxmlformats.org/spreadsheetml/2006/main" count="100" uniqueCount="100">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</sst>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400050</xdr:colOff>
      <xdr:row>1</xdr:row>
      <xdr:rowOff>190500</xdr:rowOff>
    </xdr:from>
    <xdr:to>
      <xdr:col>16</xdr:col>
      <xdr:colOff>361950</xdr:colOff>
      <xdr:row>5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81000"/>
          <a:ext cx="10858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1538966</xdr:colOff>
      <xdr:row>94</xdr:row>
      <xdr:rowOff>53411</xdr:rowOff>
    </xdr:from>
    <xdr:to>
      <xdr:col>4</xdr:col>
      <xdr:colOff>398686</xdr:colOff>
      <xdr:row>100</xdr:row>
      <xdr:rowOff>106328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138680" y="21539090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503464</xdr:colOff>
      <xdr:row>93</xdr:row>
      <xdr:rowOff>88105</xdr:rowOff>
    </xdr:from>
    <xdr:to>
      <xdr:col>16</xdr:col>
      <xdr:colOff>1664154</xdr:colOff>
      <xdr:row>100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8600964" y="21383284"/>
          <a:ext cx="5664654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zoomScaleNormal="100" zoomScaleSheetLayoutView="100" workbookViewId="0">
      <selection activeCell="I46" sqref="I46"/>
    </sheetView>
  </sheetViews>
  <sheetFormatPr baseColWidth="10" defaultColWidth="11.42578125" defaultRowHeight="15" x14ac:dyDescent="0.25"/>
  <cols>
    <col min="1" max="1" width="98.140625" style="1" customWidth="1"/>
    <col min="2" max="2" width="25.28515625" style="37" customWidth="1"/>
    <col min="3" max="3" width="19.5703125" style="37" customWidth="1"/>
    <col min="4" max="4" width="21.5703125" style="5" customWidth="1"/>
    <col min="5" max="5" width="16.85546875" style="37" bestFit="1" customWidth="1"/>
    <col min="6" max="6" width="16.85546875" style="5" bestFit="1" customWidth="1"/>
    <col min="7" max="9" width="18.5703125" style="5" bestFit="1" customWidth="1"/>
    <col min="10" max="10" width="16.85546875" style="5" bestFit="1" customWidth="1"/>
    <col min="11" max="11" width="18.5703125" style="37" bestFit="1" customWidth="1"/>
    <col min="12" max="12" width="16.85546875" style="5" bestFit="1" customWidth="1"/>
    <col min="13" max="13" width="16.42578125" style="5" hidden="1" customWidth="1"/>
    <col min="14" max="14" width="12.28515625" style="5" hidden="1" customWidth="1"/>
    <col min="15" max="15" width="16.42578125" style="5" hidden="1" customWidth="1"/>
    <col min="16" max="16" width="14.7109375" style="5" hidden="1" customWidth="1"/>
    <col min="17" max="17" width="18.57031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1" customHeight="1" x14ac:dyDescent="0.25">
      <c r="A3" s="60" t="s">
        <v>91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23.25" x14ac:dyDescent="0.25">
      <c r="A4" s="64">
        <v>2024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ht="23.25" x14ac:dyDescent="0.25">
      <c r="A5" s="60" t="s">
        <v>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25">
      <c r="A6" s="54" t="s">
        <v>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1" t="s">
        <v>88</v>
      </c>
      <c r="B8" s="62" t="s">
        <v>87</v>
      </c>
      <c r="C8" s="62" t="s">
        <v>99</v>
      </c>
      <c r="D8" s="62" t="s">
        <v>86</v>
      </c>
      <c r="E8" s="55" t="s">
        <v>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8" ht="18.75" x14ac:dyDescent="0.3">
      <c r="A9" s="61"/>
      <c r="B9" s="63"/>
      <c r="C9" s="63"/>
      <c r="D9" s="63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4166403205.54</v>
      </c>
      <c r="D10" s="26">
        <f t="shared" si="0"/>
        <v>15726177527.540001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1202906660.3099999</v>
      </c>
      <c r="I10" s="26">
        <f t="shared" si="0"/>
        <v>1408645522.0300002</v>
      </c>
      <c r="J10" s="26">
        <f t="shared" si="0"/>
        <v>839978431.73000002</v>
      </c>
      <c r="K10" s="26">
        <f t="shared" si="0"/>
        <v>1607879605.1199999</v>
      </c>
      <c r="L10" s="26">
        <f t="shared" si="0"/>
        <v>461087339.29999995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8267744173.6199989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149332308.64999998</v>
      </c>
      <c r="D11" s="28">
        <f t="shared" si="1"/>
        <v>3116401559.6500001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217409252.74000001</v>
      </c>
      <c r="J11" s="29">
        <f t="shared" si="1"/>
        <v>336995393.64999998</v>
      </c>
      <c r="K11" s="29">
        <f t="shared" si="1"/>
        <v>206587481.19000003</v>
      </c>
      <c r="L11" s="29">
        <f t="shared" si="1"/>
        <v>207699043.37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1783743293.4400001</v>
      </c>
    </row>
    <row r="12" spans="1:18" ht="18.75" customHeight="1" x14ac:dyDescent="0.25">
      <c r="A12" s="16" t="s">
        <v>69</v>
      </c>
      <c r="B12" s="31">
        <v>2296020623</v>
      </c>
      <c r="C12" s="33">
        <v>136928620.41999999</v>
      </c>
      <c r="D12" s="31">
        <f>+B12+C12</f>
        <v>2432949243.4200001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>
        <v>179948978.77000001</v>
      </c>
      <c r="J12" s="33">
        <v>171161506.41</v>
      </c>
      <c r="K12" s="33">
        <v>175723012.33000001</v>
      </c>
      <c r="L12" s="33">
        <v>175550378.99000001</v>
      </c>
      <c r="M12" s="33"/>
      <c r="N12" s="33"/>
      <c r="O12" s="33"/>
      <c r="P12" s="33"/>
      <c r="Q12" s="31">
        <f>SUM(E12:P12)</f>
        <v>1394375163.01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>
        <v>11194532.59</v>
      </c>
      <c r="J13" s="33">
        <v>139628868.88999999</v>
      </c>
      <c r="K13" s="33">
        <v>4804998.0199999996</v>
      </c>
      <c r="L13" s="33">
        <v>5738562.29</v>
      </c>
      <c r="M13" s="33"/>
      <c r="N13" s="33"/>
      <c r="O13" s="33"/>
      <c r="P13" s="33"/>
      <c r="Q13" s="31">
        <f>SUM(E13:P13)</f>
        <v>180341385.66999999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12403688.23</v>
      </c>
      <c r="D16" s="31">
        <f t="shared" si="2"/>
        <v>330308988.23000002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>
        <v>26265741.379999999</v>
      </c>
      <c r="J16" s="33">
        <v>26205018.350000001</v>
      </c>
      <c r="K16" s="31">
        <v>26059470.84</v>
      </c>
      <c r="L16" s="33">
        <v>26410102.09</v>
      </c>
      <c r="M16" s="33"/>
      <c r="N16" s="33"/>
      <c r="O16" s="33"/>
      <c r="P16" s="33"/>
      <c r="Q16" s="31">
        <f>SUM(E16:P16)</f>
        <v>209026744.76000002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P17" si="3">SUM(C18:C26)</f>
        <v>596421606.66999996</v>
      </c>
      <c r="D17" s="29">
        <f t="shared" si="3"/>
        <v>3198846270.6700001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184479638.64000002</v>
      </c>
      <c r="I17" s="29">
        <f>SUM(I18:I26)</f>
        <v>184575813.75</v>
      </c>
      <c r="J17" s="29">
        <f t="shared" si="3"/>
        <v>187355734.27000001</v>
      </c>
      <c r="K17" s="29">
        <f t="shared" si="3"/>
        <v>269573466.36000001</v>
      </c>
      <c r="L17" s="29">
        <f t="shared" si="3"/>
        <v>197469393.90000001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>SUM(Q18:Q26)</f>
        <v>1642141432.1399996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84160533.969999999</v>
      </c>
      <c r="D18" s="31">
        <f>+B18+C18</f>
        <v>1970612816.97</v>
      </c>
      <c r="E18" s="31">
        <v>133171634.34</v>
      </c>
      <c r="F18" s="31">
        <v>133048565.20999999</v>
      </c>
      <c r="G18" s="33">
        <v>138565549.52000001</v>
      </c>
      <c r="H18" s="33">
        <v>141357119.03999999</v>
      </c>
      <c r="I18" s="33">
        <v>141102368.96000001</v>
      </c>
      <c r="J18" s="33">
        <v>135086963.53999999</v>
      </c>
      <c r="K18" s="33">
        <v>127874481.06</v>
      </c>
      <c r="L18" s="33">
        <v>135988436.81</v>
      </c>
      <c r="M18" s="33"/>
      <c r="N18" s="33"/>
      <c r="O18" s="33"/>
      <c r="P18" s="33"/>
      <c r="Q18" s="31">
        <f>SUM(E18:P18)</f>
        <v>1086195118.48</v>
      </c>
    </row>
    <row r="19" spans="1:19" ht="18.75" customHeight="1" x14ac:dyDescent="0.25">
      <c r="A19" s="16" t="s">
        <v>62</v>
      </c>
      <c r="B19" s="33">
        <v>100977931</v>
      </c>
      <c r="C19" s="33">
        <v>26328137.379999999</v>
      </c>
      <c r="D19" s="31">
        <f t="shared" ref="D19:D26" si="4">+B19+C19</f>
        <v>127306068.38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>
        <v>211711.02</v>
      </c>
      <c r="J19" s="33">
        <v>2634342.39</v>
      </c>
      <c r="K19" s="33">
        <v>1720777.96</v>
      </c>
      <c r="L19" s="33">
        <v>262003.84</v>
      </c>
      <c r="M19" s="33"/>
      <c r="N19" s="33"/>
      <c r="O19" s="33"/>
      <c r="P19" s="33"/>
      <c r="Q19" s="31">
        <f>SUM(E19:P19)</f>
        <v>21356334.010000002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33829367.420000002</v>
      </c>
      <c r="D20" s="31">
        <f t="shared" si="4"/>
        <v>72970043.420000002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>
        <v>8446959.2599999998</v>
      </c>
      <c r="J20" s="33">
        <v>77524.88</v>
      </c>
      <c r="K20" s="33">
        <v>7812006.54</v>
      </c>
      <c r="L20" s="33">
        <v>8737451.5999999996</v>
      </c>
      <c r="M20" s="33"/>
      <c r="N20" s="33"/>
      <c r="O20" s="33"/>
      <c r="P20" s="33"/>
      <c r="Q20" s="31">
        <f>SUM(E20:P20)</f>
        <v>64050577.049999997</v>
      </c>
    </row>
    <row r="21" spans="1:19" ht="18.75" customHeight="1" x14ac:dyDescent="0.25">
      <c r="A21" s="16" t="s">
        <v>60</v>
      </c>
      <c r="B21" s="33">
        <v>6013980</v>
      </c>
      <c r="C21" s="33">
        <v>1024020</v>
      </c>
      <c r="D21" s="31">
        <f t="shared" si="4"/>
        <v>7038000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>
        <v>140245</v>
      </c>
      <c r="J21" s="33">
        <v>252693.02</v>
      </c>
      <c r="K21" s="33">
        <v>1696830.52</v>
      </c>
      <c r="L21" s="33">
        <v>181634</v>
      </c>
      <c r="M21" s="33"/>
      <c r="N21" s="33"/>
      <c r="O21" s="33"/>
      <c r="P21" s="33"/>
      <c r="Q21" s="31">
        <f t="shared" ref="Q21:Q24" si="5">SUM(E21:P21)</f>
        <v>4346709.6100000003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34943619.020000003</v>
      </c>
      <c r="D22" s="31">
        <f t="shared" si="4"/>
        <v>105485877.02000001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>
        <v>3301132.51</v>
      </c>
      <c r="J22" s="33">
        <v>3504277.21</v>
      </c>
      <c r="K22" s="33">
        <v>4953079.18</v>
      </c>
      <c r="L22" s="33">
        <v>4881327.6100000003</v>
      </c>
      <c r="M22" s="33"/>
      <c r="N22" s="33"/>
      <c r="O22" s="33"/>
      <c r="P22" s="33"/>
      <c r="Q22" s="31">
        <f t="shared" si="5"/>
        <v>27737882.529999997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15440062.529999999</v>
      </c>
      <c r="D23" s="31">
        <f t="shared" si="4"/>
        <v>283449648.52999997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>
        <v>14472989.49</v>
      </c>
      <c r="J23" s="33">
        <v>17965997.309999999</v>
      </c>
      <c r="K23" s="33">
        <v>19272275.940000001</v>
      </c>
      <c r="L23" s="33">
        <v>25322016.41</v>
      </c>
      <c r="M23" s="33"/>
      <c r="N23" s="33"/>
      <c r="O23" s="33"/>
      <c r="P23" s="33"/>
      <c r="Q23" s="31">
        <f t="shared" si="5"/>
        <v>211768774.41999999</v>
      </c>
    </row>
    <row r="24" spans="1:19" ht="18.75" customHeight="1" x14ac:dyDescent="0.25">
      <c r="A24" s="16" t="s">
        <v>57</v>
      </c>
      <c r="B24" s="33">
        <v>57519002</v>
      </c>
      <c r="C24" s="33">
        <v>91499300.510000005</v>
      </c>
      <c r="D24" s="31">
        <f t="shared" si="4"/>
        <v>149018302.50999999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>
        <v>2092394.86</v>
      </c>
      <c r="J24" s="33">
        <v>6338988.25</v>
      </c>
      <c r="K24" s="33">
        <v>6705763.9400000004</v>
      </c>
      <c r="L24" s="33">
        <v>1152800.32</v>
      </c>
      <c r="M24" s="33"/>
      <c r="N24" s="33"/>
      <c r="O24" s="33"/>
      <c r="P24" s="33"/>
      <c r="Q24" s="31">
        <f t="shared" si="5"/>
        <v>36775428.359999999</v>
      </c>
    </row>
    <row r="25" spans="1:19" ht="18.75" customHeight="1" x14ac:dyDescent="0.25">
      <c r="A25" s="16" t="s">
        <v>56</v>
      </c>
      <c r="B25" s="33">
        <v>165455768</v>
      </c>
      <c r="C25" s="33">
        <v>202240678.08000001</v>
      </c>
      <c r="D25" s="31">
        <f t="shared" si="4"/>
        <v>367696446.08000004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>
        <v>13940196.699999999</v>
      </c>
      <c r="J25" s="33">
        <v>21149639.239999998</v>
      </c>
      <c r="K25" s="33">
        <v>98433839.260000005</v>
      </c>
      <c r="L25" s="33">
        <v>20293862.329999998</v>
      </c>
      <c r="M25" s="33"/>
      <c r="N25" s="33"/>
      <c r="O25" s="33"/>
      <c r="P25" s="33"/>
      <c r="Q25" s="31">
        <f>SUM(E25:P25)</f>
        <v>185666404.59999996</v>
      </c>
    </row>
    <row r="26" spans="1:19" ht="18.75" customHeight="1" x14ac:dyDescent="0.25">
      <c r="A26" s="16" t="s">
        <v>55</v>
      </c>
      <c r="B26" s="33">
        <v>8313180</v>
      </c>
      <c r="C26" s="33">
        <v>106955887.76000001</v>
      </c>
      <c r="D26" s="31">
        <f t="shared" si="4"/>
        <v>115269067.76000001</v>
      </c>
      <c r="E26" s="33">
        <v>13806</v>
      </c>
      <c r="F26" s="33">
        <v>89081.85</v>
      </c>
      <c r="G26" s="33">
        <v>254595.89</v>
      </c>
      <c r="H26" s="33">
        <v>919322.02</v>
      </c>
      <c r="I26" s="33">
        <v>867815.95</v>
      </c>
      <c r="J26" s="33">
        <v>345308.43</v>
      </c>
      <c r="K26" s="33">
        <v>1104411.96</v>
      </c>
      <c r="L26" s="33">
        <v>649860.98</v>
      </c>
      <c r="M26" s="33"/>
      <c r="N26" s="33"/>
      <c r="O26" s="33"/>
      <c r="P26" s="33"/>
      <c r="Q26" s="31">
        <f>SUM(E26:P26)</f>
        <v>4244203.08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P27" si="6">SUM(C28:C36)</f>
        <v>517968848.37</v>
      </c>
      <c r="D27" s="29">
        <f>SUM(D28:D36)</f>
        <v>843445255.36999989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28977372.849999998</v>
      </c>
      <c r="J27" s="28">
        <f t="shared" si="6"/>
        <v>29059908.099999998</v>
      </c>
      <c r="K27" s="28">
        <f t="shared" si="6"/>
        <v>38157986.649999999</v>
      </c>
      <c r="L27" s="29">
        <f t="shared" si="6"/>
        <v>12717436.129999999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>SUM(Q28:Q36)</f>
        <v>189911251.12</v>
      </c>
    </row>
    <row r="28" spans="1:19" ht="18.75" customHeight="1" x14ac:dyDescent="0.25">
      <c r="A28" s="16" t="s">
        <v>53</v>
      </c>
      <c r="B28" s="33">
        <v>2434981</v>
      </c>
      <c r="C28" s="33">
        <v>2459443.7999999998</v>
      </c>
      <c r="D28" s="31">
        <f>+B28+C28</f>
        <v>4894424.8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>
        <v>213707.81</v>
      </c>
      <c r="J28" s="33">
        <v>698731.28</v>
      </c>
      <c r="K28" s="33">
        <v>219278.09</v>
      </c>
      <c r="L28" s="33">
        <v>258372.35</v>
      </c>
      <c r="M28" s="33"/>
      <c r="N28" s="33"/>
      <c r="O28" s="33"/>
      <c r="P28" s="33"/>
      <c r="Q28" s="31">
        <f>SUM(E28:P28)</f>
        <v>2597098.61</v>
      </c>
    </row>
    <row r="29" spans="1:19" ht="18.75" customHeight="1" x14ac:dyDescent="0.25">
      <c r="A29" s="16" t="s">
        <v>52</v>
      </c>
      <c r="B29" s="33">
        <v>3266509</v>
      </c>
      <c r="C29" s="33">
        <v>5898909.2800000003</v>
      </c>
      <c r="D29" s="31">
        <f t="shared" ref="D29:D36" si="7">+B29+C29</f>
        <v>9165418.2800000012</v>
      </c>
      <c r="E29" s="31"/>
      <c r="F29" s="33">
        <v>834467.68</v>
      </c>
      <c r="G29" s="33">
        <v>210239</v>
      </c>
      <c r="H29" s="33">
        <v>1866.83</v>
      </c>
      <c r="I29" s="33">
        <v>19131.2</v>
      </c>
      <c r="J29" s="33">
        <v>12967.96</v>
      </c>
      <c r="K29" s="33">
        <v>34253.019999999997</v>
      </c>
      <c r="L29" s="33">
        <v>3350</v>
      </c>
      <c r="M29" s="33"/>
      <c r="N29" s="33"/>
      <c r="O29" s="33"/>
      <c r="P29" s="33"/>
      <c r="Q29" s="31">
        <f t="shared" ref="Q29:Q35" si="8">SUM(E29:P29)</f>
        <v>1116275.69</v>
      </c>
    </row>
    <row r="30" spans="1:19" ht="18.75" customHeight="1" x14ac:dyDescent="0.25">
      <c r="A30" s="16" t="s">
        <v>51</v>
      </c>
      <c r="B30" s="33">
        <v>11248031</v>
      </c>
      <c r="C30" s="33">
        <v>733420.71</v>
      </c>
      <c r="D30" s="31">
        <f t="shared" si="7"/>
        <v>11981451.710000001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>
        <v>1232591.44</v>
      </c>
      <c r="J30" s="33">
        <v>91707.4</v>
      </c>
      <c r="K30" s="33">
        <v>74135.23</v>
      </c>
      <c r="L30" s="33">
        <v>21357.9</v>
      </c>
      <c r="M30" s="33"/>
      <c r="N30" s="33"/>
      <c r="O30" s="33"/>
      <c r="P30" s="33"/>
      <c r="Q30" s="31">
        <f t="shared" si="8"/>
        <v>2725709.11</v>
      </c>
    </row>
    <row r="31" spans="1:19" ht="18.75" customHeight="1" x14ac:dyDescent="0.25">
      <c r="A31" s="16" t="s">
        <v>50</v>
      </c>
      <c r="B31" s="33">
        <v>4989000</v>
      </c>
      <c r="C31" s="33">
        <v>26239.02</v>
      </c>
      <c r="D31" s="31">
        <f t="shared" si="7"/>
        <v>5015239.0199999996</v>
      </c>
      <c r="E31" s="31">
        <v>1325.9</v>
      </c>
      <c r="F31" s="33"/>
      <c r="G31" s="33">
        <v>1556.06</v>
      </c>
      <c r="H31" s="33"/>
      <c r="I31" s="33">
        <v>8363.82</v>
      </c>
      <c r="J31" s="33"/>
      <c r="K31" s="33">
        <v>217740</v>
      </c>
      <c r="L31" s="33"/>
      <c r="M31" s="33"/>
      <c r="N31" s="33"/>
      <c r="O31" s="33"/>
      <c r="P31" s="33"/>
      <c r="Q31" s="31">
        <f t="shared" si="8"/>
        <v>228985.78</v>
      </c>
    </row>
    <row r="32" spans="1:19" ht="18.75" customHeight="1" x14ac:dyDescent="0.25">
      <c r="A32" s="16" t="s">
        <v>49</v>
      </c>
      <c r="B32" s="33">
        <v>12014676</v>
      </c>
      <c r="C32" s="33">
        <v>31987165.050000001</v>
      </c>
      <c r="D32" s="31">
        <f>+B32+C32</f>
        <v>44001841.049999997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>
        <v>388625.1</v>
      </c>
      <c r="J32" s="33">
        <v>6654728.5899999999</v>
      </c>
      <c r="K32" s="33">
        <v>955920.92</v>
      </c>
      <c r="L32" s="33">
        <v>214403.91</v>
      </c>
      <c r="M32" s="33"/>
      <c r="N32" s="33"/>
      <c r="O32" s="33"/>
      <c r="P32" s="33"/>
      <c r="Q32" s="31">
        <f t="shared" si="8"/>
        <v>9029208.6600000001</v>
      </c>
    </row>
    <row r="33" spans="1:17" ht="18.75" customHeight="1" x14ac:dyDescent="0.25">
      <c r="A33" s="16" t="s">
        <v>48</v>
      </c>
      <c r="B33" s="33">
        <v>21408983</v>
      </c>
      <c r="C33" s="33">
        <v>23018908.170000002</v>
      </c>
      <c r="D33" s="31">
        <f t="shared" si="7"/>
        <v>44427891.170000002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>
        <v>3136462.99</v>
      </c>
      <c r="J33" s="33">
        <v>820432.93</v>
      </c>
      <c r="K33" s="33">
        <v>2552904.9700000002</v>
      </c>
      <c r="L33" s="33">
        <v>633358.18999999994</v>
      </c>
      <c r="M33" s="33"/>
      <c r="N33" s="33"/>
      <c r="O33" s="33"/>
      <c r="P33" s="33"/>
      <c r="Q33" s="31">
        <f t="shared" si="8"/>
        <v>13991583.390000001</v>
      </c>
    </row>
    <row r="34" spans="1:17" ht="18.75" customHeight="1" x14ac:dyDescent="0.25">
      <c r="A34" s="16" t="s">
        <v>47</v>
      </c>
      <c r="B34" s="33">
        <v>245245245</v>
      </c>
      <c r="C34" s="33">
        <v>330719830.06999999</v>
      </c>
      <c r="D34" s="31">
        <f t="shared" si="7"/>
        <v>575965075.06999993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>
        <v>19041197.43</v>
      </c>
      <c r="J34" s="33">
        <v>12327396.939999999</v>
      </c>
      <c r="K34" s="33">
        <v>29729656.27</v>
      </c>
      <c r="L34" s="33">
        <v>6765404.6600000001</v>
      </c>
      <c r="M34" s="33"/>
      <c r="N34" s="33"/>
      <c r="O34" s="33"/>
      <c r="P34" s="33"/>
      <c r="Q34" s="31">
        <f t="shared" si="8"/>
        <v>123199108.61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123124932.27</v>
      </c>
      <c r="D36" s="31">
        <f t="shared" si="7"/>
        <v>147993914.26999998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>
        <v>4937293.0599999996</v>
      </c>
      <c r="J36" s="33">
        <v>8453943</v>
      </c>
      <c r="K36" s="33">
        <v>4374098.1500000004</v>
      </c>
      <c r="L36" s="33">
        <v>4821189.12</v>
      </c>
      <c r="M36" s="33"/>
      <c r="N36" s="33"/>
      <c r="O36" s="33"/>
      <c r="P36" s="33"/>
      <c r="Q36" s="31">
        <f>SUM(E36:P36)</f>
        <v>37023281.269999996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300000</v>
      </c>
      <c r="J37" s="28">
        <f t="shared" si="9"/>
        <v>0</v>
      </c>
      <c r="K37" s="28">
        <f t="shared" si="9"/>
        <v>3950000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SUM(Q38:Q45)</f>
        <v>7437968</v>
      </c>
    </row>
    <row r="38" spans="1:17" ht="18.75" customHeight="1" x14ac:dyDescent="0.25">
      <c r="A38" s="16" t="s">
        <v>43</v>
      </c>
      <c r="B38" s="33">
        <v>18772000</v>
      </c>
      <c r="C38" s="33">
        <v>12747317.699999999</v>
      </c>
      <c r="D38" s="31">
        <f>+B38+C38</f>
        <v>31519317.699999999</v>
      </c>
      <c r="E38" s="33"/>
      <c r="F38" s="33">
        <v>2250000</v>
      </c>
      <c r="G38" s="33"/>
      <c r="H38" s="33"/>
      <c r="I38" s="33">
        <v>300000</v>
      </c>
      <c r="J38" s="33"/>
      <c r="K38" s="33">
        <v>3950000</v>
      </c>
      <c r="L38" s="33"/>
      <c r="M38" s="33"/>
      <c r="N38" s="33"/>
      <c r="O38" s="33"/>
      <c r="P38" s="33"/>
      <c r="Q38" s="31">
        <f t="shared" ref="Q38:Q52" si="10">SUM(E38:P38)</f>
        <v>6500000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>
        <v>200000</v>
      </c>
      <c r="D40" s="31">
        <f t="shared" si="11"/>
        <v>200000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29">
        <f>+B46+C46</f>
        <v>300000000</v>
      </c>
      <c r="E46" s="33"/>
      <c r="F46" s="33"/>
      <c r="G46" s="33"/>
      <c r="H46" s="33"/>
      <c r="I46" s="28">
        <f>SUM(I47:I52)</f>
        <v>60000000</v>
      </c>
      <c r="J46" s="33"/>
      <c r="K46" s="33"/>
      <c r="L46" s="33"/>
      <c r="M46" s="33"/>
      <c r="N46" s="33"/>
      <c r="O46" s="33"/>
      <c r="P46" s="33"/>
      <c r="Q46" s="29">
        <f>SUM(E46:P46)</f>
        <v>60000000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>
        <v>60000000</v>
      </c>
      <c r="J47" s="33"/>
      <c r="K47" s="33"/>
      <c r="L47" s="33"/>
      <c r="M47" s="33"/>
      <c r="N47" s="33"/>
      <c r="O47" s="33"/>
      <c r="P47" s="33"/>
      <c r="Q47" s="31">
        <f t="shared" si="10"/>
        <v>60000000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109547028.25</v>
      </c>
      <c r="D53" s="29">
        <f>SUM(D54:D62)</f>
        <v>366028212.25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60248697.210000001</v>
      </c>
      <c r="J53" s="28">
        <f t="shared" si="12"/>
        <v>-965242.97000000067</v>
      </c>
      <c r="K53" s="28">
        <f t="shared" si="12"/>
        <v>25453875.310000002</v>
      </c>
      <c r="L53" s="28">
        <f t="shared" si="12"/>
        <v>300000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131429644.44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32617652.899999999</v>
      </c>
      <c r="D54" s="31">
        <f>+B54+C54</f>
        <v>39117652.899999999</v>
      </c>
      <c r="E54" s="33"/>
      <c r="F54" s="33"/>
      <c r="G54" s="33">
        <v>12143046.77</v>
      </c>
      <c r="H54" s="33">
        <v>3907465.46</v>
      </c>
      <c r="I54" s="33">
        <v>1589078.99</v>
      </c>
      <c r="J54" s="33">
        <v>1258993.92</v>
      </c>
      <c r="K54" s="33">
        <v>3867762.91</v>
      </c>
      <c r="L54" s="33"/>
      <c r="M54" s="33"/>
      <c r="N54" s="33"/>
      <c r="O54" s="33"/>
      <c r="P54" s="33"/>
      <c r="Q54" s="31">
        <f>SUM(E54:P54)</f>
        <v>22766348.050000001</v>
      </c>
    </row>
    <row r="55" spans="1:19" ht="18.75" customHeight="1" x14ac:dyDescent="0.25">
      <c r="A55" s="16" t="s">
        <v>26</v>
      </c>
      <c r="B55" s="48"/>
      <c r="C55" s="48">
        <v>109366</v>
      </c>
      <c r="D55" s="31">
        <f>+B55+C55</f>
        <v>109366</v>
      </c>
      <c r="E55" s="33"/>
      <c r="F55" s="33"/>
      <c r="G55" s="33"/>
      <c r="H55" s="33"/>
      <c r="I55" s="33"/>
      <c r="J55" s="33"/>
      <c r="K55" s="33">
        <v>4366</v>
      </c>
      <c r="L55" s="33"/>
      <c r="M55" s="33"/>
      <c r="N55" s="33"/>
      <c r="O55" s="33"/>
      <c r="P55" s="33"/>
      <c r="Q55" s="31">
        <f>SUM(E55:P55)</f>
        <v>4366</v>
      </c>
    </row>
    <row r="56" spans="1:19" ht="18.75" customHeight="1" x14ac:dyDescent="0.25">
      <c r="A56" s="16" t="s">
        <v>25</v>
      </c>
      <c r="B56" s="33">
        <v>5000000</v>
      </c>
      <c r="C56" s="48">
        <v>10932549.42</v>
      </c>
      <c r="D56" s="31">
        <f>+B56+C56</f>
        <v>15932549.42</v>
      </c>
      <c r="E56" s="33"/>
      <c r="F56" s="33">
        <v>19540.8</v>
      </c>
      <c r="G56" s="33"/>
      <c r="H56" s="33"/>
      <c r="I56" s="33"/>
      <c r="J56" s="33"/>
      <c r="K56" s="33">
        <v>215202.32</v>
      </c>
      <c r="L56" s="33"/>
      <c r="M56" s="33"/>
      <c r="N56" s="33"/>
      <c r="O56" s="33"/>
      <c r="P56" s="33"/>
      <c r="Q56" s="31">
        <f>SUM(E56:P56)</f>
        <v>234743.12</v>
      </c>
    </row>
    <row r="57" spans="1:19" ht="18.75" customHeight="1" x14ac:dyDescent="0.25">
      <c r="A57" s="16" t="s">
        <v>24</v>
      </c>
      <c r="B57" s="33"/>
      <c r="C57" s="48">
        <v>55850071.530000001</v>
      </c>
      <c r="D57" s="31">
        <f t="shared" ref="D57:D62" si="13">+B57+C57</f>
        <v>55850071.530000001</v>
      </c>
      <c r="E57" s="33"/>
      <c r="F57" s="31"/>
      <c r="G57" s="33"/>
      <c r="H57" s="33">
        <v>1785468</v>
      </c>
      <c r="I57" s="33">
        <v>4953300</v>
      </c>
      <c r="J57" s="33">
        <v>7950000</v>
      </c>
      <c r="K57" s="33"/>
      <c r="L57" s="33"/>
      <c r="M57" s="33"/>
      <c r="N57" s="33"/>
      <c r="O57" s="33"/>
      <c r="P57" s="33"/>
      <c r="Q57" s="31">
        <f t="shared" ref="Q57:Q58" si="14">SUM(E57:P57)</f>
        <v>14688768</v>
      </c>
    </row>
    <row r="58" spans="1:19" ht="18.75" customHeight="1" x14ac:dyDescent="0.25">
      <c r="A58" s="16" t="s">
        <v>23</v>
      </c>
      <c r="B58" s="33">
        <v>239981184</v>
      </c>
      <c r="C58" s="33">
        <v>-75099650.319999993</v>
      </c>
      <c r="D58" s="31">
        <f t="shared" si="13"/>
        <v>164881533.68000001</v>
      </c>
      <c r="E58" s="33"/>
      <c r="F58" s="33">
        <v>191971.84</v>
      </c>
      <c r="G58" s="33">
        <v>6177984.2800000003</v>
      </c>
      <c r="H58" s="33">
        <v>18251837.739999998</v>
      </c>
      <c r="I58" s="33">
        <v>38015478.219999999</v>
      </c>
      <c r="J58" s="33">
        <v>2239303.11</v>
      </c>
      <c r="K58" s="33">
        <v>7952204.0800000001</v>
      </c>
      <c r="L58" s="33"/>
      <c r="M58" s="33"/>
      <c r="N58" s="33"/>
      <c r="O58" s="33"/>
      <c r="P58" s="33"/>
      <c r="Q58" s="31">
        <f t="shared" si="14"/>
        <v>72828779.269999996</v>
      </c>
    </row>
    <row r="59" spans="1:19" ht="18.75" customHeight="1" x14ac:dyDescent="0.25">
      <c r="A59" s="16" t="s">
        <v>22</v>
      </c>
      <c r="B59" s="48"/>
      <c r="C59" s="33">
        <v>1733346</v>
      </c>
      <c r="D59" s="31">
        <f t="shared" si="13"/>
        <v>1733346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40175459.119999997</v>
      </c>
      <c r="D61" s="31">
        <f>+B61+C61</f>
        <v>45175459.119999997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43228233.600000001</v>
      </c>
      <c r="D62" s="31">
        <f t="shared" si="13"/>
        <v>43228233.600000001</v>
      </c>
      <c r="E62" s="33"/>
      <c r="F62" s="33">
        <v>2921000</v>
      </c>
      <c r="G62" s="33">
        <v>194000</v>
      </c>
      <c r="H62" s="33">
        <v>800000</v>
      </c>
      <c r="I62" s="33">
        <v>15690840</v>
      </c>
      <c r="J62" s="33">
        <v>-12413540</v>
      </c>
      <c r="K62" s="33">
        <v>13414340</v>
      </c>
      <c r="L62" s="33">
        <v>300000</v>
      </c>
      <c r="M62" s="33"/>
      <c r="N62" s="33"/>
      <c r="O62" s="33"/>
      <c r="P62" s="33"/>
      <c r="Q62" s="31">
        <f t="shared" si="15"/>
        <v>20906640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2470976186.5300002</v>
      </c>
      <c r="D63" s="29">
        <f t="shared" si="16"/>
        <v>7854615002.5300007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857134385.48000002</v>
      </c>
      <c r="J63" s="28">
        <f t="shared" si="16"/>
        <v>287532638.68000001</v>
      </c>
      <c r="K63" s="28">
        <f t="shared" si="16"/>
        <v>1064156795.61</v>
      </c>
      <c r="L63" s="28">
        <f t="shared" si="16"/>
        <v>42901465.899999999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4446233420.3199987</v>
      </c>
    </row>
    <row r="64" spans="1:19" ht="18.75" customHeight="1" x14ac:dyDescent="0.25">
      <c r="A64" s="16" t="s">
        <v>17</v>
      </c>
      <c r="B64" s="48"/>
      <c r="C64" s="48">
        <v>70000000</v>
      </c>
      <c r="D64" s="31">
        <f>+B64+C64</f>
        <v>70000000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2400976186.5300002</v>
      </c>
      <c r="D65" s="31">
        <f>+B65+C65</f>
        <v>7784615002.5300007</v>
      </c>
      <c r="E65" s="31"/>
      <c r="F65" s="33">
        <v>460559485.13</v>
      </c>
      <c r="G65" s="33">
        <v>970297113.54999995</v>
      </c>
      <c r="H65" s="33">
        <v>763651535.97000003</v>
      </c>
      <c r="I65" s="53">
        <v>857134385.48000002</v>
      </c>
      <c r="J65" s="33">
        <v>287532638.68000001</v>
      </c>
      <c r="K65" s="33">
        <v>1064156795.61</v>
      </c>
      <c r="L65" s="33">
        <v>42901465.899999999</v>
      </c>
      <c r="M65" s="33"/>
      <c r="N65" s="33"/>
      <c r="O65" s="33"/>
      <c r="P65" s="33"/>
      <c r="Q65" s="31">
        <f>SUM(E65:P65)</f>
        <v>4446233420.3199987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P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>SUM(Q77+Q81+Q83)</f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28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P85" si="24">SUM(C11+C17+C27+C37+C46+C53+C63+C68+C71+C76)</f>
        <v>4166403205.54</v>
      </c>
      <c r="D85" s="51">
        <f t="shared" si="24"/>
        <v>15726177527.540001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1202906660.3099999</v>
      </c>
      <c r="I85" s="51">
        <f>SUM(I11+I17+I27+I37+I46+I53+I63+I68+I71+I76)</f>
        <v>1408645522.0300002</v>
      </c>
      <c r="J85" s="51">
        <f t="shared" si="24"/>
        <v>839978431.73000002</v>
      </c>
      <c r="K85" s="51">
        <f t="shared" si="24"/>
        <v>1607879605.1199999</v>
      </c>
      <c r="L85" s="51">
        <f t="shared" si="24"/>
        <v>461087339.29999995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>SUM(Q11+Q17+Q27+Q37+Q46+Q53+Q63+Q68+Q71+Q76)</f>
        <v>8267744173.6199989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27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5" right="0.25" top="0.75" bottom="0.75" header="0.3" footer="0.3"/>
  <pageSetup paperSize="5" scale="52" fitToHeight="0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2024-09-09T14:58:56Z</cp:lastPrinted>
  <dcterms:created xsi:type="dcterms:W3CDTF">2021-08-10T14:38:52Z</dcterms:created>
  <dcterms:modified xsi:type="dcterms:W3CDTF">2024-09-09T15:05:34Z</dcterms:modified>
</cp:coreProperties>
</file>