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NAPA\LICITACIONES\GRUPO 6 POZOS y RAMON SANTANA\"/>
    </mc:Choice>
  </mc:AlternateContent>
  <bookViews>
    <workbookView xWindow="0" yWindow="0" windowWidth="20490" windowHeight="7095"/>
  </bookViews>
  <sheets>
    <sheet name="listado de par REGION NORTE (2)" sheetId="1" r:id="rId1"/>
  </sheets>
  <definedNames>
    <definedName name="_xlnm.Print_Area" localSheetId="0">'listado de par REGION NORTE (2)'!$A$1:$F$278</definedName>
    <definedName name="_xlnm.Print_Titles" localSheetId="0">'listado de par REGION NORTE (2)'!$1:$12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1" i="1" l="1"/>
  <c r="F274" i="1" s="1"/>
  <c r="F272" i="1"/>
  <c r="F270" i="1"/>
  <c r="F269" i="1"/>
  <c r="F267" i="1"/>
  <c r="F268" i="1"/>
  <c r="F266" i="1"/>
  <c r="F265" i="1"/>
  <c r="F264" i="1"/>
  <c r="F263" i="1"/>
  <c r="F261" i="1"/>
  <c r="F259" i="1"/>
  <c r="F258" i="1"/>
  <c r="F257" i="1"/>
  <c r="F256" i="1"/>
  <c r="F255" i="1"/>
  <c r="F254" i="1"/>
  <c r="F253" i="1"/>
  <c r="F248" i="1"/>
  <c r="F246" i="1"/>
  <c r="F245" i="1"/>
  <c r="F243" i="1"/>
  <c r="F244" i="1"/>
  <c r="F242" i="1"/>
  <c r="F241" i="1"/>
  <c r="F240" i="1"/>
  <c r="F239" i="1"/>
  <c r="F237" i="1"/>
  <c r="F235" i="1"/>
  <c r="F234" i="1"/>
  <c r="F233" i="1"/>
  <c r="F232" i="1"/>
  <c r="F231" i="1"/>
  <c r="F230" i="1"/>
  <c r="F229" i="1"/>
  <c r="F228" i="1"/>
  <c r="F223" i="1"/>
  <c r="F221" i="1"/>
  <c r="F220" i="1"/>
  <c r="F218" i="1"/>
  <c r="F219" i="1"/>
  <c r="F217" i="1"/>
  <c r="F216" i="1"/>
  <c r="F215" i="1"/>
  <c r="F214" i="1"/>
  <c r="F212" i="1"/>
  <c r="F210" i="1"/>
  <c r="F209" i="1"/>
  <c r="F208" i="1"/>
  <c r="F207" i="1"/>
  <c r="F206" i="1"/>
  <c r="F205" i="1"/>
  <c r="F204" i="1"/>
  <c r="F203" i="1"/>
  <c r="F200" i="1"/>
  <c r="F199" i="1"/>
  <c r="F198" i="1"/>
  <c r="F197" i="1"/>
  <c r="F196" i="1"/>
  <c r="F195" i="1"/>
  <c r="F194" i="1"/>
  <c r="F191" i="1"/>
  <c r="F190" i="1"/>
  <c r="F189" i="1"/>
  <c r="F188" i="1"/>
  <c r="F187" i="1"/>
  <c r="F186" i="1"/>
  <c r="F185" i="1"/>
  <c r="F182" i="1"/>
  <c r="F181" i="1"/>
  <c r="F180" i="1"/>
  <c r="F179" i="1"/>
  <c r="F178" i="1"/>
  <c r="F177" i="1"/>
  <c r="F176" i="1"/>
  <c r="F173" i="1"/>
  <c r="F172" i="1"/>
  <c r="F171" i="1"/>
  <c r="F170" i="1"/>
  <c r="F169" i="1"/>
  <c r="F168" i="1"/>
  <c r="F167" i="1"/>
  <c r="F159" i="1"/>
  <c r="F158" i="1"/>
  <c r="F157" i="1"/>
  <c r="F156" i="1"/>
  <c r="F155" i="1"/>
  <c r="F153" i="1"/>
  <c r="F152" i="1"/>
  <c r="F149" i="1"/>
  <c r="F148" i="1"/>
  <c r="F147" i="1"/>
  <c r="F146" i="1"/>
  <c r="F144" i="1"/>
  <c r="F143" i="1"/>
  <c r="F142" i="1"/>
  <c r="F138" i="1"/>
  <c r="F137" i="1"/>
  <c r="F135" i="1"/>
  <c r="F136" i="1"/>
  <c r="F134" i="1"/>
  <c r="F133" i="1"/>
  <c r="F132" i="1"/>
  <c r="F131" i="1"/>
  <c r="F129" i="1"/>
  <c r="F128" i="1"/>
  <c r="F127" i="1"/>
  <c r="F126" i="1"/>
  <c r="F125" i="1"/>
  <c r="F124" i="1"/>
  <c r="F123" i="1"/>
  <c r="F122" i="1"/>
  <c r="F116" i="1"/>
  <c r="F114" i="1"/>
  <c r="F113" i="1"/>
  <c r="F111" i="1"/>
  <c r="F112" i="1"/>
  <c r="F110" i="1"/>
  <c r="F109" i="1"/>
  <c r="F108" i="1"/>
  <c r="F107" i="1"/>
  <c r="F103" i="1"/>
  <c r="F102" i="1"/>
  <c r="F101" i="1"/>
  <c r="F100" i="1"/>
  <c r="F99" i="1"/>
  <c r="F98" i="1"/>
  <c r="F97" i="1"/>
  <c r="F96" i="1"/>
  <c r="F90" i="1"/>
  <c r="F88" i="1"/>
  <c r="F87" i="1"/>
  <c r="F86" i="1"/>
  <c r="F85" i="1"/>
  <c r="F83" i="1"/>
  <c r="F82" i="1"/>
  <c r="F77" i="1"/>
  <c r="F76" i="1"/>
  <c r="F74" i="1"/>
  <c r="F75" i="1"/>
  <c r="F73" i="1"/>
  <c r="F72" i="1"/>
  <c r="F71" i="1"/>
  <c r="F70" i="1"/>
  <c r="F68" i="1"/>
  <c r="F67" i="1"/>
  <c r="F66" i="1"/>
  <c r="F65" i="1"/>
  <c r="F64" i="1"/>
  <c r="F63" i="1"/>
  <c r="F62" i="1"/>
  <c r="F61" i="1"/>
  <c r="F60" i="1"/>
  <c r="F55" i="1"/>
  <c r="F54" i="1"/>
  <c r="F52" i="1"/>
  <c r="F53" i="1"/>
  <c r="F51" i="1"/>
  <c r="F50" i="1"/>
  <c r="F49" i="1"/>
  <c r="F48" i="1"/>
  <c r="F46" i="1"/>
  <c r="F44" i="1"/>
  <c r="F43" i="1"/>
  <c r="F42" i="1"/>
  <c r="F41" i="1"/>
  <c r="F40" i="1"/>
  <c r="F39" i="1"/>
  <c r="F38" i="1"/>
  <c r="F37" i="1"/>
  <c r="F34" i="1"/>
  <c r="F33" i="1"/>
  <c r="F32" i="1"/>
  <c r="F31" i="1"/>
  <c r="F30" i="1"/>
  <c r="F29" i="1"/>
  <c r="F28" i="1"/>
  <c r="F27" i="1"/>
  <c r="F23" i="1"/>
  <c r="F22" i="1"/>
  <c r="F21" i="1"/>
  <c r="F20" i="1"/>
  <c r="F19" i="1"/>
  <c r="F18" i="1"/>
  <c r="C257" i="1" l="1"/>
  <c r="C254" i="1"/>
  <c r="C255" i="1" s="1"/>
  <c r="C233" i="1"/>
  <c r="C230" i="1"/>
  <c r="C229" i="1"/>
  <c r="C198" i="1"/>
  <c r="C196" i="1"/>
  <c r="C195" i="1"/>
  <c r="C189" i="1"/>
  <c r="C187" i="1"/>
  <c r="C186" i="1"/>
  <c r="C180" i="1"/>
  <c r="C178" i="1"/>
  <c r="C177" i="1"/>
  <c r="C171" i="1"/>
  <c r="C169" i="1"/>
  <c r="C168" i="1"/>
  <c r="C126" i="1"/>
  <c r="C123" i="1"/>
  <c r="C42" i="1"/>
  <c r="C39" i="1"/>
  <c r="C38" i="1"/>
  <c r="C32" i="1"/>
  <c r="C29" i="1"/>
  <c r="C28" i="1"/>
  <c r="C21" i="1"/>
  <c r="C20" i="1"/>
  <c r="C19" i="1"/>
</calcChain>
</file>

<file path=xl/sharedStrings.xml><?xml version="1.0" encoding="utf-8"?>
<sst xmlns="http://schemas.openxmlformats.org/spreadsheetml/2006/main" count="339" uniqueCount="133">
  <si>
    <t>PERFORACION, LIMPIEZA Y AFORO DE  NUEVOS POZOS PARA EL REFORZAMIENTO DE VARIOS ACUEDUCTOS Y CONSTRUCCION DE FILTRANTES DE AGUAS RESIDUALES EN DIFERENTES PROVINCIAS DE LA REGION NORTE</t>
  </si>
  <si>
    <t>REGION NORTE</t>
  </si>
  <si>
    <t>No.</t>
  </si>
  <si>
    <t>Descripción</t>
  </si>
  <si>
    <t>Cant</t>
  </si>
  <si>
    <t>Und</t>
  </si>
  <si>
    <t>Precio Unit.</t>
  </si>
  <si>
    <t>Precio Total</t>
  </si>
  <si>
    <t>I</t>
  </si>
  <si>
    <t>PROVINCIA DAJABON</t>
  </si>
  <si>
    <t>FASE A</t>
  </si>
  <si>
    <t>PERFORACION DE POZOS Y FILTRANTES</t>
  </si>
  <si>
    <t>PERFORACION DE UN FILTRANTE DE AGUAS RESIDUALES PARA EL EJERCITO DE REPUBLICA DOMINICANA</t>
  </si>
  <si>
    <t xml:space="preserve">Perforacion por Percusion de Ø8" a  Ø6" Acero </t>
  </si>
  <si>
    <t>pies</t>
  </si>
  <si>
    <t>Encamisado Ø6" Acero</t>
  </si>
  <si>
    <t>Ranurado Ø6" Acero</t>
  </si>
  <si>
    <t xml:space="preserve">Suministro de tuberia Ø6" Acero </t>
  </si>
  <si>
    <t>Prueba de infiltración</t>
  </si>
  <si>
    <t>und</t>
  </si>
  <si>
    <t xml:space="preserve">SUB-TOTAL  AGUAS RESIDUALES PARA EL EJERCITO </t>
  </si>
  <si>
    <t>PERFORACION POR EL METODO DE PERCUSION CUATRO (4) NUEVOS POZOS PARA REFORZAR ACUEDUCTO DAJABON</t>
  </si>
  <si>
    <t xml:space="preserve">Perforacion  por percusión en Ø8" Acero </t>
  </si>
  <si>
    <t>Encamisado Ø8" Acero</t>
  </si>
  <si>
    <t>Ranurado Ø8" Acero</t>
  </si>
  <si>
    <t>Suministro de zapata de acero</t>
  </si>
  <si>
    <t>Limpieza y desarrollo por pistoneo</t>
  </si>
  <si>
    <t>Suministro de tuberia de Acero e= 1/4"</t>
  </si>
  <si>
    <t>Prueba de aforo (24 horas)</t>
  </si>
  <si>
    <t>SUB-TOTAL REFORZARZAMIENTO ACUEDUCTO DAJABON</t>
  </si>
  <si>
    <t>PERFORACION POR EL METODO DE PERCUSION UN (1)  NUEVO POZO PARA EL EJERCITO DE REPUBLICA DOMINICANA</t>
  </si>
  <si>
    <t>SUB-TOTAL NUEVO POZO PARA EL EJERCITO</t>
  </si>
  <si>
    <t>SUBTOTAL COSTOS DIRECTOS (FASE A) PROVINCIA DAJABON</t>
  </si>
  <si>
    <t>Costos Indirectos:</t>
  </si>
  <si>
    <t xml:space="preserve">Honorarios Profesionales </t>
  </si>
  <si>
    <t xml:space="preserve">Supervision de la obra </t>
  </si>
  <si>
    <t xml:space="preserve">Transporte </t>
  </si>
  <si>
    <t xml:space="preserve">Ley 6-86 </t>
  </si>
  <si>
    <t>ITBIS de los costos directos, según Norma DGII 07/07</t>
  </si>
  <si>
    <t xml:space="preserve">CODIA </t>
  </si>
  <si>
    <t xml:space="preserve">Subtotal de Costos Indirectos </t>
  </si>
  <si>
    <t>TOTAL GENERAL PROVINCIA DAJABON</t>
  </si>
  <si>
    <t>II</t>
  </si>
  <si>
    <t>PROVINCIA DUARTE</t>
  </si>
  <si>
    <t xml:space="preserve">PERFORACION POR METODO DE PERCUSION DE DOS (2) NUEVOS POZOS PARA REFORZAR EL ACUEDUCTO LA YAGUIZA - LOS ALGODONES
</t>
  </si>
  <si>
    <t xml:space="preserve">Perforacion  en percusión  para encamisar en  Ø8" acero </t>
  </si>
  <si>
    <t xml:space="preserve">Encamisado Ø8" acero </t>
  </si>
  <si>
    <t>Ranurado Ø8" aceo</t>
  </si>
  <si>
    <t>Suministro de zapata en acero</t>
  </si>
  <si>
    <t xml:space="preserve">Suministro de tuberia de Ø8" acero, e= 3/8" </t>
  </si>
  <si>
    <t>SUBTOTAL ACUEDUCTO LA YAGUIZA - LOS ALGODONES</t>
  </si>
  <si>
    <t>SUBTOTAL COSTOS DIRECTOS (FASE A) PROVINCIA DUARTE</t>
  </si>
  <si>
    <t>SUBTOTAL PROVINCIA DUARTE (FASE A)</t>
  </si>
  <si>
    <t>FASE B</t>
  </si>
  <si>
    <t>LIMPIEZA Y AFORO DE POZOS EXISTENTES</t>
  </si>
  <si>
    <t>AFORO DE UN POZO ACUEDUCTO LA YAGUIZA-LOS ALGODONES</t>
  </si>
  <si>
    <t>SUB-TOTAL AFORO ACUEDUCTO LA YAGUIZA-LOS ALGODONES</t>
  </si>
  <si>
    <t xml:space="preserve">ITBIS </t>
  </si>
  <si>
    <t>SUBTOTAL PROVINCIA DUARTE (FASE B)</t>
  </si>
  <si>
    <t>TOTAL GENERAL PROVINCIA DUARTE (FASE A + FASE B)</t>
  </si>
  <si>
    <t>III</t>
  </si>
  <si>
    <t>PROVINCIA LA VEGA</t>
  </si>
  <si>
    <t xml:space="preserve">PERFORACION Y AFORO DE CINCO (5) POZOS PARA ABASTECER EL ACUEDUCTO LAS YAYAS
</t>
  </si>
  <si>
    <t xml:space="preserve">Perforacion  en percusión  para encamisar en  Ø12" acero </t>
  </si>
  <si>
    <t xml:space="preserve">Encamisado Ø 12" acero </t>
  </si>
  <si>
    <t>Ranurado Ø12" aceo</t>
  </si>
  <si>
    <t xml:space="preserve">Suministro de tuberia de Ø12" acero, e= 1/4" </t>
  </si>
  <si>
    <t>SUB-TOTAL ACUEDUCTO LAS YAYAS</t>
  </si>
  <si>
    <t>SUBTOTAL COSTOS DIRECTOS (FASE A) PROVINCIA LA VEGA</t>
  </si>
  <si>
    <t>SUBTOTAL PROVINCIA LA VEGA (FASE A)</t>
  </si>
  <si>
    <t>TOTAL GENERAL PROVINCIA LA VEGA</t>
  </si>
  <si>
    <t>IV</t>
  </si>
  <si>
    <t>MARIA TRINIDAD SANCHEZ</t>
  </si>
  <si>
    <t>PERFORACION POR EL METODO DE ROTACION DOS (2) NUEVOS POZOS PARA REFORZAR ACUEDUCTO LA GINA</t>
  </si>
  <si>
    <t>Perforacion  por rotación en Ø10" PVC</t>
  </si>
  <si>
    <t>Encamisado Ø8" PVC</t>
  </si>
  <si>
    <t>Ranurado Ø8" PVC</t>
  </si>
  <si>
    <t>Desarrollo por aire</t>
  </si>
  <si>
    <t>Suministro de tuberia PVC, SDR-26</t>
  </si>
  <si>
    <t>SUB-TOTAL REFORZARZAMIENTO ACUEDUCTO LA GINA</t>
  </si>
  <si>
    <t>SUBTOTAL COSTOS DIRECTOS (FASE A) PROVINCIA MARIA TRINIDAD SANCHEZ</t>
  </si>
  <si>
    <t>SUBTOTAL PROVINCIA MARIA TRINIDAD SANCHEZ (FASE A)</t>
  </si>
  <si>
    <t>INSPECCION POR CAMARA Y AFORO DE UN POZO ACUEDUCTO LOMA DE LA JAGUA</t>
  </si>
  <si>
    <t>Inspección por camara</t>
  </si>
  <si>
    <t>SUB-TOTAL AFORO ACUEDUCTO LOMA DE LA JAGUA</t>
  </si>
  <si>
    <t>ITBIS</t>
  </si>
  <si>
    <t>Subtotal General 1</t>
  </si>
  <si>
    <t>AFORO DE UN POZO ACUEDUCTO PROYECTO INVI MAESTRO</t>
  </si>
  <si>
    <t xml:space="preserve">SUBTOTAL COSTOS DIRECTOS </t>
  </si>
  <si>
    <t>ITBIS (18% )</t>
  </si>
  <si>
    <t>Transporte (4%)</t>
  </si>
  <si>
    <t>Subtotal General 2</t>
  </si>
  <si>
    <t>SUBTOTAL PROVINCIA MARIA TRINIDAD SANCHEZ (FASE B)</t>
  </si>
  <si>
    <t>TOTAL GENERAL PROVINCIA MARIA TRINIDAD SANCHEZ (FASE A + FASE B)</t>
  </si>
  <si>
    <t>V</t>
  </si>
  <si>
    <t>PROVINCIA SANCHEZ RAMIREZ</t>
  </si>
  <si>
    <t>PERFORACION POR EL METODO DE ROTACION DE UN (1) POZO ACUEDUCTO EL 8</t>
  </si>
  <si>
    <t>Perforacion  por el método de rotación  en  Ø8" PVC</t>
  </si>
  <si>
    <t>Encamisado Ø6"  PVC</t>
  </si>
  <si>
    <t>Ranurado Ø6"  PVC</t>
  </si>
  <si>
    <t>SUB-TOTAL ACUEDUCTO EL 8</t>
  </si>
  <si>
    <t>PERFORACION POR EL METODO DE ROTACION DE CUATRO (4) POZOS ACUEDUCTO CABALLERO</t>
  </si>
  <si>
    <t>Perforacion  por el método de rotación  en  Ø12" PVC</t>
  </si>
  <si>
    <t>Encamisado Ø10"  PVC</t>
  </si>
  <si>
    <t>Ranurado Ø10"  PVC</t>
  </si>
  <si>
    <t>SUB-TOTAL ACUEDUCTO CABALLERO</t>
  </si>
  <si>
    <t>PERFORACION POR EL METODO DE ROTACION DE UN (1) POZO ACUEDUCTO LOMA DE COMEDERO</t>
  </si>
  <si>
    <t>SUB-TOTAL ACUEDUCTO LOMA DE COMEDERO</t>
  </si>
  <si>
    <t>PERFORACION POR EL METODO DE ROTACION DE TRES (3) POZOS ACUEDUCTOS BARRAQUITO Y PUNTA LARGA</t>
  </si>
  <si>
    <t>SUB-TOTAL ACUEDUCTOS BARRAQUITO Y PUNTA LARGA</t>
  </si>
  <si>
    <t xml:space="preserve">PERFORACION POR METODO DE PERCUSION DE DOS (2) NUEVOS POZOS PARA REFORZAR EL ACUEDUCTO LAS MATAS
</t>
  </si>
  <si>
    <t xml:space="preserve">Encamisado Ø12" acero </t>
  </si>
  <si>
    <t xml:space="preserve">Suministro de tuberia de Ø12" acero, e= 3/8" </t>
  </si>
  <si>
    <t>SUB-TOTAL REFORZARZAMIENTO EL ACUEDUCTO LAS MATAS</t>
  </si>
  <si>
    <t>SUBTOTAL COSTOS DIRECTOS (FASE A) PROVINCIA SANCHEZ RAMIREZ</t>
  </si>
  <si>
    <t>SUBTOTAL PROVINCIA SANCHEZ RAMIREZ (FASE A)</t>
  </si>
  <si>
    <t>TOTAL GENERAL PROVINCIA SANCHEZ RAMIREZ</t>
  </si>
  <si>
    <t>VI</t>
  </si>
  <si>
    <t>PROVINCIA SANTIAGO RODRIGUEZ</t>
  </si>
  <si>
    <t>PERFORACION POR EL METODO DE PERCUSION CUATRO (4) NUEVOS POZOS PARA REFORZAR ACUEDUCTO SABANETA</t>
  </si>
  <si>
    <t>Suministro de tuberia de Acero e= 3/8"</t>
  </si>
  <si>
    <t>SUB-TOTAL REFORZARZAMIENTO ACUEDUCTO SABANETA</t>
  </si>
  <si>
    <t>SUBTOTAL COSTOS DIRECTOS (FASE A) PROVINCIA SANTIAGO RODRIGUEZ</t>
  </si>
  <si>
    <t>SUBTOTAL PROVINCIA SANTIAGO RODRIGUEZ (FASE A)</t>
  </si>
  <si>
    <t>TOTAL GENERAL PROVINCIA SANTIAGO RODRIGUEZ</t>
  </si>
  <si>
    <t>VII</t>
  </si>
  <si>
    <t>PROVINCIA VALVERDE</t>
  </si>
  <si>
    <t>PERFORACION POR EL METODO DE ROTACION UN (1) NUEVO POZO PARA EL EJERCITO DE REPUBLICA DOMINICANA</t>
  </si>
  <si>
    <t xml:space="preserve">SUB-TOTAL NUEVO POZO PARA EL EJERCITO  </t>
  </si>
  <si>
    <t>SUBTOTAL COSTOS DIRECTOS (FASE A) PROVINCIA VALVERDE</t>
  </si>
  <si>
    <t>SUBTOTAL PROVINCIA VALVERDE (FASE A)</t>
  </si>
  <si>
    <t>TOTAL GENERAL PROVINCIA VALVERDE</t>
  </si>
  <si>
    <t>TOTAL GENERAL REGION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</si>
</sst>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Arial"/>
      <family val="2"/>
    </font>
    <font>
      <b/>
      <sz val="12"/>
      <name val="Calibri"/>
      <family val="2"/>
      <scheme val="minor"/>
    </font>
    <font>
      <sz val="16"/>
      <color theme="1"/>
      <name val="Times New Roman"/>
      <family val="1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5" fillId="0" borderId="0" xfId="1" applyFont="1" applyAlignment="1" applyProtection="1">
      <alignment horizontal="left" vertical="top" wrapText="1"/>
      <protection locked="0"/>
    </xf>
    <xf numFmtId="43" fontId="5" fillId="0" borderId="0" xfId="1" applyFont="1" applyAlignment="1" applyProtection="1">
      <alignment horizontal="left" vertical="top"/>
      <protection locked="0"/>
    </xf>
    <xf numFmtId="43" fontId="6" fillId="0" borderId="0" xfId="1" applyFont="1" applyProtection="1">
      <protection locked="0"/>
    </xf>
    <xf numFmtId="43" fontId="7" fillId="0" borderId="0" xfId="1" applyFont="1" applyAlignment="1" applyProtection="1">
      <alignment horizontal="right"/>
      <protection locked="0"/>
    </xf>
    <xf numFmtId="43" fontId="5" fillId="0" borderId="0" xfId="1" applyFont="1" applyAlignment="1" applyProtection="1">
      <alignment vertical="top" wrapText="1"/>
      <protection locked="0"/>
    </xf>
    <xf numFmtId="43" fontId="7" fillId="0" borderId="1" xfId="1" applyFont="1" applyBorder="1" applyAlignment="1" applyProtection="1">
      <alignment horizontal="center"/>
      <protection locked="0"/>
    </xf>
    <xf numFmtId="43" fontId="7" fillId="0" borderId="1" xfId="1" applyFont="1" applyBorder="1" applyAlignment="1" applyProtection="1">
      <alignment horizontal="center" vertical="center"/>
      <protection locked="0"/>
    </xf>
    <xf numFmtId="43" fontId="7" fillId="0" borderId="2" xfId="1" applyFont="1" applyBorder="1" applyAlignment="1" applyProtection="1">
      <alignment horizontal="center"/>
      <protection locked="0"/>
    </xf>
    <xf numFmtId="43" fontId="7" fillId="0" borderId="2" xfId="1" applyFont="1" applyBorder="1" applyAlignment="1" applyProtection="1">
      <alignment horizontal="center" vertical="center"/>
      <protection locked="0"/>
    </xf>
    <xf numFmtId="43" fontId="5" fillId="0" borderId="2" xfId="1" applyFont="1" applyBorder="1" applyAlignment="1" applyProtection="1">
      <alignment vertical="top" wrapText="1"/>
      <protection locked="0"/>
    </xf>
    <xf numFmtId="43" fontId="6" fillId="0" borderId="2" xfId="1" applyFont="1" applyBorder="1" applyProtection="1">
      <protection locked="0"/>
    </xf>
    <xf numFmtId="43" fontId="8" fillId="0" borderId="2" xfId="1" applyFont="1" applyBorder="1" applyProtection="1">
      <protection locked="0"/>
    </xf>
    <xf numFmtId="43" fontId="7" fillId="2" borderId="2" xfId="1" applyFont="1" applyFill="1" applyBorder="1" applyAlignment="1" applyProtection="1">
      <alignment horizontal="center" wrapText="1"/>
      <protection locked="0"/>
    </xf>
    <xf numFmtId="43" fontId="7" fillId="2" borderId="2" xfId="1" applyFont="1" applyFill="1" applyBorder="1" applyAlignment="1" applyProtection="1">
      <alignment horizontal="right" vertical="center" wrapText="1"/>
      <protection locked="0"/>
    </xf>
    <xf numFmtId="43" fontId="7" fillId="2" borderId="2" xfId="1" applyFont="1" applyFill="1" applyBorder="1" applyAlignment="1" applyProtection="1">
      <alignment horizontal="center" vertical="center" wrapText="1"/>
      <protection locked="0"/>
    </xf>
    <xf numFmtId="43" fontId="7" fillId="0" borderId="2" xfId="1" applyFont="1" applyBorder="1" applyAlignment="1" applyProtection="1">
      <alignment horizontal="center" wrapText="1"/>
      <protection locked="0"/>
    </xf>
    <xf numFmtId="43" fontId="7" fillId="0" borderId="2" xfId="1" applyFont="1" applyBorder="1" applyAlignment="1" applyProtection="1">
      <alignment horizontal="center" vertical="center" wrapText="1"/>
      <protection locked="0"/>
    </xf>
    <xf numFmtId="43" fontId="6" fillId="3" borderId="1" xfId="1" applyFont="1" applyFill="1" applyBorder="1" applyProtection="1">
      <protection locked="0"/>
    </xf>
    <xf numFmtId="43" fontId="7" fillId="3" borderId="1" xfId="1" applyFont="1" applyFill="1" applyBorder="1" applyAlignment="1" applyProtection="1">
      <alignment horizontal="center"/>
      <protection locked="0"/>
    </xf>
    <xf numFmtId="43" fontId="7" fillId="3" borderId="1" xfId="1" applyFont="1" applyFill="1" applyBorder="1" applyAlignment="1" applyProtection="1">
      <alignment horizontal="right" vertical="center"/>
      <protection locked="0"/>
    </xf>
    <xf numFmtId="43" fontId="7" fillId="0" borderId="2" xfId="1" applyFont="1" applyBorder="1" applyAlignment="1" applyProtection="1">
      <alignment horizontal="right"/>
      <protection locked="0"/>
    </xf>
    <xf numFmtId="43" fontId="6" fillId="0" borderId="2" xfId="1" applyFont="1" applyBorder="1" applyAlignment="1" applyProtection="1">
      <alignment horizontal="right"/>
      <protection locked="0"/>
    </xf>
    <xf numFmtId="43" fontId="6" fillId="4" borderId="2" xfId="1" applyFont="1" applyFill="1" applyBorder="1" applyProtection="1">
      <protection locked="0"/>
    </xf>
    <xf numFmtId="43" fontId="7" fillId="4" borderId="2" xfId="1" applyFont="1" applyFill="1" applyBorder="1" applyAlignment="1" applyProtection="1">
      <alignment horizontal="right"/>
      <protection locked="0"/>
    </xf>
    <xf numFmtId="43" fontId="7" fillId="0" borderId="3" xfId="1" applyFont="1" applyBorder="1" applyAlignment="1" applyProtection="1">
      <alignment horizontal="center" wrapText="1"/>
      <protection locked="0"/>
    </xf>
    <xf numFmtId="43" fontId="7" fillId="0" borderId="3" xfId="1" applyFont="1" applyBorder="1" applyAlignment="1" applyProtection="1">
      <alignment horizontal="center" vertical="center" wrapText="1"/>
      <protection locked="0"/>
    </xf>
    <xf numFmtId="43" fontId="5" fillId="0" borderId="4" xfId="1" applyFont="1" applyBorder="1" applyAlignment="1" applyProtection="1">
      <alignment vertical="top" wrapText="1"/>
      <protection locked="0"/>
    </xf>
    <xf numFmtId="43" fontId="2" fillId="0" borderId="2" xfId="1" applyFont="1" applyBorder="1" applyAlignment="1" applyProtection="1">
      <alignment horizontal="center"/>
      <protection locked="0"/>
    </xf>
    <xf numFmtId="43" fontId="7" fillId="3" borderId="1" xfId="1" applyFont="1" applyFill="1" applyBorder="1" applyAlignment="1" applyProtection="1">
      <alignment horizontal="right"/>
      <protection locked="0"/>
    </xf>
    <xf numFmtId="43" fontId="0" fillId="0" borderId="2" xfId="1" applyFont="1" applyBorder="1" applyProtection="1">
      <protection locked="0"/>
    </xf>
    <xf numFmtId="43" fontId="7" fillId="2" borderId="4" xfId="1" applyFont="1" applyFill="1" applyBorder="1" applyAlignment="1" applyProtection="1">
      <alignment horizontal="center" wrapText="1"/>
      <protection locked="0"/>
    </xf>
    <xf numFmtId="43" fontId="7" fillId="2" borderId="4" xfId="1" applyFont="1" applyFill="1" applyBorder="1" applyAlignment="1" applyProtection="1">
      <alignment horizontal="right" vertical="center" wrapText="1"/>
      <protection locked="0"/>
    </xf>
    <xf numFmtId="43" fontId="6" fillId="5" borderId="2" xfId="1" applyFont="1" applyFill="1" applyBorder="1" applyProtection="1">
      <protection locked="0"/>
    </xf>
    <xf numFmtId="43" fontId="6" fillId="2" borderId="2" xfId="1" applyFont="1" applyFill="1" applyBorder="1" applyProtection="1">
      <protection locked="0"/>
    </xf>
    <xf numFmtId="43" fontId="7" fillId="2" borderId="2" xfId="1" applyFont="1" applyFill="1" applyBorder="1" applyAlignment="1" applyProtection="1">
      <alignment horizontal="right"/>
      <protection locked="0"/>
    </xf>
    <xf numFmtId="43" fontId="6" fillId="4" borderId="1" xfId="1" applyFont="1" applyFill="1" applyBorder="1" applyProtection="1">
      <protection locked="0"/>
    </xf>
    <xf numFmtId="43" fontId="7" fillId="4" borderId="1" xfId="1" applyFont="1" applyFill="1" applyBorder="1" applyAlignment="1" applyProtection="1">
      <alignment horizontal="right"/>
      <protection locked="0"/>
    </xf>
    <xf numFmtId="43" fontId="7" fillId="0" borderId="2" xfId="1" applyFont="1" applyBorder="1" applyAlignment="1" applyProtection="1">
      <alignment horizontal="right" vertical="center"/>
      <protection locked="0"/>
    </xf>
    <xf numFmtId="43" fontId="7" fillId="2" borderId="1" xfId="1" applyFont="1" applyFill="1" applyBorder="1" applyAlignment="1" applyProtection="1">
      <alignment horizontal="center" wrapText="1"/>
      <protection locked="0"/>
    </xf>
    <xf numFmtId="43" fontId="7" fillId="2" borderId="1" xfId="1" applyFont="1" applyFill="1" applyBorder="1" applyAlignment="1" applyProtection="1">
      <alignment horizontal="center" vertical="center" wrapText="1"/>
      <protection locked="0"/>
    </xf>
    <xf numFmtId="43" fontId="7" fillId="0" borderId="1" xfId="1" applyFont="1" applyBorder="1" applyAlignment="1" applyProtection="1">
      <alignment horizontal="center" wrapText="1"/>
      <protection locked="0"/>
    </xf>
    <xf numFmtId="43" fontId="7" fillId="0" borderId="1" xfId="1" applyFont="1" applyBorder="1" applyAlignment="1" applyProtection="1">
      <alignment horizontal="center" vertical="center" wrapText="1"/>
      <protection locked="0"/>
    </xf>
    <xf numFmtId="43" fontId="7" fillId="0" borderId="2" xfId="1" applyFont="1" applyBorder="1" applyAlignment="1" applyProtection="1">
      <alignment vertical="center"/>
      <protection locked="0"/>
    </xf>
    <xf numFmtId="43" fontId="7" fillId="2" borderId="4" xfId="1" applyFont="1" applyFill="1" applyBorder="1" applyAlignment="1" applyProtection="1">
      <alignment horizontal="center" vertical="center" wrapText="1"/>
      <protection locked="0"/>
    </xf>
    <xf numFmtId="43" fontId="8" fillId="3" borderId="1" xfId="1" applyFont="1" applyFill="1" applyBorder="1" applyProtection="1">
      <protection locked="0"/>
    </xf>
    <xf numFmtId="43" fontId="10" fillId="3" borderId="1" xfId="1" applyFont="1" applyFill="1" applyBorder="1" applyAlignment="1" applyProtection="1">
      <alignment horizontal="right"/>
      <protection locked="0"/>
    </xf>
    <xf numFmtId="43" fontId="7" fillId="3" borderId="2" xfId="1" applyFont="1" applyFill="1" applyBorder="1" applyAlignment="1" applyProtection="1">
      <alignment horizontal="center" wrapText="1"/>
      <protection locked="0"/>
    </xf>
    <xf numFmtId="43" fontId="7" fillId="3" borderId="2" xfId="1" applyFont="1" applyFill="1" applyBorder="1" applyAlignment="1" applyProtection="1">
      <alignment horizontal="center" vertical="center" wrapText="1"/>
      <protection locked="0"/>
    </xf>
    <xf numFmtId="43" fontId="7" fillId="6" borderId="1" xfId="1" applyFont="1" applyFill="1" applyBorder="1" applyAlignment="1" applyProtection="1">
      <alignment horizontal="center"/>
      <protection locked="0"/>
    </xf>
    <xf numFmtId="43" fontId="7" fillId="6" borderId="1" xfId="1" applyFont="1" applyFill="1" applyBorder="1" applyAlignment="1" applyProtection="1">
      <alignment horizontal="right"/>
      <protection locked="0"/>
    </xf>
    <xf numFmtId="43" fontId="6" fillId="0" borderId="5" xfId="1" applyFont="1" applyBorder="1" applyAlignment="1" applyProtection="1">
      <alignment wrapText="1"/>
      <protection locked="0"/>
    </xf>
    <xf numFmtId="43" fontId="7" fillId="0" borderId="6" xfId="1" applyFont="1" applyBorder="1" applyAlignment="1" applyProtection="1">
      <alignment horizontal="center" wrapText="1"/>
      <protection locked="0"/>
    </xf>
    <xf numFmtId="43" fontId="7" fillId="0" borderId="0" xfId="1" applyFont="1" applyAlignment="1" applyProtection="1">
      <alignment horizontal="center" vertical="center" wrapText="1"/>
      <protection locked="0"/>
    </xf>
    <xf numFmtId="43" fontId="0" fillId="0" borderId="0" xfId="1" applyFont="1" applyProtection="1">
      <protection locked="0"/>
    </xf>
    <xf numFmtId="43" fontId="5" fillId="0" borderId="2" xfId="1" applyFont="1" applyBorder="1" applyAlignment="1" applyProtection="1">
      <alignment horizontal="center" vertical="center" wrapText="1"/>
    </xf>
    <xf numFmtId="43" fontId="5" fillId="0" borderId="0" xfId="1" applyFont="1" applyAlignment="1" applyProtection="1">
      <alignment vertical="top" wrapText="1"/>
    </xf>
    <xf numFmtId="43" fontId="7" fillId="0" borderId="2" xfId="1" applyFont="1" applyBorder="1" applyAlignment="1" applyProtection="1">
      <alignment horizontal="center"/>
    </xf>
    <xf numFmtId="43" fontId="7" fillId="0" borderId="2" xfId="1" applyFont="1" applyBorder="1" applyAlignment="1" applyProtection="1">
      <alignment horizontal="center" vertical="center"/>
    </xf>
    <xf numFmtId="43" fontId="5" fillId="0" borderId="2" xfId="1" applyFont="1" applyBorder="1" applyAlignment="1" applyProtection="1">
      <alignment vertical="top" wrapText="1"/>
    </xf>
    <xf numFmtId="43" fontId="7" fillId="0" borderId="2" xfId="1" applyFont="1" applyBorder="1" applyAlignment="1" applyProtection="1">
      <alignment vertical="center" wrapText="1"/>
    </xf>
    <xf numFmtId="43" fontId="6" fillId="0" borderId="2" xfId="1" applyFont="1" applyBorder="1" applyAlignment="1" applyProtection="1">
      <alignment horizontal="center"/>
    </xf>
    <xf numFmtId="43" fontId="6" fillId="0" borderId="2" xfId="1" applyFont="1" applyBorder="1" applyAlignment="1" applyProtection="1">
      <alignment horizontal="left" vertical="top" wrapText="1"/>
    </xf>
    <xf numFmtId="43" fontId="6" fillId="0" borderId="2" xfId="1" applyFont="1" applyBorder="1" applyAlignment="1" applyProtection="1">
      <alignment horizontal="left"/>
    </xf>
    <xf numFmtId="43" fontId="6" fillId="0" borderId="2" xfId="1" applyFont="1" applyBorder="1" applyAlignment="1" applyProtection="1">
      <alignment horizontal="left" vertical="center" wrapText="1"/>
    </xf>
    <xf numFmtId="43" fontId="6" fillId="2" borderId="2" xfId="1" applyFont="1" applyFill="1" applyBorder="1" applyAlignment="1" applyProtection="1">
      <alignment wrapText="1"/>
    </xf>
    <xf numFmtId="43" fontId="7" fillId="2" borderId="2" xfId="1" applyFont="1" applyFill="1" applyBorder="1" applyAlignment="1" applyProtection="1">
      <alignment horizontal="left" wrapText="1"/>
    </xf>
    <xf numFmtId="43" fontId="7" fillId="2" borderId="2" xfId="1" applyFont="1" applyFill="1" applyBorder="1" applyAlignment="1" applyProtection="1">
      <alignment horizontal="center" wrapText="1"/>
    </xf>
    <xf numFmtId="43" fontId="7" fillId="0" borderId="2" xfId="1" applyFont="1" applyBorder="1" applyProtection="1"/>
    <xf numFmtId="43" fontId="7" fillId="0" borderId="2" xfId="1" applyFont="1" applyBorder="1" applyAlignment="1" applyProtection="1">
      <alignment vertical="top" wrapText="1"/>
    </xf>
    <xf numFmtId="43" fontId="6" fillId="0" borderId="2" xfId="1" applyFont="1" applyBorder="1" applyAlignment="1" applyProtection="1">
      <alignment horizontal="left" wrapText="1"/>
    </xf>
    <xf numFmtId="43" fontId="6" fillId="0" borderId="2" xfId="1" applyFont="1" applyBorder="1" applyAlignment="1" applyProtection="1">
      <alignment wrapText="1"/>
    </xf>
    <xf numFmtId="43" fontId="7" fillId="0" borderId="2" xfId="1" applyFont="1" applyBorder="1" applyAlignment="1" applyProtection="1">
      <alignment horizontal="left" wrapText="1"/>
    </xf>
    <xf numFmtId="43" fontId="7" fillId="0" borderId="2" xfId="1" applyFont="1" applyBorder="1" applyAlignment="1" applyProtection="1">
      <alignment horizontal="center" wrapText="1"/>
    </xf>
    <xf numFmtId="43" fontId="6" fillId="3" borderId="1" xfId="1" applyFont="1" applyFill="1" applyBorder="1" applyProtection="1"/>
    <xf numFmtId="43" fontId="7" fillId="3" borderId="1" xfId="1" applyFont="1" applyFill="1" applyBorder="1" applyAlignment="1" applyProtection="1">
      <alignment horizontal="left"/>
    </xf>
    <xf numFmtId="43" fontId="7" fillId="3" borderId="1" xfId="1" applyFont="1" applyFill="1" applyBorder="1" applyAlignment="1" applyProtection="1">
      <alignment horizontal="center"/>
    </xf>
    <xf numFmtId="43" fontId="6" fillId="0" borderId="2" xfId="1" applyFont="1" applyBorder="1" applyProtection="1"/>
    <xf numFmtId="43" fontId="7" fillId="0" borderId="2" xfId="1" applyFont="1" applyBorder="1" applyAlignment="1" applyProtection="1">
      <alignment horizontal="right"/>
    </xf>
    <xf numFmtId="43" fontId="6" fillId="0" borderId="2" xfId="1" applyFont="1" applyBorder="1" applyAlignment="1" applyProtection="1">
      <alignment horizontal="right"/>
    </xf>
    <xf numFmtId="43" fontId="9" fillId="0" borderId="2" xfId="1" applyFont="1" applyBorder="1" applyAlignment="1" applyProtection="1">
      <alignment horizontal="right" vertical="center"/>
    </xf>
    <xf numFmtId="43" fontId="6" fillId="0" borderId="2" xfId="1" applyFont="1" applyFill="1" applyBorder="1" applyProtection="1"/>
    <xf numFmtId="43" fontId="6" fillId="0" borderId="2" xfId="1" applyFont="1" applyBorder="1" applyAlignment="1" applyProtection="1">
      <alignment horizontal="right" wrapText="1"/>
    </xf>
    <xf numFmtId="43" fontId="6" fillId="4" borderId="2" xfId="1" applyFont="1" applyFill="1" applyBorder="1" applyProtection="1"/>
    <xf numFmtId="43" fontId="7" fillId="4" borderId="2" xfId="1" applyFont="1" applyFill="1" applyBorder="1" applyAlignment="1" applyProtection="1">
      <alignment horizontal="center"/>
    </xf>
    <xf numFmtId="43" fontId="6" fillId="0" borderId="3" xfId="1" applyFont="1" applyBorder="1" applyAlignment="1" applyProtection="1">
      <alignment wrapText="1"/>
    </xf>
    <xf numFmtId="43" fontId="7" fillId="0" borderId="3" xfId="1" applyFont="1" applyBorder="1" applyAlignment="1" applyProtection="1">
      <alignment horizontal="center" wrapText="1"/>
    </xf>
    <xf numFmtId="43" fontId="5" fillId="0" borderId="4" xfId="1" applyFont="1" applyBorder="1" applyAlignment="1" applyProtection="1">
      <alignment horizontal="center" vertical="center" wrapText="1"/>
    </xf>
    <xf numFmtId="43" fontId="5" fillId="0" borderId="4" xfId="1" applyFont="1" applyBorder="1" applyAlignment="1" applyProtection="1">
      <alignment vertical="top" wrapText="1"/>
    </xf>
    <xf numFmtId="43" fontId="2" fillId="0" borderId="2" xfId="1" applyFont="1" applyBorder="1" applyAlignment="1" applyProtection="1">
      <alignment horizontal="center"/>
    </xf>
    <xf numFmtId="43" fontId="6" fillId="0" borderId="2" xfId="1" applyFont="1" applyBorder="1" applyAlignment="1" applyProtection="1">
      <alignment horizontal="center" vertical="center"/>
    </xf>
    <xf numFmtId="43" fontId="0" fillId="0" borderId="2" xfId="1" applyFont="1" applyBorder="1" applyProtection="1"/>
    <xf numFmtId="43" fontId="2" fillId="0" borderId="2" xfId="1" applyFont="1" applyBorder="1" applyProtection="1"/>
    <xf numFmtId="43" fontId="0" fillId="0" borderId="2" xfId="1" applyFont="1" applyBorder="1" applyAlignment="1" applyProtection="1">
      <alignment horizontal="center"/>
    </xf>
    <xf numFmtId="43" fontId="0" fillId="0" borderId="2" xfId="1" applyFont="1" applyBorder="1" applyAlignment="1" applyProtection="1">
      <alignment horizontal="left"/>
    </xf>
    <xf numFmtId="43" fontId="0" fillId="0" borderId="2" xfId="1" applyFont="1" applyBorder="1" applyAlignment="1" applyProtection="1">
      <alignment horizontal="center" vertical="center"/>
    </xf>
    <xf numFmtId="43" fontId="6" fillId="2" borderId="4" xfId="1" applyFont="1" applyFill="1" applyBorder="1" applyAlignment="1" applyProtection="1">
      <alignment wrapText="1"/>
    </xf>
    <xf numFmtId="43" fontId="7" fillId="2" borderId="4" xfId="1" applyFont="1" applyFill="1" applyBorder="1" applyAlignment="1" applyProtection="1">
      <alignment horizontal="left"/>
    </xf>
    <xf numFmtId="43" fontId="7" fillId="2" borderId="4" xfId="1" applyFont="1" applyFill="1" applyBorder="1" applyAlignment="1" applyProtection="1">
      <alignment horizontal="center" wrapText="1"/>
    </xf>
    <xf numFmtId="43" fontId="2" fillId="0" borderId="2" xfId="1" applyFont="1" applyBorder="1" applyAlignment="1" applyProtection="1">
      <alignment horizontal="right"/>
    </xf>
    <xf numFmtId="43" fontId="6" fillId="5" borderId="2" xfId="1" applyFont="1" applyFill="1" applyBorder="1" applyProtection="1"/>
    <xf numFmtId="43" fontId="6" fillId="5" borderId="2" xfId="1" applyFont="1" applyFill="1" applyBorder="1" applyAlignment="1" applyProtection="1">
      <alignment horizontal="right" wrapText="1"/>
    </xf>
    <xf numFmtId="43" fontId="6" fillId="5" borderId="2" xfId="1" applyFont="1" applyFill="1" applyBorder="1" applyAlignment="1" applyProtection="1">
      <alignment horizontal="right"/>
    </xf>
    <xf numFmtId="43" fontId="6" fillId="2" borderId="2" xfId="1" applyFont="1" applyFill="1" applyBorder="1" applyProtection="1"/>
    <xf numFmtId="43" fontId="7" fillId="2" borderId="2" xfId="1" applyFont="1" applyFill="1" applyBorder="1" applyAlignment="1" applyProtection="1">
      <alignment horizontal="right"/>
    </xf>
    <xf numFmtId="43" fontId="6" fillId="4" borderId="1" xfId="1" applyFont="1" applyFill="1" applyBorder="1" applyProtection="1"/>
    <xf numFmtId="43" fontId="7" fillId="4" borderId="1" xfId="1" applyFont="1" applyFill="1" applyBorder="1" applyAlignment="1" applyProtection="1">
      <alignment horizontal="center"/>
    </xf>
    <xf numFmtId="43" fontId="5" fillId="0" borderId="2" xfId="1" applyFont="1" applyBorder="1" applyAlignment="1" applyProtection="1">
      <alignment horizontal="center" vertical="top" wrapText="1"/>
    </xf>
    <xf numFmtId="43" fontId="7" fillId="0" borderId="2" xfId="1" applyFont="1" applyBorder="1" applyAlignment="1" applyProtection="1">
      <alignment horizontal="left"/>
    </xf>
    <xf numFmtId="43" fontId="6" fillId="2" borderId="1" xfId="1" applyFont="1" applyFill="1" applyBorder="1" applyAlignment="1" applyProtection="1">
      <alignment wrapText="1"/>
    </xf>
    <xf numFmtId="43" fontId="7" fillId="2" borderId="1" xfId="1" applyFont="1" applyFill="1" applyBorder="1" applyAlignment="1" applyProtection="1">
      <alignment horizontal="right" wrapText="1"/>
    </xf>
    <xf numFmtId="43" fontId="7" fillId="2" borderId="1" xfId="1" applyFont="1" applyFill="1" applyBorder="1" applyAlignment="1" applyProtection="1">
      <alignment horizontal="center" wrapText="1"/>
    </xf>
    <xf numFmtId="43" fontId="6" fillId="0" borderId="1" xfId="1" applyFont="1" applyBorder="1" applyAlignment="1" applyProtection="1">
      <alignment wrapText="1"/>
    </xf>
    <xf numFmtId="43" fontId="7" fillId="0" borderId="1" xfId="1" applyFont="1" applyBorder="1" applyAlignment="1" applyProtection="1">
      <alignment horizontal="right" wrapText="1"/>
    </xf>
    <xf numFmtId="43" fontId="7" fillId="0" borderId="1" xfId="1" applyFont="1" applyBorder="1" applyAlignment="1" applyProtection="1">
      <alignment horizontal="center" wrapText="1"/>
    </xf>
    <xf numFmtId="43" fontId="7" fillId="4" borderId="1" xfId="1" applyFont="1" applyFill="1" applyBorder="1" applyAlignment="1" applyProtection="1">
      <alignment horizontal="left"/>
    </xf>
    <xf numFmtId="43" fontId="7" fillId="0" borderId="2" xfId="1" applyFont="1" applyBorder="1" applyAlignment="1" applyProtection="1">
      <alignment vertical="center"/>
    </xf>
    <xf numFmtId="43" fontId="7" fillId="2" borderId="4" xfId="1" applyFont="1" applyFill="1" applyBorder="1" applyAlignment="1" applyProtection="1">
      <alignment horizontal="left" wrapText="1"/>
    </xf>
    <xf numFmtId="43" fontId="7" fillId="2" borderId="2" xfId="1" applyFont="1" applyFill="1" applyBorder="1" applyAlignment="1" applyProtection="1">
      <alignment horizontal="left"/>
    </xf>
    <xf numFmtId="43" fontId="8" fillId="3" borderId="1" xfId="1" applyFont="1" applyFill="1" applyBorder="1" applyProtection="1"/>
    <xf numFmtId="43" fontId="10" fillId="3" borderId="1" xfId="1" applyFont="1" applyFill="1" applyBorder="1" applyAlignment="1" applyProtection="1">
      <alignment horizontal="center"/>
    </xf>
    <xf numFmtId="43" fontId="6" fillId="3" borderId="2" xfId="1" applyFont="1" applyFill="1" applyBorder="1" applyAlignment="1" applyProtection="1">
      <alignment wrapText="1"/>
    </xf>
    <xf numFmtId="43" fontId="7" fillId="3" borderId="2" xfId="1" applyFont="1" applyFill="1" applyBorder="1" applyAlignment="1" applyProtection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276</xdr:row>
      <xdr:rowOff>0</xdr:rowOff>
    </xdr:from>
    <xdr:to>
      <xdr:col>1</xdr:col>
      <xdr:colOff>1409700</xdr:colOff>
      <xdr:row>277</xdr:row>
      <xdr:rowOff>85725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63FA94E6-4CA7-4E49-9B76-58FE19A3412F}"/>
            </a:ext>
          </a:extLst>
        </xdr:cNvPr>
        <xdr:cNvSpPr txBox="1">
          <a:spLocks noChangeArrowheads="1"/>
        </xdr:cNvSpPr>
      </xdr:nvSpPr>
      <xdr:spPr bwMode="auto">
        <a:xfrm>
          <a:off x="2038350" y="595217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276</xdr:row>
      <xdr:rowOff>0</xdr:rowOff>
    </xdr:from>
    <xdr:to>
      <xdr:col>1</xdr:col>
      <xdr:colOff>1409700</xdr:colOff>
      <xdr:row>277</xdr:row>
      <xdr:rowOff>64770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ED412FA2-1F03-45AD-B18A-4D81A72DEEFF}"/>
            </a:ext>
          </a:extLst>
        </xdr:cNvPr>
        <xdr:cNvSpPr txBox="1">
          <a:spLocks noChangeArrowheads="1"/>
        </xdr:cNvSpPr>
      </xdr:nvSpPr>
      <xdr:spPr bwMode="auto">
        <a:xfrm>
          <a:off x="2038350" y="59521725"/>
          <a:ext cx="104775" cy="25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276</xdr:row>
      <xdr:rowOff>0</xdr:rowOff>
    </xdr:from>
    <xdr:to>
      <xdr:col>1</xdr:col>
      <xdr:colOff>1409700</xdr:colOff>
      <xdr:row>277</xdr:row>
      <xdr:rowOff>64770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C006B4DA-B5B7-4AE5-B705-056979D94EAD}"/>
            </a:ext>
          </a:extLst>
        </xdr:cNvPr>
        <xdr:cNvSpPr txBox="1">
          <a:spLocks noChangeArrowheads="1"/>
        </xdr:cNvSpPr>
      </xdr:nvSpPr>
      <xdr:spPr bwMode="auto">
        <a:xfrm>
          <a:off x="2038350" y="59521725"/>
          <a:ext cx="104775" cy="25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276</xdr:row>
      <xdr:rowOff>0</xdr:rowOff>
    </xdr:from>
    <xdr:to>
      <xdr:col>1</xdr:col>
      <xdr:colOff>1409700</xdr:colOff>
      <xdr:row>277</xdr:row>
      <xdr:rowOff>85725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947D48E3-B593-4D2F-A651-60481A46E8D0}"/>
            </a:ext>
          </a:extLst>
        </xdr:cNvPr>
        <xdr:cNvSpPr txBox="1">
          <a:spLocks noChangeArrowheads="1"/>
        </xdr:cNvSpPr>
      </xdr:nvSpPr>
      <xdr:spPr bwMode="auto">
        <a:xfrm>
          <a:off x="2038350" y="595217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276</xdr:row>
      <xdr:rowOff>0</xdr:rowOff>
    </xdr:from>
    <xdr:to>
      <xdr:col>1</xdr:col>
      <xdr:colOff>1409700</xdr:colOff>
      <xdr:row>277</xdr:row>
      <xdr:rowOff>85725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D4863C81-7610-4BD1-91D4-3B0C14EEB580}"/>
            </a:ext>
          </a:extLst>
        </xdr:cNvPr>
        <xdr:cNvSpPr txBox="1">
          <a:spLocks noChangeArrowheads="1"/>
        </xdr:cNvSpPr>
      </xdr:nvSpPr>
      <xdr:spPr bwMode="auto">
        <a:xfrm>
          <a:off x="2038350" y="595217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276</xdr:row>
      <xdr:rowOff>0</xdr:rowOff>
    </xdr:from>
    <xdr:to>
      <xdr:col>1</xdr:col>
      <xdr:colOff>1409700</xdr:colOff>
      <xdr:row>277</xdr:row>
      <xdr:rowOff>64770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EA077977-059A-497A-A399-E7BF4DE8F2B7}"/>
            </a:ext>
          </a:extLst>
        </xdr:cNvPr>
        <xdr:cNvSpPr txBox="1">
          <a:spLocks noChangeArrowheads="1"/>
        </xdr:cNvSpPr>
      </xdr:nvSpPr>
      <xdr:spPr bwMode="auto">
        <a:xfrm>
          <a:off x="2038350" y="59521725"/>
          <a:ext cx="104775" cy="25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276</xdr:row>
      <xdr:rowOff>0</xdr:rowOff>
    </xdr:from>
    <xdr:to>
      <xdr:col>1</xdr:col>
      <xdr:colOff>1409700</xdr:colOff>
      <xdr:row>277</xdr:row>
      <xdr:rowOff>64770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19776AAF-1581-44EC-96E0-3A2214C5F01D}"/>
            </a:ext>
          </a:extLst>
        </xdr:cNvPr>
        <xdr:cNvSpPr txBox="1">
          <a:spLocks noChangeArrowheads="1"/>
        </xdr:cNvSpPr>
      </xdr:nvSpPr>
      <xdr:spPr bwMode="auto">
        <a:xfrm>
          <a:off x="2038350" y="59521725"/>
          <a:ext cx="104775" cy="25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2"/>
  <sheetViews>
    <sheetView showGridLines="0" tabSelected="1" view="pageBreakPreview" topLeftCell="A5" zoomScale="110" zoomScaleNormal="90" zoomScaleSheetLayoutView="110" workbookViewId="0">
      <selection activeCell="C18" sqref="C18"/>
    </sheetView>
  </sheetViews>
  <sheetFormatPr baseColWidth="10" defaultColWidth="11.42578125" defaultRowHeight="15" x14ac:dyDescent="0.25"/>
  <cols>
    <col min="1" max="1" width="11" customWidth="1"/>
    <col min="2" max="2" width="58.7109375" bestFit="1" customWidth="1"/>
    <col min="3" max="3" width="10.85546875" customWidth="1"/>
    <col min="4" max="4" width="5.85546875" customWidth="1"/>
    <col min="5" max="5" width="16.140625" customWidth="1"/>
    <col min="6" max="6" width="20.42578125" customWidth="1"/>
  </cols>
  <sheetData>
    <row r="1" spans="1:6" ht="15.75" customHeight="1" x14ac:dyDescent="0.25">
      <c r="A1" s="7"/>
      <c r="B1" s="7"/>
      <c r="C1" s="7"/>
      <c r="D1" s="7"/>
      <c r="E1" s="7"/>
      <c r="F1" s="7"/>
    </row>
    <row r="2" spans="1:6" ht="15.75" x14ac:dyDescent="0.25">
      <c r="A2" s="7"/>
      <c r="B2" s="7"/>
      <c r="C2" s="7"/>
      <c r="D2" s="7"/>
      <c r="E2" s="7"/>
      <c r="F2" s="7"/>
    </row>
    <row r="3" spans="1:6" ht="15.75" x14ac:dyDescent="0.25">
      <c r="A3" s="7"/>
      <c r="B3" s="7"/>
      <c r="C3" s="7"/>
      <c r="D3" s="7"/>
      <c r="E3" s="7"/>
      <c r="F3" s="7"/>
    </row>
    <row r="4" spans="1:6" x14ac:dyDescent="0.25">
      <c r="A4" s="8"/>
      <c r="B4" s="8"/>
      <c r="C4" s="8"/>
      <c r="D4" s="8"/>
      <c r="E4" s="8"/>
      <c r="F4" s="8"/>
    </row>
    <row r="5" spans="1:6" x14ac:dyDescent="0.25">
      <c r="B5" s="1"/>
      <c r="C5" s="1"/>
      <c r="D5" s="1"/>
      <c r="E5" s="2"/>
      <c r="F5" s="3"/>
    </row>
    <row r="6" spans="1:6" ht="6" customHeight="1" x14ac:dyDescent="0.25">
      <c r="B6" s="1"/>
      <c r="C6" s="1"/>
      <c r="D6" s="1"/>
      <c r="E6" s="2"/>
      <c r="F6" s="3"/>
    </row>
    <row r="7" spans="1:6" ht="54" customHeight="1" x14ac:dyDescent="0.25">
      <c r="A7" s="9" t="s">
        <v>0</v>
      </c>
      <c r="B7" s="10"/>
      <c r="C7" s="10"/>
      <c r="D7" s="10"/>
      <c r="E7" s="10"/>
      <c r="F7" s="10"/>
    </row>
    <row r="8" spans="1:6" ht="6.75" customHeight="1" x14ac:dyDescent="0.25">
      <c r="A8" s="11"/>
      <c r="B8" s="12"/>
      <c r="C8" s="11"/>
      <c r="D8" s="11"/>
      <c r="E8" s="11"/>
      <c r="F8" s="12"/>
    </row>
    <row r="9" spans="1:6" ht="6" customHeight="1" x14ac:dyDescent="0.25">
      <c r="A9" s="13"/>
      <c r="B9" s="13"/>
      <c r="C9" s="13"/>
      <c r="D9" s="13"/>
      <c r="E9" s="13"/>
      <c r="F9" s="13"/>
    </row>
    <row r="10" spans="1:6" ht="18.75" customHeight="1" x14ac:dyDescent="0.25">
      <c r="A10" s="13"/>
      <c r="B10" s="13" t="s">
        <v>1</v>
      </c>
      <c r="C10" s="13"/>
      <c r="D10" s="13"/>
      <c r="E10" s="13"/>
      <c r="F10" s="13"/>
    </row>
    <row r="11" spans="1:6" ht="10.5" customHeight="1" x14ac:dyDescent="0.25">
      <c r="A11" s="13"/>
      <c r="B11" s="13"/>
      <c r="C11" s="13"/>
      <c r="D11" s="13"/>
      <c r="E11" s="13"/>
      <c r="F11" s="13"/>
    </row>
    <row r="12" spans="1:6" ht="15.75" x14ac:dyDescent="0.25">
      <c r="A12" s="14" t="s">
        <v>2</v>
      </c>
      <c r="B12" s="15" t="s">
        <v>3</v>
      </c>
      <c r="C12" s="14" t="s">
        <v>4</v>
      </c>
      <c r="D12" s="14" t="s">
        <v>5</v>
      </c>
      <c r="E12" s="14" t="s">
        <v>6</v>
      </c>
      <c r="F12" s="14" t="s">
        <v>7</v>
      </c>
    </row>
    <row r="13" spans="1:6" ht="9" customHeight="1" x14ac:dyDescent="0.25">
      <c r="A13" s="16"/>
      <c r="B13" s="17"/>
      <c r="C13" s="16"/>
      <c r="D13" s="16"/>
      <c r="E13" s="16"/>
      <c r="F13" s="16"/>
    </row>
    <row r="14" spans="1:6" ht="18.75" x14ac:dyDescent="0.25">
      <c r="A14" s="63" t="s">
        <v>8</v>
      </c>
      <c r="B14" s="64" t="s">
        <v>9</v>
      </c>
      <c r="C14" s="65"/>
      <c r="D14" s="65"/>
      <c r="E14" s="16"/>
      <c r="F14" s="16"/>
    </row>
    <row r="15" spans="1:6" ht="9.75" customHeight="1" x14ac:dyDescent="0.25">
      <c r="A15" s="65"/>
      <c r="B15" s="66"/>
      <c r="C15" s="65"/>
      <c r="D15" s="65"/>
      <c r="E15" s="16"/>
      <c r="F15" s="16"/>
    </row>
    <row r="16" spans="1:6" ht="18.75" x14ac:dyDescent="0.25">
      <c r="A16" s="67" t="s">
        <v>10</v>
      </c>
      <c r="B16" s="67" t="s">
        <v>11</v>
      </c>
      <c r="C16" s="65"/>
      <c r="D16" s="65"/>
      <c r="E16" s="16"/>
      <c r="F16" s="16"/>
    </row>
    <row r="17" spans="1:6" ht="31.5" x14ac:dyDescent="0.25">
      <c r="A17" s="63">
        <v>1</v>
      </c>
      <c r="B17" s="68" t="s">
        <v>12</v>
      </c>
      <c r="C17" s="65"/>
      <c r="D17" s="65"/>
      <c r="E17" s="16"/>
      <c r="F17" s="16"/>
    </row>
    <row r="18" spans="1:6" ht="18.75" customHeight="1" x14ac:dyDescent="0.25">
      <c r="A18" s="69">
        <v>1.1000000000000001</v>
      </c>
      <c r="B18" s="70" t="s">
        <v>13</v>
      </c>
      <c r="C18" s="69">
        <v>120</v>
      </c>
      <c r="D18" s="69" t="s">
        <v>14</v>
      </c>
      <c r="E18" s="19"/>
      <c r="F18" s="19">
        <f>+C18*E18</f>
        <v>0</v>
      </c>
    </row>
    <row r="19" spans="1:6" ht="15" customHeight="1" x14ac:dyDescent="0.25">
      <c r="A19" s="69">
        <v>1.2</v>
      </c>
      <c r="B19" s="71" t="s">
        <v>15</v>
      </c>
      <c r="C19" s="69">
        <f>+C18</f>
        <v>120</v>
      </c>
      <c r="D19" s="69" t="s">
        <v>14</v>
      </c>
      <c r="E19" s="19"/>
      <c r="F19" s="19">
        <f t="shared" ref="F19:F22" si="0">+C19*E19</f>
        <v>0</v>
      </c>
    </row>
    <row r="20" spans="1:6" s="1" customFormat="1" ht="15.75" customHeight="1" x14ac:dyDescent="0.25">
      <c r="A20" s="69">
        <v>1.3</v>
      </c>
      <c r="B20" s="71" t="s">
        <v>16</v>
      </c>
      <c r="C20" s="69">
        <f>+C18*0.75</f>
        <v>90</v>
      </c>
      <c r="D20" s="69" t="s">
        <v>14</v>
      </c>
      <c r="E20" s="19"/>
      <c r="F20" s="19">
        <f t="shared" si="0"/>
        <v>0</v>
      </c>
    </row>
    <row r="21" spans="1:6" ht="15.75" x14ac:dyDescent="0.25">
      <c r="A21" s="69">
        <v>1.4</v>
      </c>
      <c r="B21" s="71" t="s">
        <v>17</v>
      </c>
      <c r="C21" s="69">
        <f>+C18</f>
        <v>120</v>
      </c>
      <c r="D21" s="69" t="s">
        <v>14</v>
      </c>
      <c r="E21" s="19"/>
      <c r="F21" s="19">
        <f t="shared" si="0"/>
        <v>0</v>
      </c>
    </row>
    <row r="22" spans="1:6" ht="17.25" customHeight="1" x14ac:dyDescent="0.25">
      <c r="A22" s="69">
        <v>1.5</v>
      </c>
      <c r="B22" s="72" t="s">
        <v>18</v>
      </c>
      <c r="C22" s="69">
        <v>1</v>
      </c>
      <c r="D22" s="69" t="s">
        <v>19</v>
      </c>
      <c r="E22" s="20"/>
      <c r="F22" s="19">
        <f t="shared" si="0"/>
        <v>0</v>
      </c>
    </row>
    <row r="23" spans="1:6" s="4" customFormat="1" ht="19.5" customHeight="1" x14ac:dyDescent="0.25">
      <c r="A23" s="73"/>
      <c r="B23" s="74" t="s">
        <v>20</v>
      </c>
      <c r="C23" s="75"/>
      <c r="D23" s="75"/>
      <c r="E23" s="21"/>
      <c r="F23" s="22">
        <f>SUM(F18:F22)</f>
        <v>0</v>
      </c>
    </row>
    <row r="24" spans="1:6" ht="10.5" customHeight="1" x14ac:dyDescent="0.25">
      <c r="A24" s="76"/>
      <c r="B24" s="66"/>
      <c r="C24" s="65"/>
      <c r="D24" s="65"/>
      <c r="E24" s="16"/>
      <c r="F24" s="16"/>
    </row>
    <row r="25" spans="1:6" ht="31.5" customHeight="1" x14ac:dyDescent="0.25">
      <c r="A25" s="63">
        <v>2</v>
      </c>
      <c r="B25" s="77" t="s">
        <v>21</v>
      </c>
      <c r="C25" s="65"/>
      <c r="D25" s="65"/>
      <c r="E25" s="16"/>
      <c r="F25" s="16"/>
    </row>
    <row r="26" spans="1:6" ht="10.5" customHeight="1" x14ac:dyDescent="0.25">
      <c r="A26" s="76"/>
      <c r="B26" s="66"/>
      <c r="C26" s="65"/>
      <c r="D26" s="65"/>
      <c r="E26" s="16"/>
      <c r="F26" s="16"/>
    </row>
    <row r="27" spans="1:6" ht="16.5" customHeight="1" x14ac:dyDescent="0.25">
      <c r="A27" s="69">
        <v>2.1</v>
      </c>
      <c r="B27" s="70" t="s">
        <v>22</v>
      </c>
      <c r="C27" s="69">
        <v>800</v>
      </c>
      <c r="D27" s="69" t="s">
        <v>14</v>
      </c>
      <c r="E27" s="19"/>
      <c r="F27" s="19">
        <f t="shared" ref="F27:F33" si="1">+C27*E27</f>
        <v>0</v>
      </c>
    </row>
    <row r="28" spans="1:6" ht="14.25" customHeight="1" x14ac:dyDescent="0.25">
      <c r="A28" s="69">
        <v>2.2000000000000002</v>
      </c>
      <c r="B28" s="71" t="s">
        <v>23</v>
      </c>
      <c r="C28" s="69">
        <f>+C27</f>
        <v>800</v>
      </c>
      <c r="D28" s="69" t="s">
        <v>14</v>
      </c>
      <c r="E28" s="19"/>
      <c r="F28" s="19">
        <f t="shared" si="1"/>
        <v>0</v>
      </c>
    </row>
    <row r="29" spans="1:6" ht="14.25" customHeight="1" x14ac:dyDescent="0.25">
      <c r="A29" s="69">
        <v>2.2999999999999998</v>
      </c>
      <c r="B29" s="71" t="s">
        <v>24</v>
      </c>
      <c r="C29" s="69">
        <f>+C27*0.75</f>
        <v>600</v>
      </c>
      <c r="D29" s="69" t="s">
        <v>14</v>
      </c>
      <c r="E29" s="19"/>
      <c r="F29" s="19">
        <f t="shared" si="1"/>
        <v>0</v>
      </c>
    </row>
    <row r="30" spans="1:6" ht="14.25" customHeight="1" x14ac:dyDescent="0.25">
      <c r="A30" s="69">
        <v>2.4</v>
      </c>
      <c r="B30" s="71" t="s">
        <v>25</v>
      </c>
      <c r="C30" s="69">
        <v>4</v>
      </c>
      <c r="D30" s="69" t="s">
        <v>19</v>
      </c>
      <c r="E30" s="19"/>
      <c r="F30" s="19">
        <f t="shared" si="1"/>
        <v>0</v>
      </c>
    </row>
    <row r="31" spans="1:6" ht="18" customHeight="1" x14ac:dyDescent="0.25">
      <c r="A31" s="69">
        <v>2.5</v>
      </c>
      <c r="B31" s="72" t="s">
        <v>26</v>
      </c>
      <c r="C31" s="69">
        <v>4</v>
      </c>
      <c r="D31" s="69" t="s">
        <v>19</v>
      </c>
      <c r="E31" s="20"/>
      <c r="F31" s="19">
        <f t="shared" si="1"/>
        <v>0</v>
      </c>
    </row>
    <row r="32" spans="1:6" ht="14.25" customHeight="1" x14ac:dyDescent="0.25">
      <c r="A32" s="69">
        <v>2.6</v>
      </c>
      <c r="B32" s="78" t="s">
        <v>27</v>
      </c>
      <c r="C32" s="69">
        <f>+C27</f>
        <v>800</v>
      </c>
      <c r="D32" s="69" t="s">
        <v>14</v>
      </c>
      <c r="E32" s="20"/>
      <c r="F32" s="19">
        <f t="shared" si="1"/>
        <v>0</v>
      </c>
    </row>
    <row r="33" spans="1:6" ht="15.75" x14ac:dyDescent="0.25">
      <c r="A33" s="69">
        <v>2.7</v>
      </c>
      <c r="B33" s="71" t="s">
        <v>28</v>
      </c>
      <c r="C33" s="69">
        <v>4</v>
      </c>
      <c r="D33" s="69" t="s">
        <v>19</v>
      </c>
      <c r="E33" s="19"/>
      <c r="F33" s="19">
        <f t="shared" si="1"/>
        <v>0</v>
      </c>
    </row>
    <row r="34" spans="1:6" s="4" customFormat="1" ht="19.5" customHeight="1" x14ac:dyDescent="0.25">
      <c r="A34" s="73"/>
      <c r="B34" s="74" t="s">
        <v>29</v>
      </c>
      <c r="C34" s="75"/>
      <c r="D34" s="75"/>
      <c r="E34" s="21"/>
      <c r="F34" s="22">
        <f>SUM(F27:F33)</f>
        <v>0</v>
      </c>
    </row>
    <row r="35" spans="1:6" ht="10.5" customHeight="1" x14ac:dyDescent="0.25">
      <c r="A35" s="76"/>
      <c r="B35" s="66"/>
      <c r="C35" s="65"/>
      <c r="D35" s="65"/>
      <c r="E35" s="16"/>
      <c r="F35" s="16"/>
    </row>
    <row r="36" spans="1:6" ht="33.75" customHeight="1" x14ac:dyDescent="0.25">
      <c r="A36" s="63">
        <v>3</v>
      </c>
      <c r="B36" s="77" t="s">
        <v>30</v>
      </c>
      <c r="C36" s="65"/>
      <c r="D36" s="65"/>
      <c r="E36" s="16"/>
      <c r="F36" s="16"/>
    </row>
    <row r="37" spans="1:6" ht="16.5" customHeight="1" x14ac:dyDescent="0.25">
      <c r="A37" s="69">
        <v>3.1</v>
      </c>
      <c r="B37" s="70" t="s">
        <v>22</v>
      </c>
      <c r="C37" s="69">
        <v>180</v>
      </c>
      <c r="D37" s="69" t="s">
        <v>14</v>
      </c>
      <c r="E37" s="19"/>
      <c r="F37" s="19">
        <f t="shared" ref="F37:F43" si="2">+C37*E37</f>
        <v>0</v>
      </c>
    </row>
    <row r="38" spans="1:6" ht="15" customHeight="1" x14ac:dyDescent="0.25">
      <c r="A38" s="69">
        <v>3.2</v>
      </c>
      <c r="B38" s="71" t="s">
        <v>23</v>
      </c>
      <c r="C38" s="69">
        <f>+C37</f>
        <v>180</v>
      </c>
      <c r="D38" s="69" t="s">
        <v>14</v>
      </c>
      <c r="E38" s="19"/>
      <c r="F38" s="19">
        <f t="shared" si="2"/>
        <v>0</v>
      </c>
    </row>
    <row r="39" spans="1:6" ht="14.25" customHeight="1" x14ac:dyDescent="0.25">
      <c r="A39" s="69">
        <v>3.3</v>
      </c>
      <c r="B39" s="71" t="s">
        <v>24</v>
      </c>
      <c r="C39" s="69">
        <f>+C37*0.75</f>
        <v>135</v>
      </c>
      <c r="D39" s="69" t="s">
        <v>14</v>
      </c>
      <c r="E39" s="19"/>
      <c r="F39" s="19">
        <f t="shared" si="2"/>
        <v>0</v>
      </c>
    </row>
    <row r="40" spans="1:6" ht="14.25" customHeight="1" x14ac:dyDescent="0.25">
      <c r="A40" s="69">
        <v>3.4</v>
      </c>
      <c r="B40" s="71" t="s">
        <v>25</v>
      </c>
      <c r="C40" s="69">
        <v>1</v>
      </c>
      <c r="D40" s="69" t="s">
        <v>19</v>
      </c>
      <c r="E40" s="19"/>
      <c r="F40" s="19">
        <f t="shared" si="2"/>
        <v>0</v>
      </c>
    </row>
    <row r="41" spans="1:6" ht="18" customHeight="1" x14ac:dyDescent="0.25">
      <c r="A41" s="69">
        <v>3.5</v>
      </c>
      <c r="B41" s="72" t="s">
        <v>26</v>
      </c>
      <c r="C41" s="69">
        <v>1</v>
      </c>
      <c r="D41" s="69" t="s">
        <v>19</v>
      </c>
      <c r="E41" s="20"/>
      <c r="F41" s="19">
        <f t="shared" si="2"/>
        <v>0</v>
      </c>
    </row>
    <row r="42" spans="1:6" ht="14.25" customHeight="1" x14ac:dyDescent="0.25">
      <c r="A42" s="69">
        <v>3.6</v>
      </c>
      <c r="B42" s="78" t="s">
        <v>27</v>
      </c>
      <c r="C42" s="69">
        <f>+C37</f>
        <v>180</v>
      </c>
      <c r="D42" s="69" t="s">
        <v>14</v>
      </c>
      <c r="E42" s="20"/>
      <c r="F42" s="19">
        <f t="shared" si="2"/>
        <v>0</v>
      </c>
    </row>
    <row r="43" spans="1:6" ht="15.75" x14ac:dyDescent="0.25">
      <c r="A43" s="69">
        <v>3.7</v>
      </c>
      <c r="B43" s="71" t="s">
        <v>28</v>
      </c>
      <c r="C43" s="69">
        <v>1</v>
      </c>
      <c r="D43" s="69" t="s">
        <v>19</v>
      </c>
      <c r="E43" s="19"/>
      <c r="F43" s="19">
        <f t="shared" si="2"/>
        <v>0</v>
      </c>
    </row>
    <row r="44" spans="1:6" s="4" customFormat="1" ht="19.5" customHeight="1" x14ac:dyDescent="0.25">
      <c r="A44" s="73"/>
      <c r="B44" s="74" t="s">
        <v>31</v>
      </c>
      <c r="C44" s="75"/>
      <c r="D44" s="75"/>
      <c r="E44" s="21"/>
      <c r="F44" s="23">
        <f>SUM(F37:F43)</f>
        <v>0</v>
      </c>
    </row>
    <row r="45" spans="1:6" s="4" customFormat="1" ht="15.75" x14ac:dyDescent="0.25">
      <c r="A45" s="79"/>
      <c r="B45" s="80"/>
      <c r="C45" s="81"/>
      <c r="D45" s="81"/>
      <c r="E45" s="24"/>
      <c r="F45" s="25"/>
    </row>
    <row r="46" spans="1:6" ht="15.75" x14ac:dyDescent="0.25">
      <c r="A46" s="82"/>
      <c r="B46" s="83" t="s">
        <v>32</v>
      </c>
      <c r="C46" s="84"/>
      <c r="D46" s="84"/>
      <c r="E46" s="27"/>
      <c r="F46" s="28">
        <f>+F44+F34+F23</f>
        <v>0</v>
      </c>
    </row>
    <row r="47" spans="1:6" ht="15.75" x14ac:dyDescent="0.25">
      <c r="A47" s="85"/>
      <c r="B47" s="86" t="s">
        <v>33</v>
      </c>
      <c r="C47" s="85"/>
      <c r="D47" s="85"/>
      <c r="E47" s="19"/>
      <c r="F47" s="30"/>
    </row>
    <row r="48" spans="1:6" ht="15.75" x14ac:dyDescent="0.25">
      <c r="A48" s="85"/>
      <c r="B48" s="87" t="s">
        <v>34</v>
      </c>
      <c r="C48" s="88">
        <v>0.1</v>
      </c>
      <c r="D48" s="85"/>
      <c r="E48" s="19"/>
      <c r="F48" s="30">
        <f>+$F$46*C48</f>
        <v>0</v>
      </c>
    </row>
    <row r="49" spans="1:6" ht="15.75" x14ac:dyDescent="0.25">
      <c r="A49" s="85"/>
      <c r="B49" s="87" t="s">
        <v>35</v>
      </c>
      <c r="C49" s="89">
        <v>0.05</v>
      </c>
      <c r="D49" s="85"/>
      <c r="E49" s="19"/>
      <c r="F49" s="30">
        <f t="shared" ref="F49:F53" si="3">+$F$46*C49</f>
        <v>0</v>
      </c>
    </row>
    <row r="50" spans="1:6" ht="15.75" x14ac:dyDescent="0.25">
      <c r="A50" s="85"/>
      <c r="B50" s="87" t="s">
        <v>36</v>
      </c>
      <c r="C50" s="89">
        <v>0.04</v>
      </c>
      <c r="D50" s="85"/>
      <c r="E50" s="19"/>
      <c r="F50" s="30">
        <f t="shared" si="3"/>
        <v>0</v>
      </c>
    </row>
    <row r="51" spans="1:6" ht="15.75" x14ac:dyDescent="0.25">
      <c r="A51" s="85"/>
      <c r="B51" s="87" t="s">
        <v>37</v>
      </c>
      <c r="C51" s="89">
        <v>0.01</v>
      </c>
      <c r="D51" s="85"/>
      <c r="E51" s="19"/>
      <c r="F51" s="30">
        <f t="shared" si="3"/>
        <v>0</v>
      </c>
    </row>
    <row r="52" spans="1:6" ht="15.75" x14ac:dyDescent="0.25">
      <c r="A52" s="85"/>
      <c r="B52" s="90" t="s">
        <v>38</v>
      </c>
      <c r="C52" s="89">
        <v>0.18</v>
      </c>
      <c r="D52" s="85"/>
      <c r="E52" s="19"/>
      <c r="F52" s="30">
        <f>+$F$48*C52</f>
        <v>0</v>
      </c>
    </row>
    <row r="53" spans="1:6" ht="15.75" x14ac:dyDescent="0.25">
      <c r="A53" s="85"/>
      <c r="B53" s="87" t="s">
        <v>39</v>
      </c>
      <c r="C53" s="89">
        <v>1E-3</v>
      </c>
      <c r="D53" s="85"/>
      <c r="E53" s="19"/>
      <c r="F53" s="30">
        <f t="shared" si="3"/>
        <v>0</v>
      </c>
    </row>
    <row r="54" spans="1:6" ht="15.75" x14ac:dyDescent="0.25">
      <c r="A54" s="85"/>
      <c r="B54" s="86" t="s">
        <v>40</v>
      </c>
      <c r="C54" s="85"/>
      <c r="D54" s="85"/>
      <c r="E54" s="19"/>
      <c r="F54" s="29">
        <f>SUM(F48:F53)</f>
        <v>0</v>
      </c>
    </row>
    <row r="55" spans="1:6" ht="15.75" x14ac:dyDescent="0.25">
      <c r="A55" s="91"/>
      <c r="B55" s="92" t="s">
        <v>41</v>
      </c>
      <c r="C55" s="91"/>
      <c r="D55" s="91"/>
      <c r="E55" s="31"/>
      <c r="F55" s="32">
        <f>+F54+F46</f>
        <v>0</v>
      </c>
    </row>
    <row r="56" spans="1:6" s="4" customFormat="1" ht="15.75" x14ac:dyDescent="0.25">
      <c r="A56" s="93"/>
      <c r="B56" s="94"/>
      <c r="C56" s="94"/>
      <c r="D56" s="94"/>
      <c r="E56" s="33"/>
      <c r="F56" s="34"/>
    </row>
    <row r="57" spans="1:6" ht="19.5" customHeight="1" x14ac:dyDescent="0.25">
      <c r="A57" s="95" t="s">
        <v>42</v>
      </c>
      <c r="B57" s="96" t="s">
        <v>43</v>
      </c>
      <c r="C57" s="96"/>
      <c r="D57" s="96"/>
      <c r="E57" s="35"/>
      <c r="F57" s="35"/>
    </row>
    <row r="58" spans="1:6" ht="18" customHeight="1" x14ac:dyDescent="0.25">
      <c r="A58" s="67" t="s">
        <v>10</v>
      </c>
      <c r="B58" s="67" t="s">
        <v>11</v>
      </c>
      <c r="C58" s="97"/>
      <c r="D58" s="97"/>
      <c r="E58" s="36"/>
      <c r="F58" s="36"/>
    </row>
    <row r="59" spans="1:6" ht="48.75" customHeight="1" x14ac:dyDescent="0.25">
      <c r="A59" s="63">
        <v>1</v>
      </c>
      <c r="B59" s="77" t="s">
        <v>44</v>
      </c>
      <c r="C59" s="97"/>
      <c r="D59" s="97"/>
      <c r="E59" s="36"/>
      <c r="F59" s="36"/>
    </row>
    <row r="60" spans="1:6" ht="15.75" x14ac:dyDescent="0.25">
      <c r="A60" s="98">
        <v>1.1000000000000001</v>
      </c>
      <c r="B60" s="70" t="s">
        <v>45</v>
      </c>
      <c r="C60" s="69">
        <v>700</v>
      </c>
      <c r="D60" s="69" t="s">
        <v>14</v>
      </c>
      <c r="E60" s="19"/>
      <c r="F60" s="19">
        <f t="shared" ref="F60:F66" si="4">+C60*E60</f>
        <v>0</v>
      </c>
    </row>
    <row r="61" spans="1:6" ht="18.75" customHeight="1" x14ac:dyDescent="0.25">
      <c r="A61" s="69">
        <v>1.2</v>
      </c>
      <c r="B61" s="71" t="s">
        <v>46</v>
      </c>
      <c r="C61" s="69">
        <v>700</v>
      </c>
      <c r="D61" s="69" t="s">
        <v>14</v>
      </c>
      <c r="E61" s="19"/>
      <c r="F61" s="19">
        <f t="shared" si="4"/>
        <v>0</v>
      </c>
    </row>
    <row r="62" spans="1:6" ht="15.75" x14ac:dyDescent="0.25">
      <c r="A62" s="69">
        <v>1.3</v>
      </c>
      <c r="B62" s="71" t="s">
        <v>47</v>
      </c>
      <c r="C62" s="69">
        <v>525</v>
      </c>
      <c r="D62" s="69" t="s">
        <v>14</v>
      </c>
      <c r="E62" s="19"/>
      <c r="F62" s="19">
        <f t="shared" si="4"/>
        <v>0</v>
      </c>
    </row>
    <row r="63" spans="1:6" ht="15.75" customHeight="1" x14ac:dyDescent="0.25">
      <c r="A63" s="69">
        <v>1.4</v>
      </c>
      <c r="B63" s="71" t="s">
        <v>48</v>
      </c>
      <c r="C63" s="69">
        <v>4</v>
      </c>
      <c r="D63" s="69" t="s">
        <v>14</v>
      </c>
      <c r="E63" s="19"/>
      <c r="F63" s="19">
        <f t="shared" si="4"/>
        <v>0</v>
      </c>
    </row>
    <row r="64" spans="1:6" ht="19.5" customHeight="1" x14ac:dyDescent="0.25">
      <c r="A64" s="69">
        <v>1.5</v>
      </c>
      <c r="B64" s="78" t="s">
        <v>49</v>
      </c>
      <c r="C64" s="69">
        <v>700</v>
      </c>
      <c r="D64" s="69" t="s">
        <v>14</v>
      </c>
      <c r="E64" s="20"/>
      <c r="F64" s="19">
        <f t="shared" si="4"/>
        <v>0</v>
      </c>
    </row>
    <row r="65" spans="1:6" ht="19.5" customHeight="1" x14ac:dyDescent="0.25">
      <c r="A65" s="69">
        <v>1.6</v>
      </c>
      <c r="B65" s="71" t="s">
        <v>26</v>
      </c>
      <c r="C65" s="69">
        <v>4</v>
      </c>
      <c r="D65" s="69" t="s">
        <v>19</v>
      </c>
      <c r="E65" s="19"/>
      <c r="F65" s="19">
        <f t="shared" si="4"/>
        <v>0</v>
      </c>
    </row>
    <row r="66" spans="1:6" ht="21" customHeight="1" x14ac:dyDescent="0.25">
      <c r="A66" s="69">
        <v>1.7</v>
      </c>
      <c r="B66" s="78" t="s">
        <v>28</v>
      </c>
      <c r="C66" s="69">
        <v>4</v>
      </c>
      <c r="D66" s="69" t="s">
        <v>19</v>
      </c>
      <c r="E66" s="20"/>
      <c r="F66" s="19">
        <f t="shared" si="4"/>
        <v>0</v>
      </c>
    </row>
    <row r="67" spans="1:6" s="4" customFormat="1" ht="19.5" customHeight="1" x14ac:dyDescent="0.25">
      <c r="A67" s="73"/>
      <c r="B67" s="74" t="s">
        <v>50</v>
      </c>
      <c r="C67" s="75"/>
      <c r="D67" s="75"/>
      <c r="E67" s="21"/>
      <c r="F67" s="22">
        <f>SUM(F60:F66)</f>
        <v>0</v>
      </c>
    </row>
    <row r="68" spans="1:6" ht="15.75" x14ac:dyDescent="0.25">
      <c r="A68" s="82"/>
      <c r="B68" s="83" t="s">
        <v>51</v>
      </c>
      <c r="C68" s="84"/>
      <c r="D68" s="84"/>
      <c r="E68" s="27"/>
      <c r="F68" s="28">
        <f>+F67</f>
        <v>0</v>
      </c>
    </row>
    <row r="69" spans="1:6" ht="15.75" x14ac:dyDescent="0.25">
      <c r="A69" s="85"/>
      <c r="B69" s="86" t="s">
        <v>33</v>
      </c>
      <c r="C69" s="85"/>
      <c r="D69" s="85"/>
      <c r="E69" s="19"/>
      <c r="F69" s="30"/>
    </row>
    <row r="70" spans="1:6" ht="15.75" x14ac:dyDescent="0.25">
      <c r="A70" s="85"/>
      <c r="B70" s="87" t="s">
        <v>34</v>
      </c>
      <c r="C70" s="88">
        <v>0.1</v>
      </c>
      <c r="D70" s="85"/>
      <c r="E70" s="19"/>
      <c r="F70" s="30">
        <f>+$F$68*C70</f>
        <v>0</v>
      </c>
    </row>
    <row r="71" spans="1:6" ht="15.75" x14ac:dyDescent="0.25">
      <c r="A71" s="85"/>
      <c r="B71" s="87" t="s">
        <v>35</v>
      </c>
      <c r="C71" s="89">
        <v>0.05</v>
      </c>
      <c r="D71" s="85"/>
      <c r="E71" s="19"/>
      <c r="F71" s="30">
        <f t="shared" ref="F71:F75" si="5">+$F$68*C71</f>
        <v>0</v>
      </c>
    </row>
    <row r="72" spans="1:6" ht="15.75" x14ac:dyDescent="0.25">
      <c r="A72" s="85"/>
      <c r="B72" s="87" t="s">
        <v>36</v>
      </c>
      <c r="C72" s="89">
        <v>0.04</v>
      </c>
      <c r="D72" s="85"/>
      <c r="E72" s="19"/>
      <c r="F72" s="30">
        <f t="shared" si="5"/>
        <v>0</v>
      </c>
    </row>
    <row r="73" spans="1:6" ht="15.75" x14ac:dyDescent="0.25">
      <c r="A73" s="85"/>
      <c r="B73" s="87" t="s">
        <v>37</v>
      </c>
      <c r="C73" s="89">
        <v>0.01</v>
      </c>
      <c r="D73" s="85"/>
      <c r="E73" s="19"/>
      <c r="F73" s="30">
        <f t="shared" si="5"/>
        <v>0</v>
      </c>
    </row>
    <row r="74" spans="1:6" ht="15.75" x14ac:dyDescent="0.25">
      <c r="A74" s="85"/>
      <c r="B74" s="90" t="s">
        <v>38</v>
      </c>
      <c r="C74" s="89">
        <v>0.18</v>
      </c>
      <c r="D74" s="85"/>
      <c r="E74" s="19"/>
      <c r="F74" s="30">
        <f>+$F$70*C74</f>
        <v>0</v>
      </c>
    </row>
    <row r="75" spans="1:6" ht="15.75" x14ac:dyDescent="0.25">
      <c r="A75" s="85"/>
      <c r="B75" s="87" t="s">
        <v>39</v>
      </c>
      <c r="C75" s="89">
        <v>1E-3</v>
      </c>
      <c r="D75" s="85"/>
      <c r="E75" s="19"/>
      <c r="F75" s="30">
        <f t="shared" si="5"/>
        <v>0</v>
      </c>
    </row>
    <row r="76" spans="1:6" ht="15.75" x14ac:dyDescent="0.25">
      <c r="A76" s="85"/>
      <c r="B76" s="86" t="s">
        <v>40</v>
      </c>
      <c r="C76" s="85"/>
      <c r="D76" s="85"/>
      <c r="E76" s="19"/>
      <c r="F76" s="29">
        <f>SUM(F70:F75)</f>
        <v>0</v>
      </c>
    </row>
    <row r="77" spans="1:6" ht="15.75" x14ac:dyDescent="0.25">
      <c r="A77" s="82"/>
      <c r="B77" s="84" t="s">
        <v>52</v>
      </c>
      <c r="C77" s="82"/>
      <c r="D77" s="82"/>
      <c r="E77" s="26"/>
      <c r="F77" s="37">
        <f>+F76+F68</f>
        <v>0</v>
      </c>
    </row>
    <row r="78" spans="1:6" x14ac:dyDescent="0.25">
      <c r="A78" s="99"/>
      <c r="B78" s="99"/>
      <c r="C78" s="99"/>
      <c r="D78" s="99"/>
      <c r="E78" s="38"/>
      <c r="F78" s="38"/>
    </row>
    <row r="79" spans="1:6" ht="15.75" x14ac:dyDescent="0.25">
      <c r="A79" s="100"/>
      <c r="B79" s="66"/>
      <c r="C79" s="97"/>
      <c r="D79" s="97"/>
      <c r="E79" s="36"/>
      <c r="F79" s="36"/>
    </row>
    <row r="80" spans="1:6" ht="18.75" x14ac:dyDescent="0.25">
      <c r="A80" s="67" t="s">
        <v>53</v>
      </c>
      <c r="B80" s="67" t="s">
        <v>54</v>
      </c>
      <c r="C80" s="97"/>
      <c r="D80" s="97"/>
      <c r="E80" s="36"/>
      <c r="F80" s="36"/>
    </row>
    <row r="81" spans="1:6" ht="31.5" x14ac:dyDescent="0.25">
      <c r="A81" s="63">
        <v>1</v>
      </c>
      <c r="B81" s="68" t="s">
        <v>55</v>
      </c>
      <c r="C81" s="97"/>
      <c r="D81" s="97"/>
      <c r="E81" s="36"/>
      <c r="F81" s="36"/>
    </row>
    <row r="82" spans="1:6" ht="15.75" x14ac:dyDescent="0.25">
      <c r="A82" s="101">
        <v>1.1000000000000001</v>
      </c>
      <c r="B82" s="102" t="s">
        <v>28</v>
      </c>
      <c r="C82" s="103">
        <v>1</v>
      </c>
      <c r="D82" s="103" t="s">
        <v>19</v>
      </c>
      <c r="E82" s="38"/>
      <c r="F82" s="19">
        <f t="shared" ref="F82" si="6">+C82*E82</f>
        <v>0</v>
      </c>
    </row>
    <row r="83" spans="1:6" s="4" customFormat="1" ht="19.5" customHeight="1" x14ac:dyDescent="0.25">
      <c r="A83" s="104"/>
      <c r="B83" s="105" t="s">
        <v>56</v>
      </c>
      <c r="C83" s="106"/>
      <c r="D83" s="106"/>
      <c r="E83" s="39"/>
      <c r="F83" s="40">
        <f>SUM(F82)</f>
        <v>0</v>
      </c>
    </row>
    <row r="84" spans="1:6" x14ac:dyDescent="0.25">
      <c r="A84" s="99"/>
      <c r="B84" s="107" t="s">
        <v>33</v>
      </c>
      <c r="C84" s="99"/>
      <c r="D84" s="99"/>
      <c r="E84" s="38"/>
      <c r="F84" s="38"/>
    </row>
    <row r="85" spans="1:6" ht="13.5" customHeight="1" x14ac:dyDescent="0.25">
      <c r="A85" s="108"/>
      <c r="B85" s="109" t="s">
        <v>57</v>
      </c>
      <c r="C85" s="89">
        <v>0.18</v>
      </c>
      <c r="D85" s="85"/>
      <c r="E85" s="19"/>
      <c r="F85" s="30">
        <f>+$F$83*C85</f>
        <v>0</v>
      </c>
    </row>
    <row r="86" spans="1:6" ht="15.75" x14ac:dyDescent="0.25">
      <c r="A86" s="108"/>
      <c r="B86" s="110" t="s">
        <v>36</v>
      </c>
      <c r="C86" s="89">
        <v>0.04</v>
      </c>
      <c r="D86" s="85"/>
      <c r="E86" s="19"/>
      <c r="F86" s="30">
        <f>+$F$83*C86</f>
        <v>0</v>
      </c>
    </row>
    <row r="87" spans="1:6" ht="15.75" x14ac:dyDescent="0.25">
      <c r="A87" s="111"/>
      <c r="B87" s="112" t="s">
        <v>40</v>
      </c>
      <c r="C87" s="111"/>
      <c r="D87" s="111"/>
      <c r="E87" s="42"/>
      <c r="F87" s="43">
        <f>SUM(F85:F86)</f>
        <v>0</v>
      </c>
    </row>
    <row r="88" spans="1:6" ht="15.75" x14ac:dyDescent="0.25">
      <c r="A88" s="82"/>
      <c r="B88" s="84" t="s">
        <v>58</v>
      </c>
      <c r="C88" s="82"/>
      <c r="D88" s="82"/>
      <c r="E88" s="26"/>
      <c r="F88" s="37">
        <f>+F87+F83</f>
        <v>0</v>
      </c>
    </row>
    <row r="89" spans="1:6" ht="15.75" x14ac:dyDescent="0.25">
      <c r="A89" s="85"/>
      <c r="B89" s="86"/>
      <c r="C89" s="85"/>
      <c r="D89" s="85"/>
      <c r="E89" s="19"/>
      <c r="F89" s="29"/>
    </row>
    <row r="90" spans="1:6" ht="15.75" x14ac:dyDescent="0.25">
      <c r="A90" s="113"/>
      <c r="B90" s="114" t="s">
        <v>59</v>
      </c>
      <c r="C90" s="113"/>
      <c r="D90" s="113"/>
      <c r="E90" s="44"/>
      <c r="F90" s="45">
        <f>+F88+F77</f>
        <v>0</v>
      </c>
    </row>
    <row r="91" spans="1:6" ht="15.75" x14ac:dyDescent="0.25">
      <c r="A91" s="85"/>
      <c r="B91" s="86"/>
      <c r="C91" s="85"/>
      <c r="D91" s="85"/>
      <c r="E91" s="19"/>
      <c r="F91" s="29"/>
    </row>
    <row r="92" spans="1:6" ht="19.5" customHeight="1" x14ac:dyDescent="0.25">
      <c r="A92" s="115" t="s">
        <v>60</v>
      </c>
      <c r="B92" s="67" t="s">
        <v>61</v>
      </c>
      <c r="C92" s="67"/>
      <c r="D92" s="67"/>
      <c r="E92" s="18"/>
      <c r="F92" s="18"/>
    </row>
    <row r="93" spans="1:6" ht="18" customHeight="1" x14ac:dyDescent="0.25">
      <c r="A93" s="100"/>
      <c r="B93" s="66"/>
      <c r="C93" s="97"/>
      <c r="D93" s="97"/>
      <c r="E93" s="36"/>
      <c r="F93" s="36"/>
    </row>
    <row r="94" spans="1:6" ht="18" customHeight="1" x14ac:dyDescent="0.25">
      <c r="A94" s="67" t="s">
        <v>10</v>
      </c>
      <c r="B94" s="67" t="s">
        <v>11</v>
      </c>
      <c r="C94" s="97"/>
      <c r="D94" s="97"/>
      <c r="E94" s="36"/>
      <c r="F94" s="36"/>
    </row>
    <row r="95" spans="1:6" ht="30.75" customHeight="1" x14ac:dyDescent="0.25">
      <c r="A95" s="63">
        <v>1</v>
      </c>
      <c r="B95" s="77" t="s">
        <v>62</v>
      </c>
      <c r="C95" s="97"/>
      <c r="D95" s="97"/>
      <c r="E95" s="36"/>
      <c r="F95" s="36"/>
    </row>
    <row r="96" spans="1:6" ht="15.75" x14ac:dyDescent="0.25">
      <c r="A96" s="98">
        <v>1.1000000000000001</v>
      </c>
      <c r="B96" s="70" t="s">
        <v>63</v>
      </c>
      <c r="C96" s="69">
        <v>500</v>
      </c>
      <c r="D96" s="69" t="s">
        <v>14</v>
      </c>
      <c r="E96" s="19"/>
      <c r="F96" s="19">
        <f t="shared" ref="F96:F102" si="7">+C96*E96</f>
        <v>0</v>
      </c>
    </row>
    <row r="97" spans="1:6" ht="15.75" x14ac:dyDescent="0.25">
      <c r="A97" s="69">
        <v>1.2</v>
      </c>
      <c r="B97" s="71" t="s">
        <v>64</v>
      </c>
      <c r="C97" s="69">
        <v>500</v>
      </c>
      <c r="D97" s="69" t="s">
        <v>14</v>
      </c>
      <c r="E97" s="19"/>
      <c r="F97" s="19">
        <f t="shared" si="7"/>
        <v>0</v>
      </c>
    </row>
    <row r="98" spans="1:6" ht="15.75" x14ac:dyDescent="0.25">
      <c r="A98" s="69">
        <v>1.3</v>
      </c>
      <c r="B98" s="71" t="s">
        <v>65</v>
      </c>
      <c r="C98" s="69">
        <v>375</v>
      </c>
      <c r="D98" s="69" t="s">
        <v>14</v>
      </c>
      <c r="E98" s="19"/>
      <c r="F98" s="19">
        <f t="shared" si="7"/>
        <v>0</v>
      </c>
    </row>
    <row r="99" spans="1:6" ht="15.75" x14ac:dyDescent="0.25">
      <c r="A99" s="69">
        <v>1.4</v>
      </c>
      <c r="B99" s="71" t="s">
        <v>48</v>
      </c>
      <c r="C99" s="69">
        <v>5</v>
      </c>
      <c r="D99" s="69" t="s">
        <v>14</v>
      </c>
      <c r="E99" s="19"/>
      <c r="F99" s="19">
        <f t="shared" si="7"/>
        <v>0</v>
      </c>
    </row>
    <row r="100" spans="1:6" ht="16.5" customHeight="1" x14ac:dyDescent="0.25">
      <c r="A100" s="69">
        <v>1.5</v>
      </c>
      <c r="B100" s="78" t="s">
        <v>66</v>
      </c>
      <c r="C100" s="69">
        <v>500</v>
      </c>
      <c r="D100" s="69" t="s">
        <v>14</v>
      </c>
      <c r="E100" s="20"/>
      <c r="F100" s="19">
        <f t="shared" si="7"/>
        <v>0</v>
      </c>
    </row>
    <row r="101" spans="1:6" ht="15.75" x14ac:dyDescent="0.25">
      <c r="A101" s="69">
        <v>1.6</v>
      </c>
      <c r="B101" s="71" t="s">
        <v>26</v>
      </c>
      <c r="C101" s="69">
        <v>1</v>
      </c>
      <c r="D101" s="69" t="s">
        <v>19</v>
      </c>
      <c r="E101" s="19"/>
      <c r="F101" s="19">
        <f t="shared" si="7"/>
        <v>0</v>
      </c>
    </row>
    <row r="102" spans="1:6" ht="21" customHeight="1" x14ac:dyDescent="0.25">
      <c r="A102" s="69">
        <v>1.7</v>
      </c>
      <c r="B102" s="78" t="s">
        <v>28</v>
      </c>
      <c r="C102" s="69">
        <v>1</v>
      </c>
      <c r="D102" s="69" t="s">
        <v>19</v>
      </c>
      <c r="E102" s="20"/>
      <c r="F102" s="19">
        <f t="shared" si="7"/>
        <v>0</v>
      </c>
    </row>
    <row r="103" spans="1:6" s="4" customFormat="1" ht="19.5" customHeight="1" x14ac:dyDescent="0.25">
      <c r="A103" s="73"/>
      <c r="B103" s="74" t="s">
        <v>67</v>
      </c>
      <c r="C103" s="75"/>
      <c r="D103" s="75"/>
      <c r="E103" s="21"/>
      <c r="F103" s="23">
        <f>SUM(F96:F102)</f>
        <v>0</v>
      </c>
    </row>
    <row r="104" spans="1:6" s="4" customFormat="1" ht="15.75" x14ac:dyDescent="0.25">
      <c r="A104" s="79"/>
      <c r="B104" s="80"/>
      <c r="C104" s="81"/>
      <c r="D104" s="81"/>
      <c r="E104" s="24"/>
      <c r="F104" s="25"/>
    </row>
    <row r="105" spans="1:6" ht="15.75" x14ac:dyDescent="0.25">
      <c r="A105" s="85"/>
      <c r="B105" s="116" t="s">
        <v>68</v>
      </c>
      <c r="C105" s="65"/>
      <c r="D105" s="65"/>
      <c r="E105" s="16"/>
      <c r="F105" s="46"/>
    </row>
    <row r="106" spans="1:6" ht="15.75" x14ac:dyDescent="0.25">
      <c r="A106" s="85"/>
      <c r="B106" s="86" t="s">
        <v>33</v>
      </c>
      <c r="C106" s="85"/>
      <c r="D106" s="85"/>
      <c r="E106" s="19"/>
      <c r="F106" s="30"/>
    </row>
    <row r="107" spans="1:6" ht="15.75" x14ac:dyDescent="0.25">
      <c r="A107" s="85"/>
      <c r="B107" s="87" t="s">
        <v>34</v>
      </c>
      <c r="C107" s="88">
        <v>0.1</v>
      </c>
      <c r="D107" s="85"/>
      <c r="E107" s="19"/>
      <c r="F107" s="30">
        <f>+$F$103*C107</f>
        <v>0</v>
      </c>
    </row>
    <row r="108" spans="1:6" ht="15.75" x14ac:dyDescent="0.25">
      <c r="A108" s="85"/>
      <c r="B108" s="87" t="s">
        <v>35</v>
      </c>
      <c r="C108" s="89">
        <v>0.05</v>
      </c>
      <c r="D108" s="85"/>
      <c r="E108" s="19"/>
      <c r="F108" s="30">
        <f t="shared" ref="F108:F112" si="8">+$F$103*C108</f>
        <v>0</v>
      </c>
    </row>
    <row r="109" spans="1:6" ht="15.75" x14ac:dyDescent="0.25">
      <c r="A109" s="85"/>
      <c r="B109" s="87" t="s">
        <v>36</v>
      </c>
      <c r="C109" s="89">
        <v>0.04</v>
      </c>
      <c r="D109" s="85"/>
      <c r="E109" s="19"/>
      <c r="F109" s="30">
        <f t="shared" si="8"/>
        <v>0</v>
      </c>
    </row>
    <row r="110" spans="1:6" ht="15.75" x14ac:dyDescent="0.25">
      <c r="A110" s="85"/>
      <c r="B110" s="87" t="s">
        <v>37</v>
      </c>
      <c r="C110" s="89">
        <v>0.01</v>
      </c>
      <c r="D110" s="85"/>
      <c r="E110" s="19"/>
      <c r="F110" s="30">
        <f t="shared" si="8"/>
        <v>0</v>
      </c>
    </row>
    <row r="111" spans="1:6" ht="15.75" x14ac:dyDescent="0.25">
      <c r="A111" s="85"/>
      <c r="B111" s="90" t="s">
        <v>38</v>
      </c>
      <c r="C111" s="89">
        <v>0.18</v>
      </c>
      <c r="D111" s="85"/>
      <c r="E111" s="19"/>
      <c r="F111" s="30">
        <f>+$F$107*C111</f>
        <v>0</v>
      </c>
    </row>
    <row r="112" spans="1:6" ht="15.75" x14ac:dyDescent="0.25">
      <c r="A112" s="85"/>
      <c r="B112" s="87" t="s">
        <v>39</v>
      </c>
      <c r="C112" s="89">
        <v>1E-3</v>
      </c>
      <c r="D112" s="85"/>
      <c r="E112" s="19"/>
      <c r="F112" s="30">
        <f t="shared" si="8"/>
        <v>0</v>
      </c>
    </row>
    <row r="113" spans="1:6" ht="15.75" x14ac:dyDescent="0.25">
      <c r="A113" s="85"/>
      <c r="B113" s="86" t="s">
        <v>40</v>
      </c>
      <c r="C113" s="85"/>
      <c r="D113" s="85"/>
      <c r="E113" s="19"/>
      <c r="F113" s="29">
        <f>SUM(F107:F112)</f>
        <v>0</v>
      </c>
    </row>
    <row r="114" spans="1:6" ht="15.75" x14ac:dyDescent="0.25">
      <c r="A114" s="82"/>
      <c r="B114" s="84" t="s">
        <v>69</v>
      </c>
      <c r="C114" s="82"/>
      <c r="D114" s="82"/>
      <c r="E114" s="26"/>
      <c r="F114" s="37">
        <f>+F113+F103</f>
        <v>0</v>
      </c>
    </row>
    <row r="115" spans="1:6" x14ac:dyDescent="0.25">
      <c r="A115" s="99"/>
      <c r="B115" s="99"/>
      <c r="C115" s="99"/>
      <c r="D115" s="99"/>
      <c r="E115" s="38"/>
      <c r="F115" s="38"/>
    </row>
    <row r="116" spans="1:6" ht="15.75" x14ac:dyDescent="0.25">
      <c r="A116" s="113"/>
      <c r="B116" s="114" t="s">
        <v>70</v>
      </c>
      <c r="C116" s="113"/>
      <c r="D116" s="113"/>
      <c r="E116" s="44"/>
      <c r="F116" s="45">
        <f>+F114</f>
        <v>0</v>
      </c>
    </row>
    <row r="117" spans="1:6" s="4" customFormat="1" ht="9" customHeight="1" x14ac:dyDescent="0.25">
      <c r="A117" s="79"/>
      <c r="B117" s="81"/>
      <c r="C117" s="81"/>
      <c r="D117" s="81"/>
      <c r="E117" s="24"/>
      <c r="F117" s="25"/>
    </row>
    <row r="118" spans="1:6" ht="19.5" customHeight="1" x14ac:dyDescent="0.25">
      <c r="A118" s="115" t="s">
        <v>71</v>
      </c>
      <c r="B118" s="67" t="s">
        <v>72</v>
      </c>
      <c r="C118" s="67"/>
      <c r="D118" s="67"/>
      <c r="E118" s="18"/>
      <c r="F118" s="18"/>
    </row>
    <row r="119" spans="1:6" ht="9.75" customHeight="1" x14ac:dyDescent="0.25">
      <c r="A119" s="76"/>
      <c r="B119" s="66"/>
      <c r="C119" s="65"/>
      <c r="D119" s="65"/>
      <c r="E119" s="16"/>
      <c r="F119" s="16"/>
    </row>
    <row r="120" spans="1:6" ht="18.75" customHeight="1" x14ac:dyDescent="0.25">
      <c r="A120" s="67" t="s">
        <v>10</v>
      </c>
      <c r="B120" s="67" t="s">
        <v>11</v>
      </c>
      <c r="C120" s="65"/>
      <c r="D120" s="65"/>
      <c r="E120" s="16"/>
      <c r="F120" s="16"/>
    </row>
    <row r="121" spans="1:6" ht="33" customHeight="1" x14ac:dyDescent="0.25">
      <c r="A121" s="63">
        <v>1</v>
      </c>
      <c r="B121" s="77" t="s">
        <v>73</v>
      </c>
      <c r="C121" s="65"/>
      <c r="D121" s="65"/>
      <c r="E121" s="16"/>
      <c r="F121" s="16"/>
    </row>
    <row r="122" spans="1:6" ht="19.5" customHeight="1" x14ac:dyDescent="0.25">
      <c r="A122" s="98">
        <v>1.1000000000000001</v>
      </c>
      <c r="B122" s="70" t="s">
        <v>74</v>
      </c>
      <c r="C122" s="69">
        <v>400</v>
      </c>
      <c r="D122" s="69" t="s">
        <v>14</v>
      </c>
      <c r="E122" s="19"/>
      <c r="F122" s="19">
        <f t="shared" ref="F122:F127" si="9">+C122*E122</f>
        <v>0</v>
      </c>
    </row>
    <row r="123" spans="1:6" ht="12.75" customHeight="1" x14ac:dyDescent="0.25">
      <c r="A123" s="69">
        <v>1.2</v>
      </c>
      <c r="B123" s="71" t="s">
        <v>75</v>
      </c>
      <c r="C123" s="69">
        <f>+C122</f>
        <v>400</v>
      </c>
      <c r="D123" s="69" t="s">
        <v>14</v>
      </c>
      <c r="E123" s="19"/>
      <c r="F123" s="19">
        <f t="shared" si="9"/>
        <v>0</v>
      </c>
    </row>
    <row r="124" spans="1:6" ht="13.5" customHeight="1" x14ac:dyDescent="0.25">
      <c r="A124" s="69">
        <v>1.3</v>
      </c>
      <c r="B124" s="71" t="s">
        <v>76</v>
      </c>
      <c r="C124" s="69">
        <v>300</v>
      </c>
      <c r="D124" s="69" t="s">
        <v>14</v>
      </c>
      <c r="E124" s="19"/>
      <c r="F124" s="19">
        <f t="shared" si="9"/>
        <v>0</v>
      </c>
    </row>
    <row r="125" spans="1:6" ht="13.5" customHeight="1" x14ac:dyDescent="0.25">
      <c r="A125" s="69">
        <v>1.4</v>
      </c>
      <c r="B125" s="71" t="s">
        <v>77</v>
      </c>
      <c r="C125" s="69">
        <v>2</v>
      </c>
      <c r="D125" s="69" t="s">
        <v>19</v>
      </c>
      <c r="E125" s="19"/>
      <c r="F125" s="19">
        <f t="shared" si="9"/>
        <v>0</v>
      </c>
    </row>
    <row r="126" spans="1:6" ht="15.75" x14ac:dyDescent="0.25">
      <c r="A126" s="69">
        <v>1.5</v>
      </c>
      <c r="B126" s="78" t="s">
        <v>78</v>
      </c>
      <c r="C126" s="69">
        <f>+C122</f>
        <v>400</v>
      </c>
      <c r="D126" s="69" t="s">
        <v>14</v>
      </c>
      <c r="E126" s="20"/>
      <c r="F126" s="19">
        <f t="shared" si="9"/>
        <v>0</v>
      </c>
    </row>
    <row r="127" spans="1:6" ht="15.75" x14ac:dyDescent="0.25">
      <c r="A127" s="69">
        <v>1.6</v>
      </c>
      <c r="B127" s="71" t="s">
        <v>28</v>
      </c>
      <c r="C127" s="69">
        <v>2</v>
      </c>
      <c r="D127" s="69" t="s">
        <v>19</v>
      </c>
      <c r="E127" s="19"/>
      <c r="F127" s="19">
        <f t="shared" si="9"/>
        <v>0</v>
      </c>
    </row>
    <row r="128" spans="1:6" s="4" customFormat="1" ht="19.5" customHeight="1" x14ac:dyDescent="0.25">
      <c r="A128" s="73"/>
      <c r="B128" s="74" t="s">
        <v>79</v>
      </c>
      <c r="C128" s="75"/>
      <c r="D128" s="75"/>
      <c r="E128" s="21"/>
      <c r="F128" s="23">
        <f>SUM(F122:F127)</f>
        <v>0</v>
      </c>
    </row>
    <row r="129" spans="1:6" ht="15.75" x14ac:dyDescent="0.25">
      <c r="A129" s="82"/>
      <c r="B129" s="83" t="s">
        <v>80</v>
      </c>
      <c r="C129" s="84"/>
      <c r="D129" s="84"/>
      <c r="E129" s="27"/>
      <c r="F129" s="28">
        <f>+F128</f>
        <v>0</v>
      </c>
    </row>
    <row r="130" spans="1:6" ht="15.75" x14ac:dyDescent="0.25">
      <c r="A130" s="85"/>
      <c r="B130" s="86" t="s">
        <v>33</v>
      </c>
      <c r="C130" s="85"/>
      <c r="D130" s="85"/>
      <c r="E130" s="19"/>
      <c r="F130" s="30"/>
    </row>
    <row r="131" spans="1:6" ht="15.75" x14ac:dyDescent="0.25">
      <c r="A131" s="85"/>
      <c r="B131" s="87" t="s">
        <v>34</v>
      </c>
      <c r="C131" s="88">
        <v>0.1</v>
      </c>
      <c r="D131" s="85"/>
      <c r="E131" s="19"/>
      <c r="F131" s="30">
        <f>+$F$129*C131</f>
        <v>0</v>
      </c>
    </row>
    <row r="132" spans="1:6" ht="15.75" x14ac:dyDescent="0.25">
      <c r="A132" s="85"/>
      <c r="B132" s="87" t="s">
        <v>35</v>
      </c>
      <c r="C132" s="89">
        <v>0.05</v>
      </c>
      <c r="D132" s="85"/>
      <c r="E132" s="19"/>
      <c r="F132" s="30">
        <f t="shared" ref="F132:F136" si="10">+$F$129*C132</f>
        <v>0</v>
      </c>
    </row>
    <row r="133" spans="1:6" ht="15.75" x14ac:dyDescent="0.25">
      <c r="A133" s="85"/>
      <c r="B133" s="87" t="s">
        <v>36</v>
      </c>
      <c r="C133" s="89">
        <v>0.04</v>
      </c>
      <c r="D133" s="85"/>
      <c r="E133" s="19"/>
      <c r="F133" s="30">
        <f t="shared" si="10"/>
        <v>0</v>
      </c>
    </row>
    <row r="134" spans="1:6" ht="15.75" x14ac:dyDescent="0.25">
      <c r="A134" s="85"/>
      <c r="B134" s="87" t="s">
        <v>37</v>
      </c>
      <c r="C134" s="89">
        <v>0.01</v>
      </c>
      <c r="D134" s="85"/>
      <c r="E134" s="19"/>
      <c r="F134" s="30">
        <f t="shared" si="10"/>
        <v>0</v>
      </c>
    </row>
    <row r="135" spans="1:6" ht="15.75" x14ac:dyDescent="0.25">
      <c r="A135" s="85"/>
      <c r="B135" s="90" t="s">
        <v>38</v>
      </c>
      <c r="C135" s="89">
        <v>0.18</v>
      </c>
      <c r="D135" s="85"/>
      <c r="E135" s="19"/>
      <c r="F135" s="30">
        <f>+$F$131*C135</f>
        <v>0</v>
      </c>
    </row>
    <row r="136" spans="1:6" ht="15.75" x14ac:dyDescent="0.25">
      <c r="A136" s="85"/>
      <c r="B136" s="87" t="s">
        <v>39</v>
      </c>
      <c r="C136" s="89">
        <v>1E-3</v>
      </c>
      <c r="D136" s="85"/>
      <c r="E136" s="19"/>
      <c r="F136" s="30">
        <f t="shared" si="10"/>
        <v>0</v>
      </c>
    </row>
    <row r="137" spans="1:6" ht="15.75" x14ac:dyDescent="0.25">
      <c r="A137" s="85"/>
      <c r="B137" s="86" t="s">
        <v>40</v>
      </c>
      <c r="C137" s="85"/>
      <c r="D137" s="85"/>
      <c r="E137" s="19"/>
      <c r="F137" s="29">
        <f>SUM(F131:F136)</f>
        <v>0</v>
      </c>
    </row>
    <row r="138" spans="1:6" ht="15.75" x14ac:dyDescent="0.25">
      <c r="A138" s="82"/>
      <c r="B138" s="84" t="s">
        <v>81</v>
      </c>
      <c r="C138" s="82"/>
      <c r="D138" s="82"/>
      <c r="E138" s="26"/>
      <c r="F138" s="37">
        <f>+F137+F129</f>
        <v>0</v>
      </c>
    </row>
    <row r="139" spans="1:6" ht="11.25" customHeight="1" x14ac:dyDescent="0.25">
      <c r="A139" s="99"/>
      <c r="B139" s="99"/>
      <c r="C139" s="99"/>
      <c r="D139" s="99"/>
      <c r="E139" s="38"/>
      <c r="F139" s="38"/>
    </row>
    <row r="140" spans="1:6" ht="18.75" x14ac:dyDescent="0.25">
      <c r="A140" s="67" t="s">
        <v>53</v>
      </c>
      <c r="B140" s="67" t="s">
        <v>54</v>
      </c>
      <c r="C140" s="97"/>
      <c r="D140" s="97"/>
      <c r="E140" s="36"/>
      <c r="F140" s="36"/>
    </row>
    <row r="141" spans="1:6" ht="31.5" x14ac:dyDescent="0.25">
      <c r="A141" s="63">
        <v>1</v>
      </c>
      <c r="B141" s="68" t="s">
        <v>82</v>
      </c>
      <c r="C141" s="97"/>
      <c r="D141" s="97"/>
      <c r="E141" s="36"/>
      <c r="F141" s="36"/>
    </row>
    <row r="142" spans="1:6" ht="15.75" x14ac:dyDescent="0.25">
      <c r="A142" s="69">
        <v>1.1000000000000001</v>
      </c>
      <c r="B142" s="78" t="s">
        <v>83</v>
      </c>
      <c r="C142" s="69">
        <v>1</v>
      </c>
      <c r="D142" s="69" t="s">
        <v>19</v>
      </c>
      <c r="E142" s="19"/>
      <c r="F142" s="19">
        <f t="shared" ref="F142:F143" si="11">+C142*E142</f>
        <v>0</v>
      </c>
    </row>
    <row r="143" spans="1:6" ht="15.75" x14ac:dyDescent="0.25">
      <c r="A143" s="69">
        <v>1.2</v>
      </c>
      <c r="B143" s="78" t="s">
        <v>28</v>
      </c>
      <c r="C143" s="69">
        <v>1</v>
      </c>
      <c r="D143" s="69" t="s">
        <v>19</v>
      </c>
      <c r="E143" s="19"/>
      <c r="F143" s="19">
        <f t="shared" si="11"/>
        <v>0</v>
      </c>
    </row>
    <row r="144" spans="1:6" s="4" customFormat="1" ht="19.5" customHeight="1" x14ac:dyDescent="0.25">
      <c r="A144" s="73"/>
      <c r="B144" s="74" t="s">
        <v>84</v>
      </c>
      <c r="C144" s="75"/>
      <c r="D144" s="75"/>
      <c r="E144" s="21"/>
      <c r="F144" s="23">
        <f>SUM(F142:F143)</f>
        <v>0</v>
      </c>
    </row>
    <row r="145" spans="1:6" x14ac:dyDescent="0.25">
      <c r="A145" s="99"/>
      <c r="B145" s="107" t="s">
        <v>33</v>
      </c>
      <c r="C145" s="99"/>
      <c r="D145" s="99"/>
      <c r="E145" s="38"/>
      <c r="F145" s="38"/>
    </row>
    <row r="146" spans="1:6" ht="19.5" customHeight="1" x14ac:dyDescent="0.25">
      <c r="A146" s="108"/>
      <c r="B146" s="109" t="s">
        <v>85</v>
      </c>
      <c r="C146" s="85">
        <v>0.18</v>
      </c>
      <c r="D146" s="108"/>
      <c r="E146" s="41"/>
      <c r="F146" s="30">
        <f>+$F$144*C146</f>
        <v>0</v>
      </c>
    </row>
    <row r="147" spans="1:6" ht="15.75" x14ac:dyDescent="0.25">
      <c r="A147" s="108"/>
      <c r="B147" s="110" t="s">
        <v>36</v>
      </c>
      <c r="C147" s="108">
        <v>0.04</v>
      </c>
      <c r="D147" s="108"/>
      <c r="E147" s="41"/>
      <c r="F147" s="30">
        <f>+$F$144*C147</f>
        <v>0</v>
      </c>
    </row>
    <row r="148" spans="1:6" ht="15.75" x14ac:dyDescent="0.25">
      <c r="A148" s="85"/>
      <c r="B148" s="86" t="s">
        <v>40</v>
      </c>
      <c r="C148" s="85"/>
      <c r="D148" s="85"/>
      <c r="E148" s="19"/>
      <c r="F148" s="29">
        <f>SUM(F146:F147)</f>
        <v>0</v>
      </c>
    </row>
    <row r="149" spans="1:6" ht="19.5" customHeight="1" x14ac:dyDescent="0.25">
      <c r="A149" s="117"/>
      <c r="B149" s="118" t="s">
        <v>86</v>
      </c>
      <c r="C149" s="119"/>
      <c r="D149" s="119"/>
      <c r="E149" s="47"/>
      <c r="F149" s="48">
        <f>+F148+F144</f>
        <v>0</v>
      </c>
    </row>
    <row r="150" spans="1:6" ht="13.5" customHeight="1" x14ac:dyDescent="0.25">
      <c r="A150" s="85"/>
      <c r="B150" s="86"/>
      <c r="C150" s="85"/>
      <c r="D150" s="85"/>
      <c r="E150" s="19"/>
      <c r="F150" s="29"/>
    </row>
    <row r="151" spans="1:6" ht="32.25" customHeight="1" x14ac:dyDescent="0.25">
      <c r="A151" s="63">
        <v>2</v>
      </c>
      <c r="B151" s="68" t="s">
        <v>87</v>
      </c>
      <c r="C151" s="97"/>
      <c r="D151" s="97"/>
      <c r="E151" s="36"/>
      <c r="F151" s="36"/>
    </row>
    <row r="152" spans="1:6" ht="19.5" customHeight="1" x14ac:dyDescent="0.25">
      <c r="A152" s="101">
        <v>2.1</v>
      </c>
      <c r="B152" s="102" t="s">
        <v>28</v>
      </c>
      <c r="C152" s="103">
        <v>1</v>
      </c>
      <c r="D152" s="103" t="s">
        <v>19</v>
      </c>
      <c r="E152" s="38"/>
      <c r="F152" s="19">
        <f t="shared" ref="F152" si="12">+C152*E152</f>
        <v>0</v>
      </c>
    </row>
    <row r="153" spans="1:6" s="4" customFormat="1" ht="15.75" x14ac:dyDescent="0.25">
      <c r="A153" s="73"/>
      <c r="B153" s="74" t="s">
        <v>88</v>
      </c>
      <c r="C153" s="75"/>
      <c r="D153" s="75"/>
      <c r="E153" s="21"/>
      <c r="F153" s="23">
        <f>SUM(F152)</f>
        <v>0</v>
      </c>
    </row>
    <row r="154" spans="1:6" x14ac:dyDescent="0.25">
      <c r="A154" s="99"/>
      <c r="B154" s="107" t="s">
        <v>33</v>
      </c>
      <c r="C154" s="99"/>
      <c r="D154" s="99"/>
      <c r="E154" s="38"/>
      <c r="F154" s="38"/>
    </row>
    <row r="155" spans="1:6" ht="15.75" x14ac:dyDescent="0.25">
      <c r="A155" s="108"/>
      <c r="B155" s="109" t="s">
        <v>89</v>
      </c>
      <c r="C155" s="85">
        <v>0.18</v>
      </c>
      <c r="D155" s="108"/>
      <c r="E155" s="41"/>
      <c r="F155" s="30">
        <f>+$F$153*C155</f>
        <v>0</v>
      </c>
    </row>
    <row r="156" spans="1:6" ht="15.75" x14ac:dyDescent="0.25">
      <c r="A156" s="108"/>
      <c r="B156" s="110" t="s">
        <v>90</v>
      </c>
      <c r="C156" s="108">
        <v>0.04</v>
      </c>
      <c r="D156" s="108"/>
      <c r="E156" s="41"/>
      <c r="F156" s="30">
        <f>+$F$153*C156</f>
        <v>0</v>
      </c>
    </row>
    <row r="157" spans="1:6" ht="15.75" x14ac:dyDescent="0.25">
      <c r="A157" s="85"/>
      <c r="B157" s="86" t="s">
        <v>40</v>
      </c>
      <c r="C157" s="85"/>
      <c r="D157" s="85"/>
      <c r="E157" s="19"/>
      <c r="F157" s="29">
        <f>SUM(F155:F156)</f>
        <v>0</v>
      </c>
    </row>
    <row r="158" spans="1:6" ht="15.75" x14ac:dyDescent="0.25">
      <c r="A158" s="120"/>
      <c r="B158" s="121" t="s">
        <v>91</v>
      </c>
      <c r="C158" s="122"/>
      <c r="D158" s="122"/>
      <c r="E158" s="49"/>
      <c r="F158" s="50">
        <f>+F157+F153</f>
        <v>0</v>
      </c>
    </row>
    <row r="159" spans="1:6" ht="15.75" x14ac:dyDescent="0.25">
      <c r="A159" s="82"/>
      <c r="B159" s="84" t="s">
        <v>92</v>
      </c>
      <c r="C159" s="82"/>
      <c r="D159" s="82"/>
      <c r="E159" s="26"/>
      <c r="F159" s="37">
        <f>+F158+F149</f>
        <v>0</v>
      </c>
    </row>
    <row r="160" spans="1:6" ht="10.5" customHeight="1" x14ac:dyDescent="0.25">
      <c r="A160" s="85"/>
      <c r="B160" s="86"/>
      <c r="C160" s="85"/>
      <c r="D160" s="85"/>
      <c r="E160" s="19"/>
      <c r="F160" s="29"/>
    </row>
    <row r="161" spans="1:6" ht="15.75" x14ac:dyDescent="0.25">
      <c r="A161" s="113"/>
      <c r="B161" s="123" t="s">
        <v>93</v>
      </c>
      <c r="C161" s="123"/>
      <c r="D161" s="123"/>
      <c r="E161" s="44"/>
      <c r="F161" s="45">
        <f>+F159+F138</f>
        <v>0</v>
      </c>
    </row>
    <row r="162" spans="1:6" ht="15.75" x14ac:dyDescent="0.25">
      <c r="A162" s="85"/>
      <c r="B162" s="86"/>
      <c r="C162" s="85"/>
      <c r="D162" s="85"/>
      <c r="E162" s="19"/>
      <c r="F162" s="29"/>
    </row>
    <row r="163" spans="1:6" ht="19.5" customHeight="1" x14ac:dyDescent="0.25">
      <c r="A163" s="115" t="s">
        <v>94</v>
      </c>
      <c r="B163" s="67" t="s">
        <v>95</v>
      </c>
      <c r="C163" s="67"/>
      <c r="D163" s="67"/>
      <c r="E163" s="18"/>
      <c r="F163" s="18"/>
    </row>
    <row r="164" spans="1:6" ht="18.75" customHeight="1" x14ac:dyDescent="0.25">
      <c r="A164" s="76"/>
      <c r="B164" s="66"/>
      <c r="C164" s="65"/>
      <c r="D164" s="65"/>
      <c r="E164" s="16"/>
      <c r="F164" s="16"/>
    </row>
    <row r="165" spans="1:6" ht="18.75" customHeight="1" x14ac:dyDescent="0.25">
      <c r="A165" s="67" t="s">
        <v>10</v>
      </c>
      <c r="B165" s="67" t="s">
        <v>11</v>
      </c>
      <c r="C165" s="65"/>
      <c r="D165" s="65"/>
      <c r="E165" s="16"/>
      <c r="F165" s="16"/>
    </row>
    <row r="166" spans="1:6" ht="33" customHeight="1" x14ac:dyDescent="0.25">
      <c r="A166" s="63">
        <v>1</v>
      </c>
      <c r="B166" s="68" t="s">
        <v>96</v>
      </c>
      <c r="C166" s="65"/>
      <c r="D166" s="65"/>
      <c r="E166" s="16"/>
      <c r="F166" s="16"/>
    </row>
    <row r="167" spans="1:6" ht="15.75" x14ac:dyDescent="0.25">
      <c r="A167" s="69">
        <v>1.1000000000000001</v>
      </c>
      <c r="B167" s="70" t="s">
        <v>97</v>
      </c>
      <c r="C167" s="69">
        <v>200</v>
      </c>
      <c r="D167" s="69" t="s">
        <v>14</v>
      </c>
      <c r="E167" s="19"/>
      <c r="F167" s="19">
        <f t="shared" ref="F167:F172" si="13">+C167*E167</f>
        <v>0</v>
      </c>
    </row>
    <row r="168" spans="1:6" ht="15.75" x14ac:dyDescent="0.25">
      <c r="A168" s="69">
        <v>1.2</v>
      </c>
      <c r="B168" s="71" t="s">
        <v>98</v>
      </c>
      <c r="C168" s="69">
        <f>+C167</f>
        <v>200</v>
      </c>
      <c r="D168" s="69" t="s">
        <v>14</v>
      </c>
      <c r="E168" s="19"/>
      <c r="F168" s="19">
        <f t="shared" si="13"/>
        <v>0</v>
      </c>
    </row>
    <row r="169" spans="1:6" ht="15.75" x14ac:dyDescent="0.25">
      <c r="A169" s="69">
        <v>1.3</v>
      </c>
      <c r="B169" s="71" t="s">
        <v>99</v>
      </c>
      <c r="C169" s="69">
        <f>+C167*0.75</f>
        <v>150</v>
      </c>
      <c r="D169" s="69" t="s">
        <v>14</v>
      </c>
      <c r="E169" s="19"/>
      <c r="F169" s="19">
        <f t="shared" si="13"/>
        <v>0</v>
      </c>
    </row>
    <row r="170" spans="1:6" ht="15.75" customHeight="1" x14ac:dyDescent="0.25">
      <c r="A170" s="69">
        <v>1.4</v>
      </c>
      <c r="B170" s="71" t="s">
        <v>77</v>
      </c>
      <c r="C170" s="69">
        <v>1</v>
      </c>
      <c r="D170" s="69" t="s">
        <v>19</v>
      </c>
      <c r="E170" s="19"/>
      <c r="F170" s="19">
        <f t="shared" si="13"/>
        <v>0</v>
      </c>
    </row>
    <row r="171" spans="1:6" ht="16.5" customHeight="1" x14ac:dyDescent="0.25">
      <c r="A171" s="69">
        <v>1.5</v>
      </c>
      <c r="B171" s="72" t="s">
        <v>78</v>
      </c>
      <c r="C171" s="69">
        <f>+C167</f>
        <v>200</v>
      </c>
      <c r="D171" s="69" t="s">
        <v>14</v>
      </c>
      <c r="E171" s="20"/>
      <c r="F171" s="19">
        <f t="shared" si="13"/>
        <v>0</v>
      </c>
    </row>
    <row r="172" spans="1:6" ht="14.25" customHeight="1" x14ac:dyDescent="0.25">
      <c r="A172" s="69">
        <v>1.6</v>
      </c>
      <c r="B172" s="78" t="s">
        <v>28</v>
      </c>
      <c r="C172" s="69">
        <v>1</v>
      </c>
      <c r="D172" s="69" t="s">
        <v>19</v>
      </c>
      <c r="E172" s="20"/>
      <c r="F172" s="19">
        <f t="shared" si="13"/>
        <v>0</v>
      </c>
    </row>
    <row r="173" spans="1:6" s="4" customFormat="1" ht="19.5" customHeight="1" x14ac:dyDescent="0.25">
      <c r="A173" s="73"/>
      <c r="B173" s="74" t="s">
        <v>100</v>
      </c>
      <c r="C173" s="75"/>
      <c r="D173" s="75"/>
      <c r="E173" s="21"/>
      <c r="F173" s="23">
        <f>SUM(F167:F172)</f>
        <v>0</v>
      </c>
    </row>
    <row r="174" spans="1:6" ht="20.25" customHeight="1" x14ac:dyDescent="0.25">
      <c r="A174" s="68"/>
      <c r="B174" s="124"/>
      <c r="C174" s="124"/>
      <c r="D174" s="124"/>
      <c r="E174" s="51"/>
      <c r="F174" s="51"/>
    </row>
    <row r="175" spans="1:6" ht="35.25" customHeight="1" x14ac:dyDescent="0.25">
      <c r="A175" s="63">
        <v>2</v>
      </c>
      <c r="B175" s="68" t="s">
        <v>101</v>
      </c>
      <c r="C175" s="65"/>
      <c r="D175" s="65"/>
      <c r="E175" s="16"/>
      <c r="F175" s="17"/>
    </row>
    <row r="176" spans="1:6" ht="15.75" x14ac:dyDescent="0.25">
      <c r="A176" s="101">
        <v>2.1</v>
      </c>
      <c r="B176" s="70" t="s">
        <v>102</v>
      </c>
      <c r="C176" s="69">
        <v>800</v>
      </c>
      <c r="D176" s="69" t="s">
        <v>14</v>
      </c>
      <c r="E176" s="19"/>
      <c r="F176" s="19">
        <f t="shared" ref="F176:F181" si="14">+C176*E176</f>
        <v>0</v>
      </c>
    </row>
    <row r="177" spans="1:6" ht="15.75" x14ac:dyDescent="0.25">
      <c r="A177" s="69">
        <v>2.2000000000000002</v>
      </c>
      <c r="B177" s="71" t="s">
        <v>103</v>
      </c>
      <c r="C177" s="69">
        <f>+C176</f>
        <v>800</v>
      </c>
      <c r="D177" s="69" t="s">
        <v>14</v>
      </c>
      <c r="E177" s="19"/>
      <c r="F177" s="19">
        <f t="shared" si="14"/>
        <v>0</v>
      </c>
    </row>
    <row r="178" spans="1:6" ht="15.75" x14ac:dyDescent="0.25">
      <c r="A178" s="69">
        <v>2.2999999999999998</v>
      </c>
      <c r="B178" s="71" t="s">
        <v>104</v>
      </c>
      <c r="C178" s="69">
        <f>+C176*0.75</f>
        <v>600</v>
      </c>
      <c r="D178" s="69" t="s">
        <v>14</v>
      </c>
      <c r="E178" s="19"/>
      <c r="F178" s="19">
        <f t="shared" si="14"/>
        <v>0</v>
      </c>
    </row>
    <row r="179" spans="1:6" ht="15.75" x14ac:dyDescent="0.25">
      <c r="A179" s="69">
        <v>2.4</v>
      </c>
      <c r="B179" s="71" t="s">
        <v>77</v>
      </c>
      <c r="C179" s="69">
        <v>4</v>
      </c>
      <c r="D179" s="69" t="s">
        <v>19</v>
      </c>
      <c r="E179" s="19"/>
      <c r="F179" s="19">
        <f t="shared" si="14"/>
        <v>0</v>
      </c>
    </row>
    <row r="180" spans="1:6" ht="15.75" x14ac:dyDescent="0.25">
      <c r="A180" s="69">
        <v>2.5</v>
      </c>
      <c r="B180" s="72" t="s">
        <v>78</v>
      </c>
      <c r="C180" s="69">
        <f>+C176</f>
        <v>800</v>
      </c>
      <c r="D180" s="69" t="s">
        <v>14</v>
      </c>
      <c r="E180" s="20"/>
      <c r="F180" s="19">
        <f t="shared" si="14"/>
        <v>0</v>
      </c>
    </row>
    <row r="181" spans="1:6" ht="15.75" x14ac:dyDescent="0.25">
      <c r="A181" s="69">
        <v>2.6</v>
      </c>
      <c r="B181" s="78" t="s">
        <v>28</v>
      </c>
      <c r="C181" s="69">
        <v>4</v>
      </c>
      <c r="D181" s="69" t="s">
        <v>19</v>
      </c>
      <c r="E181" s="20"/>
      <c r="F181" s="19">
        <f t="shared" si="14"/>
        <v>0</v>
      </c>
    </row>
    <row r="182" spans="1:6" s="4" customFormat="1" ht="19.5" customHeight="1" x14ac:dyDescent="0.25">
      <c r="A182" s="104"/>
      <c r="B182" s="125" t="s">
        <v>105</v>
      </c>
      <c r="C182" s="106"/>
      <c r="D182" s="106"/>
      <c r="E182" s="39"/>
      <c r="F182" s="52">
        <f>SUM(F176:F181)</f>
        <v>0</v>
      </c>
    </row>
    <row r="183" spans="1:6" ht="15.75" x14ac:dyDescent="0.25">
      <c r="A183" s="66"/>
      <c r="B183" s="66"/>
      <c r="C183" s="65"/>
      <c r="D183" s="65"/>
      <c r="E183" s="16"/>
      <c r="F183" s="17"/>
    </row>
    <row r="184" spans="1:6" ht="31.5" x14ac:dyDescent="0.25">
      <c r="A184" s="63">
        <v>3</v>
      </c>
      <c r="B184" s="68" t="s">
        <v>106</v>
      </c>
      <c r="C184" s="65"/>
      <c r="D184" s="65"/>
      <c r="E184" s="16"/>
      <c r="F184" s="17"/>
    </row>
    <row r="185" spans="1:6" ht="15.75" x14ac:dyDescent="0.25">
      <c r="A185" s="69">
        <v>3.1</v>
      </c>
      <c r="B185" s="70" t="s">
        <v>102</v>
      </c>
      <c r="C185" s="69">
        <v>300</v>
      </c>
      <c r="D185" s="69" t="s">
        <v>14</v>
      </c>
      <c r="E185" s="19"/>
      <c r="F185" s="19">
        <f t="shared" ref="F185:F190" si="15">+C185*E185</f>
        <v>0</v>
      </c>
    </row>
    <row r="186" spans="1:6" ht="15.75" x14ac:dyDescent="0.25">
      <c r="A186" s="69">
        <v>3.2</v>
      </c>
      <c r="B186" s="71" t="s">
        <v>103</v>
      </c>
      <c r="C186" s="69">
        <f>+C185</f>
        <v>300</v>
      </c>
      <c r="D186" s="69" t="s">
        <v>14</v>
      </c>
      <c r="E186" s="19"/>
      <c r="F186" s="19">
        <f t="shared" si="15"/>
        <v>0</v>
      </c>
    </row>
    <row r="187" spans="1:6" ht="15.75" x14ac:dyDescent="0.25">
      <c r="A187" s="69">
        <v>3.3</v>
      </c>
      <c r="B187" s="71" t="s">
        <v>104</v>
      </c>
      <c r="C187" s="69">
        <f>+C185*0.75</f>
        <v>225</v>
      </c>
      <c r="D187" s="69" t="s">
        <v>14</v>
      </c>
      <c r="E187" s="19"/>
      <c r="F187" s="19">
        <f t="shared" si="15"/>
        <v>0</v>
      </c>
    </row>
    <row r="188" spans="1:6" ht="15.75" x14ac:dyDescent="0.25">
      <c r="A188" s="69">
        <v>3.4</v>
      </c>
      <c r="B188" s="71" t="s">
        <v>77</v>
      </c>
      <c r="C188" s="69">
        <v>1</v>
      </c>
      <c r="D188" s="69" t="s">
        <v>19</v>
      </c>
      <c r="E188" s="19"/>
      <c r="F188" s="19">
        <f t="shared" si="15"/>
        <v>0</v>
      </c>
    </row>
    <row r="189" spans="1:6" ht="15.75" x14ac:dyDescent="0.25">
      <c r="A189" s="69">
        <v>3.5</v>
      </c>
      <c r="B189" s="72" t="s">
        <v>78</v>
      </c>
      <c r="C189" s="69">
        <f>+C185</f>
        <v>300</v>
      </c>
      <c r="D189" s="69" t="s">
        <v>14</v>
      </c>
      <c r="E189" s="20"/>
      <c r="F189" s="19">
        <f t="shared" si="15"/>
        <v>0</v>
      </c>
    </row>
    <row r="190" spans="1:6" ht="15.75" x14ac:dyDescent="0.25">
      <c r="A190" s="69">
        <v>3.6</v>
      </c>
      <c r="B190" s="78" t="s">
        <v>28</v>
      </c>
      <c r="C190" s="69">
        <v>1</v>
      </c>
      <c r="D190" s="69" t="s">
        <v>19</v>
      </c>
      <c r="E190" s="20"/>
      <c r="F190" s="19">
        <f t="shared" si="15"/>
        <v>0</v>
      </c>
    </row>
    <row r="191" spans="1:6" s="4" customFormat="1" ht="19.5" customHeight="1" x14ac:dyDescent="0.25">
      <c r="A191" s="73"/>
      <c r="B191" s="74" t="s">
        <v>107</v>
      </c>
      <c r="C191" s="75"/>
      <c r="D191" s="75"/>
      <c r="E191" s="21"/>
      <c r="F191" s="23">
        <f>SUM(F185:F190)</f>
        <v>0</v>
      </c>
    </row>
    <row r="192" spans="1:6" ht="17.25" customHeight="1" x14ac:dyDescent="0.25">
      <c r="A192" s="66"/>
      <c r="B192" s="66"/>
      <c r="C192" s="65"/>
      <c r="D192" s="65"/>
      <c r="E192" s="16"/>
      <c r="F192" s="17"/>
    </row>
    <row r="193" spans="1:6" ht="36" customHeight="1" x14ac:dyDescent="0.25">
      <c r="A193" s="63">
        <v>4</v>
      </c>
      <c r="B193" s="68" t="s">
        <v>108</v>
      </c>
      <c r="C193" s="65"/>
      <c r="D193" s="65"/>
      <c r="E193" s="16"/>
      <c r="F193" s="17"/>
    </row>
    <row r="194" spans="1:6" ht="15.75" x14ac:dyDescent="0.25">
      <c r="A194" s="69">
        <v>4.0999999999999996</v>
      </c>
      <c r="B194" s="70" t="s">
        <v>97</v>
      </c>
      <c r="C194" s="69">
        <v>840</v>
      </c>
      <c r="D194" s="69" t="s">
        <v>14</v>
      </c>
      <c r="E194" s="19"/>
      <c r="F194" s="19">
        <f t="shared" ref="F194:F199" si="16">+C194*E194</f>
        <v>0</v>
      </c>
    </row>
    <row r="195" spans="1:6" ht="15.75" x14ac:dyDescent="0.25">
      <c r="A195" s="69">
        <v>4.2</v>
      </c>
      <c r="B195" s="71" t="s">
        <v>98</v>
      </c>
      <c r="C195" s="69">
        <f>+C194</f>
        <v>840</v>
      </c>
      <c r="D195" s="69" t="s">
        <v>14</v>
      </c>
      <c r="E195" s="19"/>
      <c r="F195" s="19">
        <f t="shared" si="16"/>
        <v>0</v>
      </c>
    </row>
    <row r="196" spans="1:6" ht="15.75" x14ac:dyDescent="0.25">
      <c r="A196" s="69">
        <v>4.3</v>
      </c>
      <c r="B196" s="71" t="s">
        <v>99</v>
      </c>
      <c r="C196" s="69">
        <f>+C194*0.75</f>
        <v>630</v>
      </c>
      <c r="D196" s="69" t="s">
        <v>14</v>
      </c>
      <c r="E196" s="19"/>
      <c r="F196" s="19">
        <f t="shared" si="16"/>
        <v>0</v>
      </c>
    </row>
    <row r="197" spans="1:6" ht="15.75" x14ac:dyDescent="0.25">
      <c r="A197" s="69">
        <v>4.4000000000000004</v>
      </c>
      <c r="B197" s="71" t="s">
        <v>77</v>
      </c>
      <c r="C197" s="69">
        <v>3</v>
      </c>
      <c r="D197" s="69" t="s">
        <v>19</v>
      </c>
      <c r="E197" s="19"/>
      <c r="F197" s="19">
        <f t="shared" si="16"/>
        <v>0</v>
      </c>
    </row>
    <row r="198" spans="1:6" ht="15.75" x14ac:dyDescent="0.25">
      <c r="A198" s="69">
        <v>4.5</v>
      </c>
      <c r="B198" s="72" t="s">
        <v>78</v>
      </c>
      <c r="C198" s="69">
        <f>+C194</f>
        <v>840</v>
      </c>
      <c r="D198" s="69" t="s">
        <v>14</v>
      </c>
      <c r="E198" s="20"/>
      <c r="F198" s="19">
        <f t="shared" si="16"/>
        <v>0</v>
      </c>
    </row>
    <row r="199" spans="1:6" ht="15.75" x14ac:dyDescent="0.25">
      <c r="A199" s="69">
        <v>4.5999999999999996</v>
      </c>
      <c r="B199" s="78" t="s">
        <v>28</v>
      </c>
      <c r="C199" s="69">
        <v>3</v>
      </c>
      <c r="D199" s="69" t="s">
        <v>19</v>
      </c>
      <c r="E199" s="20"/>
      <c r="F199" s="19">
        <f t="shared" si="16"/>
        <v>0</v>
      </c>
    </row>
    <row r="200" spans="1:6" s="4" customFormat="1" ht="19.5" customHeight="1" x14ac:dyDescent="0.25">
      <c r="A200" s="73"/>
      <c r="B200" s="74" t="s">
        <v>109</v>
      </c>
      <c r="C200" s="75"/>
      <c r="D200" s="75"/>
      <c r="E200" s="21"/>
      <c r="F200" s="23">
        <f>SUM(F194:F199)</f>
        <v>0</v>
      </c>
    </row>
    <row r="201" spans="1:6" ht="12.75" customHeight="1" x14ac:dyDescent="0.25">
      <c r="A201" s="100"/>
      <c r="B201" s="66"/>
      <c r="C201" s="97"/>
      <c r="D201" s="97"/>
      <c r="E201" s="36"/>
      <c r="F201" s="36"/>
    </row>
    <row r="202" spans="1:6" ht="49.5" customHeight="1" x14ac:dyDescent="0.25">
      <c r="A202" s="63">
        <v>5</v>
      </c>
      <c r="B202" s="77" t="s">
        <v>110</v>
      </c>
      <c r="C202" s="97"/>
      <c r="D202" s="97"/>
      <c r="E202" s="36"/>
      <c r="F202" s="36"/>
    </row>
    <row r="203" spans="1:6" ht="15.75" x14ac:dyDescent="0.25">
      <c r="A203" s="98">
        <v>5.0999999999999996</v>
      </c>
      <c r="B203" s="70" t="s">
        <v>63</v>
      </c>
      <c r="C203" s="69">
        <v>180</v>
      </c>
      <c r="D203" s="69" t="s">
        <v>14</v>
      </c>
      <c r="E203" s="19"/>
      <c r="F203" s="19">
        <f t="shared" ref="F203:F209" si="17">+C203*E203</f>
        <v>0</v>
      </c>
    </row>
    <row r="204" spans="1:6" ht="15.75" x14ac:dyDescent="0.25">
      <c r="A204" s="69">
        <v>5.2</v>
      </c>
      <c r="B204" s="71" t="s">
        <v>111</v>
      </c>
      <c r="C204" s="69">
        <v>180</v>
      </c>
      <c r="D204" s="69" t="s">
        <v>14</v>
      </c>
      <c r="E204" s="19"/>
      <c r="F204" s="19">
        <f t="shared" si="17"/>
        <v>0</v>
      </c>
    </row>
    <row r="205" spans="1:6" ht="15.75" x14ac:dyDescent="0.25">
      <c r="A205" s="69">
        <v>5.3</v>
      </c>
      <c r="B205" s="71" t="s">
        <v>65</v>
      </c>
      <c r="C205" s="69">
        <v>135</v>
      </c>
      <c r="D205" s="69" t="s">
        <v>14</v>
      </c>
      <c r="E205" s="19"/>
      <c r="F205" s="19">
        <f t="shared" si="17"/>
        <v>0</v>
      </c>
    </row>
    <row r="206" spans="1:6" ht="15.75" x14ac:dyDescent="0.25">
      <c r="A206" s="69">
        <v>5.4</v>
      </c>
      <c r="B206" s="71" t="s">
        <v>48</v>
      </c>
      <c r="C206" s="69">
        <v>2</v>
      </c>
      <c r="D206" s="69" t="s">
        <v>14</v>
      </c>
      <c r="E206" s="19"/>
      <c r="F206" s="19">
        <f t="shared" si="17"/>
        <v>0</v>
      </c>
    </row>
    <row r="207" spans="1:6" ht="15.75" x14ac:dyDescent="0.25">
      <c r="A207" s="69">
        <v>5.5</v>
      </c>
      <c r="B207" s="78" t="s">
        <v>112</v>
      </c>
      <c r="C207" s="69">
        <v>180</v>
      </c>
      <c r="D207" s="69" t="s">
        <v>14</v>
      </c>
      <c r="E207" s="20"/>
      <c r="F207" s="19">
        <f t="shared" si="17"/>
        <v>0</v>
      </c>
    </row>
    <row r="208" spans="1:6" ht="15.75" x14ac:dyDescent="0.25">
      <c r="A208" s="69">
        <v>5.6</v>
      </c>
      <c r="B208" s="71" t="s">
        <v>26</v>
      </c>
      <c r="C208" s="69">
        <v>2</v>
      </c>
      <c r="D208" s="69" t="s">
        <v>19</v>
      </c>
      <c r="E208" s="19"/>
      <c r="F208" s="19">
        <f t="shared" si="17"/>
        <v>0</v>
      </c>
    </row>
    <row r="209" spans="1:6" ht="15.75" x14ac:dyDescent="0.25">
      <c r="A209" s="69">
        <v>5.7</v>
      </c>
      <c r="B209" s="78" t="s">
        <v>28</v>
      </c>
      <c r="C209" s="69">
        <v>2</v>
      </c>
      <c r="D209" s="69" t="s">
        <v>19</v>
      </c>
      <c r="E209" s="20"/>
      <c r="F209" s="19">
        <f t="shared" si="17"/>
        <v>0</v>
      </c>
    </row>
    <row r="210" spans="1:6" s="4" customFormat="1" ht="19.5" customHeight="1" x14ac:dyDescent="0.25">
      <c r="A210" s="73"/>
      <c r="B210" s="126" t="s">
        <v>113</v>
      </c>
      <c r="C210" s="75"/>
      <c r="D210" s="75"/>
      <c r="E210" s="21"/>
      <c r="F210" s="23">
        <f>SUM(F203:F209)</f>
        <v>0</v>
      </c>
    </row>
    <row r="211" spans="1:6" s="4" customFormat="1" ht="15.75" x14ac:dyDescent="0.25">
      <c r="A211" s="79"/>
      <c r="B211" s="80"/>
      <c r="C211" s="81"/>
      <c r="D211" s="81"/>
      <c r="E211" s="24"/>
      <c r="F211" s="25"/>
    </row>
    <row r="212" spans="1:6" ht="15.75" x14ac:dyDescent="0.25">
      <c r="A212" s="82"/>
      <c r="B212" s="83" t="s">
        <v>114</v>
      </c>
      <c r="C212" s="84"/>
      <c r="D212" s="84"/>
      <c r="E212" s="27"/>
      <c r="F212" s="28">
        <f>+F173+F182+F191+F200+F210</f>
        <v>0</v>
      </c>
    </row>
    <row r="213" spans="1:6" ht="15.75" x14ac:dyDescent="0.25">
      <c r="A213" s="85"/>
      <c r="B213" s="86" t="s">
        <v>33</v>
      </c>
      <c r="C213" s="85"/>
      <c r="D213" s="85"/>
      <c r="E213" s="19"/>
      <c r="F213" s="30"/>
    </row>
    <row r="214" spans="1:6" ht="15.75" x14ac:dyDescent="0.25">
      <c r="A214" s="85"/>
      <c r="B214" s="87" t="s">
        <v>34</v>
      </c>
      <c r="C214" s="88">
        <v>0.1</v>
      </c>
      <c r="D214" s="85"/>
      <c r="E214" s="19"/>
      <c r="F214" s="30">
        <f>+$F$212*C214</f>
        <v>0</v>
      </c>
    </row>
    <row r="215" spans="1:6" ht="15.75" x14ac:dyDescent="0.25">
      <c r="A215" s="85"/>
      <c r="B215" s="87" t="s">
        <v>35</v>
      </c>
      <c r="C215" s="89">
        <v>0.05</v>
      </c>
      <c r="D215" s="85"/>
      <c r="E215" s="19"/>
      <c r="F215" s="30">
        <f t="shared" ref="F215:F219" si="18">+$F$212*C215</f>
        <v>0</v>
      </c>
    </row>
    <row r="216" spans="1:6" ht="15.75" x14ac:dyDescent="0.25">
      <c r="A216" s="85"/>
      <c r="B216" s="87" t="s">
        <v>36</v>
      </c>
      <c r="C216" s="89">
        <v>0.04</v>
      </c>
      <c r="D216" s="85"/>
      <c r="E216" s="19"/>
      <c r="F216" s="30">
        <f t="shared" si="18"/>
        <v>0</v>
      </c>
    </row>
    <row r="217" spans="1:6" ht="15.75" x14ac:dyDescent="0.25">
      <c r="A217" s="85"/>
      <c r="B217" s="87" t="s">
        <v>37</v>
      </c>
      <c r="C217" s="89">
        <v>0.01</v>
      </c>
      <c r="D217" s="85"/>
      <c r="E217" s="19"/>
      <c r="F217" s="30">
        <f t="shared" si="18"/>
        <v>0</v>
      </c>
    </row>
    <row r="218" spans="1:6" ht="15.75" x14ac:dyDescent="0.25">
      <c r="A218" s="85"/>
      <c r="B218" s="90" t="s">
        <v>38</v>
      </c>
      <c r="C218" s="89">
        <v>0.18</v>
      </c>
      <c r="D218" s="85"/>
      <c r="E218" s="19"/>
      <c r="F218" s="30">
        <f>+$F$214*C218</f>
        <v>0</v>
      </c>
    </row>
    <row r="219" spans="1:6" ht="15.75" x14ac:dyDescent="0.25">
      <c r="A219" s="85"/>
      <c r="B219" s="87" t="s">
        <v>39</v>
      </c>
      <c r="C219" s="89">
        <v>1E-3</v>
      </c>
      <c r="D219" s="85"/>
      <c r="E219" s="19"/>
      <c r="F219" s="30">
        <f t="shared" si="18"/>
        <v>0</v>
      </c>
    </row>
    <row r="220" spans="1:6" ht="15.75" x14ac:dyDescent="0.25">
      <c r="A220" s="85"/>
      <c r="B220" s="86" t="s">
        <v>40</v>
      </c>
      <c r="C220" s="85"/>
      <c r="D220" s="85"/>
      <c r="E220" s="19"/>
      <c r="F220" s="29">
        <f>SUM(F214:F219)</f>
        <v>0</v>
      </c>
    </row>
    <row r="221" spans="1:6" ht="15.75" x14ac:dyDescent="0.25">
      <c r="A221" s="127"/>
      <c r="B221" s="128" t="s">
        <v>115</v>
      </c>
      <c r="C221" s="127"/>
      <c r="D221" s="127"/>
      <c r="E221" s="53"/>
      <c r="F221" s="54">
        <f>+F220+F212</f>
        <v>0</v>
      </c>
    </row>
    <row r="222" spans="1:6" x14ac:dyDescent="0.25">
      <c r="A222" s="99"/>
      <c r="B222" s="99"/>
      <c r="C222" s="99"/>
      <c r="D222" s="99"/>
      <c r="E222" s="38"/>
      <c r="F222" s="38"/>
    </row>
    <row r="223" spans="1:6" ht="15.75" x14ac:dyDescent="0.25">
      <c r="A223" s="113"/>
      <c r="B223" s="114" t="s">
        <v>116</v>
      </c>
      <c r="C223" s="113"/>
      <c r="D223" s="113"/>
      <c r="E223" s="44"/>
      <c r="F223" s="45">
        <f>+F221</f>
        <v>0</v>
      </c>
    </row>
    <row r="224" spans="1:6" s="4" customFormat="1" ht="15.75" x14ac:dyDescent="0.25">
      <c r="A224" s="79"/>
      <c r="B224" s="81"/>
      <c r="C224" s="81"/>
      <c r="D224" s="81"/>
      <c r="E224" s="24"/>
      <c r="F224" s="25"/>
    </row>
    <row r="225" spans="1:6" ht="19.5" customHeight="1" x14ac:dyDescent="0.25">
      <c r="A225" s="115" t="s">
        <v>117</v>
      </c>
      <c r="B225" s="67" t="s">
        <v>118</v>
      </c>
      <c r="C225" s="67"/>
      <c r="D225" s="67"/>
      <c r="E225" s="18"/>
      <c r="F225" s="18"/>
    </row>
    <row r="226" spans="1:6" ht="21" customHeight="1" x14ac:dyDescent="0.25">
      <c r="A226" s="67" t="s">
        <v>10</v>
      </c>
      <c r="B226" s="67" t="s">
        <v>11</v>
      </c>
      <c r="C226" s="65"/>
      <c r="D226" s="65"/>
      <c r="E226" s="16"/>
      <c r="F226" s="16"/>
    </row>
    <row r="227" spans="1:6" ht="30.75" customHeight="1" x14ac:dyDescent="0.25">
      <c r="A227" s="63">
        <v>1</v>
      </c>
      <c r="B227" s="77" t="s">
        <v>119</v>
      </c>
      <c r="C227" s="65"/>
      <c r="D227" s="65"/>
      <c r="E227" s="16"/>
      <c r="F227" s="16"/>
    </row>
    <row r="228" spans="1:6" ht="16.5" customHeight="1" x14ac:dyDescent="0.25">
      <c r="A228" s="69">
        <v>1.1000000000000001</v>
      </c>
      <c r="B228" s="70" t="s">
        <v>22</v>
      </c>
      <c r="C228" s="69">
        <v>720</v>
      </c>
      <c r="D228" s="69" t="s">
        <v>14</v>
      </c>
      <c r="E228" s="19"/>
      <c r="F228" s="19">
        <f t="shared" ref="F228:F234" si="19">+C228*E228</f>
        <v>0</v>
      </c>
    </row>
    <row r="229" spans="1:6" ht="15" customHeight="1" x14ac:dyDescent="0.25">
      <c r="A229" s="69">
        <v>1.2</v>
      </c>
      <c r="B229" s="71" t="s">
        <v>23</v>
      </c>
      <c r="C229" s="69">
        <f>+C228</f>
        <v>720</v>
      </c>
      <c r="D229" s="69" t="s">
        <v>14</v>
      </c>
      <c r="E229" s="19"/>
      <c r="F229" s="19">
        <f t="shared" si="19"/>
        <v>0</v>
      </c>
    </row>
    <row r="230" spans="1:6" ht="14.25" customHeight="1" x14ac:dyDescent="0.25">
      <c r="A230" s="69">
        <v>1.3</v>
      </c>
      <c r="B230" s="71" t="s">
        <v>24</v>
      </c>
      <c r="C230" s="69">
        <f>+C228*0.75</f>
        <v>540</v>
      </c>
      <c r="D230" s="69" t="s">
        <v>14</v>
      </c>
      <c r="E230" s="19"/>
      <c r="F230" s="19">
        <f t="shared" si="19"/>
        <v>0</v>
      </c>
    </row>
    <row r="231" spans="1:6" ht="14.25" customHeight="1" x14ac:dyDescent="0.25">
      <c r="A231" s="69">
        <v>1.4</v>
      </c>
      <c r="B231" s="71" t="s">
        <v>25</v>
      </c>
      <c r="C231" s="69">
        <v>4</v>
      </c>
      <c r="D231" s="69" t="s">
        <v>19</v>
      </c>
      <c r="E231" s="19"/>
      <c r="F231" s="19">
        <f t="shared" si="19"/>
        <v>0</v>
      </c>
    </row>
    <row r="232" spans="1:6" ht="18" customHeight="1" x14ac:dyDescent="0.25">
      <c r="A232" s="69">
        <v>1.5</v>
      </c>
      <c r="B232" s="72" t="s">
        <v>26</v>
      </c>
      <c r="C232" s="69">
        <v>4</v>
      </c>
      <c r="D232" s="69" t="s">
        <v>19</v>
      </c>
      <c r="E232" s="20"/>
      <c r="F232" s="19">
        <f t="shared" si="19"/>
        <v>0</v>
      </c>
    </row>
    <row r="233" spans="1:6" ht="14.25" customHeight="1" x14ac:dyDescent="0.25">
      <c r="A233" s="69">
        <v>1.6</v>
      </c>
      <c r="B233" s="78" t="s">
        <v>120</v>
      </c>
      <c r="C233" s="69">
        <f>+C228</f>
        <v>720</v>
      </c>
      <c r="D233" s="69" t="s">
        <v>14</v>
      </c>
      <c r="E233" s="20"/>
      <c r="F233" s="19">
        <f t="shared" si="19"/>
        <v>0</v>
      </c>
    </row>
    <row r="234" spans="1:6" ht="15.75" x14ac:dyDescent="0.25">
      <c r="A234" s="69">
        <v>1.7</v>
      </c>
      <c r="B234" s="71" t="s">
        <v>28</v>
      </c>
      <c r="C234" s="69">
        <v>4</v>
      </c>
      <c r="D234" s="69" t="s">
        <v>19</v>
      </c>
      <c r="E234" s="19"/>
      <c r="F234" s="19">
        <f t="shared" si="19"/>
        <v>0</v>
      </c>
    </row>
    <row r="235" spans="1:6" s="4" customFormat="1" ht="19.5" customHeight="1" x14ac:dyDescent="0.25">
      <c r="A235" s="73"/>
      <c r="B235" s="74" t="s">
        <v>121</v>
      </c>
      <c r="C235" s="75"/>
      <c r="D235" s="75"/>
      <c r="E235" s="21"/>
      <c r="F235" s="23">
        <f>SUM(F228:F234)</f>
        <v>0</v>
      </c>
    </row>
    <row r="236" spans="1:6" s="4" customFormat="1" ht="9.75" customHeight="1" x14ac:dyDescent="0.25">
      <c r="A236" s="79"/>
      <c r="B236" s="80"/>
      <c r="C236" s="81"/>
      <c r="D236" s="81"/>
      <c r="E236" s="24"/>
      <c r="F236" s="25"/>
    </row>
    <row r="237" spans="1:6" ht="15.75" x14ac:dyDescent="0.25">
      <c r="A237" s="82"/>
      <c r="B237" s="83" t="s">
        <v>122</v>
      </c>
      <c r="C237" s="84"/>
      <c r="D237" s="84"/>
      <c r="E237" s="27"/>
      <c r="F237" s="28">
        <f>+F235</f>
        <v>0</v>
      </c>
    </row>
    <row r="238" spans="1:6" ht="15.75" x14ac:dyDescent="0.25">
      <c r="A238" s="85"/>
      <c r="B238" s="86" t="s">
        <v>33</v>
      </c>
      <c r="C238" s="85"/>
      <c r="D238" s="85"/>
      <c r="E238" s="19"/>
      <c r="F238" s="30"/>
    </row>
    <row r="239" spans="1:6" ht="15.75" x14ac:dyDescent="0.25">
      <c r="A239" s="85"/>
      <c r="B239" s="87" t="s">
        <v>34</v>
      </c>
      <c r="C239" s="88">
        <v>0.1</v>
      </c>
      <c r="D239" s="85"/>
      <c r="E239" s="19"/>
      <c r="F239" s="30">
        <f>+$F$237*C239</f>
        <v>0</v>
      </c>
    </row>
    <row r="240" spans="1:6" ht="15.75" x14ac:dyDescent="0.25">
      <c r="A240" s="85"/>
      <c r="B240" s="87" t="s">
        <v>35</v>
      </c>
      <c r="C240" s="89">
        <v>0.05</v>
      </c>
      <c r="D240" s="85"/>
      <c r="E240" s="19"/>
      <c r="F240" s="30">
        <f t="shared" ref="F240:F244" si="20">+$F$237*C240</f>
        <v>0</v>
      </c>
    </row>
    <row r="241" spans="1:6" ht="15.75" x14ac:dyDescent="0.25">
      <c r="A241" s="85"/>
      <c r="B241" s="87" t="s">
        <v>36</v>
      </c>
      <c r="C241" s="89">
        <v>0.04</v>
      </c>
      <c r="D241" s="85"/>
      <c r="E241" s="19"/>
      <c r="F241" s="30">
        <f t="shared" si="20"/>
        <v>0</v>
      </c>
    </row>
    <row r="242" spans="1:6" ht="15.75" x14ac:dyDescent="0.25">
      <c r="A242" s="85"/>
      <c r="B242" s="87" t="s">
        <v>37</v>
      </c>
      <c r="C242" s="89">
        <v>0.01</v>
      </c>
      <c r="D242" s="85"/>
      <c r="E242" s="19"/>
      <c r="F242" s="30">
        <f t="shared" si="20"/>
        <v>0</v>
      </c>
    </row>
    <row r="243" spans="1:6" ht="15.75" x14ac:dyDescent="0.25">
      <c r="A243" s="85"/>
      <c r="B243" s="90" t="s">
        <v>38</v>
      </c>
      <c r="C243" s="89">
        <v>0.18</v>
      </c>
      <c r="D243" s="85"/>
      <c r="E243" s="19"/>
      <c r="F243" s="30">
        <f>+$F$239*C243</f>
        <v>0</v>
      </c>
    </row>
    <row r="244" spans="1:6" ht="15.75" x14ac:dyDescent="0.25">
      <c r="A244" s="85"/>
      <c r="B244" s="87" t="s">
        <v>39</v>
      </c>
      <c r="C244" s="89">
        <v>1E-3</v>
      </c>
      <c r="D244" s="85"/>
      <c r="E244" s="19"/>
      <c r="F244" s="30">
        <f t="shared" si="20"/>
        <v>0</v>
      </c>
    </row>
    <row r="245" spans="1:6" ht="15.75" x14ac:dyDescent="0.25">
      <c r="A245" s="85"/>
      <c r="B245" s="86" t="s">
        <v>40</v>
      </c>
      <c r="C245" s="85"/>
      <c r="D245" s="85"/>
      <c r="E245" s="19"/>
      <c r="F245" s="29">
        <f>SUM(F239:F244)</f>
        <v>0</v>
      </c>
    </row>
    <row r="246" spans="1:6" ht="15.75" x14ac:dyDescent="0.25">
      <c r="A246" s="82"/>
      <c r="B246" s="84" t="s">
        <v>123</v>
      </c>
      <c r="C246" s="82"/>
      <c r="D246" s="82"/>
      <c r="E246" s="26"/>
      <c r="F246" s="37">
        <f>+F245+F237</f>
        <v>0</v>
      </c>
    </row>
    <row r="247" spans="1:6" ht="11.25" customHeight="1" x14ac:dyDescent="0.25">
      <c r="A247" s="99"/>
      <c r="B247" s="99"/>
      <c r="C247" s="99"/>
      <c r="D247" s="99"/>
      <c r="E247" s="38"/>
      <c r="F247" s="38"/>
    </row>
    <row r="248" spans="1:6" ht="15.75" x14ac:dyDescent="0.25">
      <c r="A248" s="113"/>
      <c r="B248" s="114" t="s">
        <v>124</v>
      </c>
      <c r="C248" s="113"/>
      <c r="D248" s="113"/>
      <c r="E248" s="44"/>
      <c r="F248" s="45">
        <f>+F246</f>
        <v>0</v>
      </c>
    </row>
    <row r="249" spans="1:6" s="4" customFormat="1" ht="9" customHeight="1" x14ac:dyDescent="0.25">
      <c r="A249" s="79"/>
      <c r="B249" s="81"/>
      <c r="C249" s="81"/>
      <c r="D249" s="81"/>
      <c r="E249" s="24"/>
      <c r="F249" s="25"/>
    </row>
    <row r="250" spans="1:6" ht="19.5" customHeight="1" x14ac:dyDescent="0.25">
      <c r="A250" s="115" t="s">
        <v>125</v>
      </c>
      <c r="B250" s="67" t="s">
        <v>126</v>
      </c>
      <c r="C250" s="67"/>
      <c r="D250" s="67"/>
      <c r="E250" s="18"/>
      <c r="F250" s="18"/>
    </row>
    <row r="251" spans="1:6" ht="14.25" customHeight="1" x14ac:dyDescent="0.25">
      <c r="A251" s="67" t="s">
        <v>10</v>
      </c>
      <c r="B251" s="67" t="s">
        <v>11</v>
      </c>
      <c r="C251" s="65"/>
      <c r="D251" s="65"/>
      <c r="E251" s="16"/>
      <c r="F251" s="16"/>
    </row>
    <row r="252" spans="1:6" ht="36" customHeight="1" x14ac:dyDescent="0.25">
      <c r="A252" s="63">
        <v>1</v>
      </c>
      <c r="B252" s="77" t="s">
        <v>127</v>
      </c>
      <c r="C252" s="65"/>
      <c r="D252" s="65"/>
      <c r="E252" s="16"/>
      <c r="F252" s="16"/>
    </row>
    <row r="253" spans="1:6" ht="15" customHeight="1" x14ac:dyDescent="0.25">
      <c r="A253" s="98">
        <v>1.1000000000000001</v>
      </c>
      <c r="B253" s="70" t="s">
        <v>74</v>
      </c>
      <c r="C253" s="69">
        <v>300</v>
      </c>
      <c r="D253" s="69" t="s">
        <v>14</v>
      </c>
      <c r="E253" s="19"/>
      <c r="F253" s="19">
        <f t="shared" ref="F253:F258" si="21">+C253*E253</f>
        <v>0</v>
      </c>
    </row>
    <row r="254" spans="1:6" ht="15" customHeight="1" x14ac:dyDescent="0.25">
      <c r="A254" s="69">
        <v>1.2</v>
      </c>
      <c r="B254" s="71" t="s">
        <v>75</v>
      </c>
      <c r="C254" s="69">
        <f>+C253</f>
        <v>300</v>
      </c>
      <c r="D254" s="69" t="s">
        <v>14</v>
      </c>
      <c r="E254" s="19"/>
      <c r="F254" s="19">
        <f t="shared" si="21"/>
        <v>0</v>
      </c>
    </row>
    <row r="255" spans="1:6" ht="15" customHeight="1" x14ac:dyDescent="0.25">
      <c r="A255" s="69">
        <v>1.3</v>
      </c>
      <c r="B255" s="71" t="s">
        <v>76</v>
      </c>
      <c r="C255" s="69">
        <f>+C254*0.75</f>
        <v>225</v>
      </c>
      <c r="D255" s="69" t="s">
        <v>14</v>
      </c>
      <c r="E255" s="19"/>
      <c r="F255" s="19">
        <f t="shared" si="21"/>
        <v>0</v>
      </c>
    </row>
    <row r="256" spans="1:6" ht="15" customHeight="1" x14ac:dyDescent="0.25">
      <c r="A256" s="69">
        <v>1.4</v>
      </c>
      <c r="B256" s="71" t="s">
        <v>77</v>
      </c>
      <c r="C256" s="69">
        <v>1</v>
      </c>
      <c r="D256" s="69" t="s">
        <v>19</v>
      </c>
      <c r="E256" s="19"/>
      <c r="F256" s="19">
        <f t="shared" si="21"/>
        <v>0</v>
      </c>
    </row>
    <row r="257" spans="1:6" ht="15" customHeight="1" x14ac:dyDescent="0.25">
      <c r="A257" s="69">
        <v>1.5</v>
      </c>
      <c r="B257" s="78" t="s">
        <v>78</v>
      </c>
      <c r="C257" s="69">
        <f>+C253</f>
        <v>300</v>
      </c>
      <c r="D257" s="69" t="s">
        <v>14</v>
      </c>
      <c r="E257" s="20"/>
      <c r="F257" s="19">
        <f t="shared" si="21"/>
        <v>0</v>
      </c>
    </row>
    <row r="258" spans="1:6" ht="15" customHeight="1" x14ac:dyDescent="0.25">
      <c r="A258" s="69">
        <v>1.6</v>
      </c>
      <c r="B258" s="71" t="s">
        <v>28</v>
      </c>
      <c r="C258" s="69">
        <v>1</v>
      </c>
      <c r="D258" s="69" t="s">
        <v>19</v>
      </c>
      <c r="E258" s="19"/>
      <c r="F258" s="19">
        <f t="shared" si="21"/>
        <v>0</v>
      </c>
    </row>
    <row r="259" spans="1:6" s="4" customFormat="1" ht="19.5" customHeight="1" x14ac:dyDescent="0.25">
      <c r="A259" s="73"/>
      <c r="B259" s="74" t="s">
        <v>128</v>
      </c>
      <c r="C259" s="75"/>
      <c r="D259" s="75"/>
      <c r="E259" s="21"/>
      <c r="F259" s="23">
        <f>SUM(F253:F258)</f>
        <v>0</v>
      </c>
    </row>
    <row r="260" spans="1:6" s="4" customFormat="1" ht="10.5" customHeight="1" x14ac:dyDescent="0.25">
      <c r="A260" s="79"/>
      <c r="B260" s="80"/>
      <c r="C260" s="81"/>
      <c r="D260" s="81"/>
      <c r="E260" s="24"/>
      <c r="F260" s="25"/>
    </row>
    <row r="261" spans="1:6" ht="15.75" x14ac:dyDescent="0.25">
      <c r="A261" s="82"/>
      <c r="B261" s="83" t="s">
        <v>129</v>
      </c>
      <c r="C261" s="84"/>
      <c r="D261" s="84"/>
      <c r="E261" s="27"/>
      <c r="F261" s="28">
        <f>+F259</f>
        <v>0</v>
      </c>
    </row>
    <row r="262" spans="1:6" ht="15" customHeight="1" x14ac:dyDescent="0.25">
      <c r="A262" s="85"/>
      <c r="B262" s="86" t="s">
        <v>33</v>
      </c>
      <c r="C262" s="85"/>
      <c r="D262" s="85"/>
      <c r="E262" s="19"/>
      <c r="F262" s="30"/>
    </row>
    <row r="263" spans="1:6" ht="15" customHeight="1" x14ac:dyDescent="0.25">
      <c r="A263" s="85"/>
      <c r="B263" s="87" t="s">
        <v>34</v>
      </c>
      <c r="C263" s="88">
        <v>0.1</v>
      </c>
      <c r="D263" s="85"/>
      <c r="E263" s="19"/>
      <c r="F263" s="30">
        <f>+$F$261*C263</f>
        <v>0</v>
      </c>
    </row>
    <row r="264" spans="1:6" ht="15" customHeight="1" x14ac:dyDescent="0.25">
      <c r="A264" s="85"/>
      <c r="B264" s="87" t="s">
        <v>35</v>
      </c>
      <c r="C264" s="89">
        <v>0.05</v>
      </c>
      <c r="D264" s="85"/>
      <c r="E264" s="19"/>
      <c r="F264" s="30">
        <f t="shared" ref="F264:F268" si="22">+$F$261*C264</f>
        <v>0</v>
      </c>
    </row>
    <row r="265" spans="1:6" ht="15" customHeight="1" x14ac:dyDescent="0.25">
      <c r="A265" s="85"/>
      <c r="B265" s="87" t="s">
        <v>36</v>
      </c>
      <c r="C265" s="89">
        <v>0.04</v>
      </c>
      <c r="D265" s="85"/>
      <c r="E265" s="19"/>
      <c r="F265" s="30">
        <f t="shared" si="22"/>
        <v>0</v>
      </c>
    </row>
    <row r="266" spans="1:6" ht="15" customHeight="1" x14ac:dyDescent="0.25">
      <c r="A266" s="85"/>
      <c r="B266" s="87" t="s">
        <v>37</v>
      </c>
      <c r="C266" s="89">
        <v>0.01</v>
      </c>
      <c r="D266" s="85"/>
      <c r="E266" s="19"/>
      <c r="F266" s="30">
        <f t="shared" si="22"/>
        <v>0</v>
      </c>
    </row>
    <row r="267" spans="1:6" ht="15" customHeight="1" x14ac:dyDescent="0.25">
      <c r="A267" s="85"/>
      <c r="B267" s="90" t="s">
        <v>38</v>
      </c>
      <c r="C267" s="89">
        <v>0.18</v>
      </c>
      <c r="D267" s="85"/>
      <c r="E267" s="19"/>
      <c r="F267" s="30">
        <f>+$F$263*C267</f>
        <v>0</v>
      </c>
    </row>
    <row r="268" spans="1:6" ht="15" customHeight="1" x14ac:dyDescent="0.25">
      <c r="A268" s="85"/>
      <c r="B268" s="87" t="s">
        <v>39</v>
      </c>
      <c r="C268" s="89">
        <v>1E-3</v>
      </c>
      <c r="D268" s="85"/>
      <c r="E268" s="19"/>
      <c r="F268" s="30">
        <f t="shared" si="22"/>
        <v>0</v>
      </c>
    </row>
    <row r="269" spans="1:6" ht="15.75" x14ac:dyDescent="0.25">
      <c r="A269" s="85"/>
      <c r="B269" s="86" t="s">
        <v>40</v>
      </c>
      <c r="C269" s="85"/>
      <c r="D269" s="85"/>
      <c r="E269" s="19"/>
      <c r="F269" s="29">
        <f>SUM(F263:F268)</f>
        <v>0</v>
      </c>
    </row>
    <row r="270" spans="1:6" ht="15.75" x14ac:dyDescent="0.25">
      <c r="A270" s="82"/>
      <c r="B270" s="84" t="s">
        <v>130</v>
      </c>
      <c r="C270" s="82"/>
      <c r="D270" s="82"/>
      <c r="E270" s="26"/>
      <c r="F270" s="37">
        <f>+F269+F261</f>
        <v>0</v>
      </c>
    </row>
    <row r="271" spans="1:6" ht="11.25" customHeight="1" x14ac:dyDescent="0.25">
      <c r="A271" s="99"/>
      <c r="B271" s="99"/>
      <c r="C271" s="99"/>
      <c r="D271" s="99"/>
      <c r="E271" s="38"/>
      <c r="F271" s="38"/>
    </row>
    <row r="272" spans="1:6" ht="15.75" x14ac:dyDescent="0.25">
      <c r="A272" s="113"/>
      <c r="B272" s="114" t="s">
        <v>131</v>
      </c>
      <c r="C272" s="113"/>
      <c r="D272" s="113"/>
      <c r="E272" s="44"/>
      <c r="F272" s="45">
        <f>+F270</f>
        <v>0</v>
      </c>
    </row>
    <row r="273" spans="1:6" s="4" customFormat="1" ht="9.75" customHeight="1" x14ac:dyDescent="0.25">
      <c r="A273" s="129"/>
      <c r="B273" s="130"/>
      <c r="C273" s="130"/>
      <c r="D273" s="130"/>
      <c r="E273" s="55"/>
      <c r="F273" s="56"/>
    </row>
    <row r="274" spans="1:6" ht="15.75" x14ac:dyDescent="0.25">
      <c r="A274" s="57" t="s">
        <v>132</v>
      </c>
      <c r="B274" s="57"/>
      <c r="C274" s="57"/>
      <c r="D274" s="57"/>
      <c r="E274" s="57"/>
      <c r="F274" s="58">
        <f>+F55+F90+F116+F161+F223+F248+F272</f>
        <v>0</v>
      </c>
    </row>
    <row r="275" spans="1:6" s="4" customFormat="1" ht="10.5" customHeight="1" x14ac:dyDescent="0.25">
      <c r="A275" s="59"/>
      <c r="B275" s="60"/>
      <c r="C275" s="60"/>
      <c r="D275" s="60"/>
      <c r="E275" s="60"/>
      <c r="F275" s="61"/>
    </row>
    <row r="276" spans="1:6" x14ac:dyDescent="0.25">
      <c r="A276" s="62"/>
      <c r="B276" s="62"/>
      <c r="C276" s="62"/>
      <c r="D276" s="62"/>
      <c r="E276" s="62"/>
      <c r="F276" s="62"/>
    </row>
    <row r="277" spans="1:6" x14ac:dyDescent="0.25">
      <c r="A277" s="62"/>
      <c r="B277" s="62"/>
      <c r="C277" s="62"/>
      <c r="D277" s="62"/>
      <c r="E277" s="62"/>
      <c r="F277" s="62"/>
    </row>
    <row r="278" spans="1:6" ht="20.25" x14ac:dyDescent="0.25">
      <c r="A278" s="6"/>
      <c r="B278" s="6"/>
      <c r="C278" s="6"/>
      <c r="D278" s="6"/>
      <c r="E278" s="6"/>
      <c r="F278" s="6"/>
    </row>
    <row r="281" spans="1:6" x14ac:dyDescent="0.25">
      <c r="C281" s="1"/>
    </row>
    <row r="282" spans="1:6" x14ac:dyDescent="0.25">
      <c r="C282" s="5"/>
    </row>
  </sheetData>
  <sheetProtection password="8A46" sheet="1" objects="1" scenarios="1"/>
  <mergeCells count="8">
    <mergeCell ref="A274:E274"/>
    <mergeCell ref="A278:F278"/>
    <mergeCell ref="A1:F1"/>
    <mergeCell ref="A2:F2"/>
    <mergeCell ref="A3:F3"/>
    <mergeCell ref="A4:F4"/>
    <mergeCell ref="A7:F7"/>
    <mergeCell ref="B161:D161"/>
  </mergeCells>
  <pageMargins left="0.43307086614173229" right="0.35433070866141736" top="0.74803149606299213" bottom="0.74803149606299213" header="0.31496062992125984" footer="0.31496062992125984"/>
  <pageSetup scale="80" fitToHeight="0" orientation="portrait" r:id="rId1"/>
  <headerFooter>
    <oddFooter>&amp;CPerforación, Limpieza y Aforo Nuevos Pozos Región Norte&amp;R&amp;P de &amp;N</oddFooter>
  </headerFooter>
  <rowBreaks count="7" manualBreakCount="7">
    <brk id="46" max="5" man="1"/>
    <brk id="83" max="5" man="1"/>
    <brk id="116" max="5" man="1"/>
    <brk id="149" max="5" man="1"/>
    <brk id="182" max="5" man="1"/>
    <brk id="221" max="5" man="1"/>
    <brk id="26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 de par REGION NORTE (2)</vt:lpstr>
      <vt:lpstr>'listado de par REGION NORTE (2)'!Área_de_impresión</vt:lpstr>
      <vt:lpstr>'listado de par REGION NORTE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Jabib Suárez Holguín Veras</dc:creator>
  <cp:lastModifiedBy>Federico De la Cruz Beltre</cp:lastModifiedBy>
  <dcterms:created xsi:type="dcterms:W3CDTF">2021-09-29T15:14:41Z</dcterms:created>
  <dcterms:modified xsi:type="dcterms:W3CDTF">2021-10-07T20:50:23Z</dcterms:modified>
</cp:coreProperties>
</file>