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ps-fs-05\docs_compartidos$\Presupuesto\Respaldo de carpeta compartida local\Carpeta Compartida\2023\2 Febrero\OAI\"/>
    </mc:Choice>
  </mc:AlternateContent>
  <bookViews>
    <workbookView xWindow="-120" yWindow="-120" windowWidth="29040" windowHeight="15720"/>
  </bookViews>
  <sheets>
    <sheet name="P2 Presupuesto Aprobado-Ejec " sheetId="1" r:id="rId1"/>
  </sheets>
  <externalReferences>
    <externalReference r:id="rId2"/>
  </externalReferences>
  <definedNames>
    <definedName name="_0000___N_A">'[1]Gastos  '!#REF!</definedName>
    <definedName name="_xlnm._FilterDatabase" localSheetId="0" hidden="1">'P2 Presupuesto Aprobado-Ejec '!$A$8:$S$74</definedName>
    <definedName name="MONTO">#REF!</definedName>
    <definedName name="_xlnm.Print_Titles" localSheetId="0">'P2 Presupuesto Aprobado-Ejec '!$8:$9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1" i="1" l="1"/>
  <c r="D65" i="1"/>
  <c r="D59" i="1"/>
  <c r="D60" i="1"/>
  <c r="D61" i="1"/>
  <c r="D62" i="1"/>
  <c r="D55" i="1"/>
  <c r="D56" i="1"/>
  <c r="D57" i="1"/>
  <c r="D58" i="1"/>
  <c r="D54" i="1"/>
  <c r="D45" i="1"/>
  <c r="D46" i="1"/>
  <c r="D47" i="1"/>
  <c r="D48" i="1"/>
  <c r="D49" i="1"/>
  <c r="D50" i="1"/>
  <c r="D51" i="1"/>
  <c r="D52" i="1"/>
  <c r="D39" i="1"/>
  <c r="D40" i="1"/>
  <c r="D41" i="1"/>
  <c r="D42" i="1"/>
  <c r="D43" i="1"/>
  <c r="D44" i="1"/>
  <c r="D36" i="1"/>
  <c r="D38" i="1"/>
  <c r="D35" i="1"/>
  <c r="D29" i="1"/>
  <c r="D30" i="1"/>
  <c r="D31" i="1"/>
  <c r="D32" i="1"/>
  <c r="D33" i="1"/>
  <c r="D34" i="1"/>
  <c r="D28" i="1"/>
  <c r="D23" i="1"/>
  <c r="D24" i="1"/>
  <c r="D25" i="1"/>
  <c r="D26" i="1"/>
  <c r="D19" i="1"/>
  <c r="D20" i="1"/>
  <c r="D21" i="1"/>
  <c r="D22" i="1"/>
  <c r="D18" i="1"/>
  <c r="D14" i="1"/>
  <c r="D15" i="1"/>
  <c r="D16" i="1"/>
  <c r="D13" i="1"/>
  <c r="D12" i="1"/>
  <c r="D80" i="1" l="1"/>
  <c r="C80" i="1"/>
  <c r="C76" i="1" s="1"/>
  <c r="C37" i="1" l="1"/>
  <c r="Q61" i="1" l="1"/>
  <c r="B11" i="1" l="1"/>
  <c r="Q12" i="1"/>
  <c r="C63" i="1"/>
  <c r="C27" i="1"/>
  <c r="C17" i="1"/>
  <c r="C53" i="1" l="1"/>
  <c r="C11" i="1"/>
  <c r="C10" i="1" l="1"/>
  <c r="C85" i="1" s="1"/>
  <c r="Q65" i="1"/>
  <c r="F80" i="1"/>
  <c r="G80" i="1"/>
  <c r="H80" i="1"/>
  <c r="I80" i="1"/>
  <c r="J80" i="1"/>
  <c r="K80" i="1"/>
  <c r="L80" i="1"/>
  <c r="M80" i="1"/>
  <c r="N80" i="1"/>
  <c r="O80" i="1"/>
  <c r="P80" i="1"/>
  <c r="E80" i="1"/>
  <c r="B80" i="1"/>
  <c r="H63" i="1" l="1"/>
  <c r="Q57" i="1"/>
  <c r="Q58" i="1"/>
  <c r="Q56" i="1"/>
  <c r="Q55" i="1"/>
  <c r="Q54" i="1"/>
  <c r="Q59" i="1"/>
  <c r="Q60" i="1"/>
  <c r="Q62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29" i="1"/>
  <c r="Q30" i="1"/>
  <c r="Q31" i="1"/>
  <c r="Q32" i="1"/>
  <c r="Q33" i="1"/>
  <c r="Q34" i="1"/>
  <c r="Q35" i="1"/>
  <c r="Q36" i="1"/>
  <c r="Q28" i="1"/>
  <c r="Q26" i="1"/>
  <c r="Q25" i="1"/>
  <c r="Q18" i="1"/>
  <c r="O77" i="1" l="1"/>
  <c r="O76" i="1" s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3" i="1"/>
  <c r="Q14" i="1"/>
  <c r="Q15" i="1"/>
  <c r="Q16" i="1"/>
  <c r="B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9" i="1"/>
  <c r="Q20" i="1"/>
  <c r="Q21" i="1"/>
  <c r="Q22" i="1"/>
  <c r="Q23" i="1"/>
  <c r="Q24" i="1"/>
  <c r="B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B37" i="1"/>
  <c r="E37" i="1"/>
  <c r="F37" i="1"/>
  <c r="G37" i="1"/>
  <c r="H37" i="1"/>
  <c r="I37" i="1"/>
  <c r="J37" i="1"/>
  <c r="K37" i="1"/>
  <c r="L37" i="1"/>
  <c r="M37" i="1"/>
  <c r="N37" i="1"/>
  <c r="O37" i="1"/>
  <c r="P37" i="1"/>
  <c r="Q38" i="1"/>
  <c r="B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B63" i="1"/>
  <c r="D63" i="1"/>
  <c r="E63" i="1"/>
  <c r="F63" i="1"/>
  <c r="G63" i="1"/>
  <c r="I63" i="1"/>
  <c r="J63" i="1"/>
  <c r="K63" i="1"/>
  <c r="L63" i="1"/>
  <c r="M63" i="1"/>
  <c r="N63" i="1"/>
  <c r="O63" i="1"/>
  <c r="P63" i="1"/>
  <c r="Q64" i="1"/>
  <c r="Q66" i="1"/>
  <c r="Q67" i="1"/>
  <c r="Q69" i="1"/>
  <c r="Q70" i="1"/>
  <c r="Q71" i="1"/>
  <c r="Q72" i="1"/>
  <c r="Q73" i="1"/>
  <c r="Q74" i="1"/>
  <c r="B77" i="1"/>
  <c r="B76" i="1" s="1"/>
  <c r="D77" i="1"/>
  <c r="D76" i="1" s="1"/>
  <c r="E77" i="1"/>
  <c r="E76" i="1" s="1"/>
  <c r="F77" i="1"/>
  <c r="F76" i="1" s="1"/>
  <c r="G77" i="1"/>
  <c r="G76" i="1" s="1"/>
  <c r="H77" i="1"/>
  <c r="H76" i="1" s="1"/>
  <c r="I77" i="1"/>
  <c r="I76" i="1" s="1"/>
  <c r="J77" i="1"/>
  <c r="J76" i="1" s="1"/>
  <c r="K77" i="1"/>
  <c r="K76" i="1" s="1"/>
  <c r="L77" i="1"/>
  <c r="L76" i="1" s="1"/>
  <c r="M77" i="1"/>
  <c r="M76" i="1" s="1"/>
  <c r="N77" i="1"/>
  <c r="N76" i="1" s="1"/>
  <c r="P77" i="1"/>
  <c r="P76" i="1" s="1"/>
  <c r="Q78" i="1"/>
  <c r="Q79" i="1"/>
  <c r="Q81" i="1"/>
  <c r="Q80" i="1" s="1"/>
  <c r="Q82" i="1"/>
  <c r="Q83" i="1"/>
  <c r="Q84" i="1"/>
  <c r="E10" i="1" l="1"/>
  <c r="E85" i="1" s="1"/>
  <c r="K10" i="1"/>
  <c r="K85" i="1" s="1"/>
  <c r="H10" i="1"/>
  <c r="H85" i="1" s="1"/>
  <c r="F10" i="1"/>
  <c r="F85" i="1" s="1"/>
  <c r="M10" i="1"/>
  <c r="M85" i="1" s="1"/>
  <c r="G10" i="1"/>
  <c r="G85" i="1" s="1"/>
  <c r="L10" i="1"/>
  <c r="L85" i="1" s="1"/>
  <c r="P10" i="1"/>
  <c r="P85" i="1" s="1"/>
  <c r="J10" i="1"/>
  <c r="J85" i="1" s="1"/>
  <c r="N10" i="1"/>
  <c r="N85" i="1" s="1"/>
  <c r="B10" i="1"/>
  <c r="B85" i="1" s="1"/>
  <c r="I10" i="1"/>
  <c r="I85" i="1" s="1"/>
  <c r="O10" i="1"/>
  <c r="O85" i="1" s="1"/>
  <c r="Q63" i="1"/>
  <c r="Q68" i="1"/>
  <c r="Q11" i="1"/>
  <c r="Q77" i="1"/>
  <c r="Q37" i="1"/>
  <c r="Q53" i="1"/>
  <c r="Q27" i="1"/>
  <c r="Q17" i="1"/>
  <c r="Q76" i="1" l="1"/>
  <c r="Q10" i="1"/>
  <c r="Q85" i="1" l="1"/>
  <c r="D37" i="1"/>
  <c r="D10" i="1" s="1"/>
  <c r="D85" i="1" s="1"/>
</calcChain>
</file>

<file path=xl/comments1.xml><?xml version="1.0" encoding="utf-8"?>
<comments xmlns="http://schemas.openxmlformats.org/spreadsheetml/2006/main">
  <authors>
    <author>Somalia Odeida Rodriguez De Jesús</author>
  </authors>
  <commentList>
    <comment ref="E22" authorId="0" shapeId="0">
      <text>
        <r>
          <rPr>
            <sz val="9"/>
            <color indexed="81"/>
            <rFont val="Tahoma"/>
            <charset val="1"/>
          </rPr>
          <t xml:space="preserve">SE ANULO UN PAGO DE $356,970.20 CORRESPONDIENTE A LICENCIAS INFORMÁTICAS
</t>
        </r>
      </text>
    </comment>
  </commentList>
</comments>
</file>

<file path=xl/sharedStrings.xml><?xml version="1.0" encoding="utf-8"?>
<sst xmlns="http://schemas.openxmlformats.org/spreadsheetml/2006/main" count="100" uniqueCount="100">
  <si>
    <t>Total general</t>
  </si>
  <si>
    <t>4.3.5 - DISMINUCIÓN DEPÓSITOS FONDOS DE TERCEROS</t>
  </si>
  <si>
    <t>4.3 - DISMINUCIÓN DE FONDOS DE TERCEROS</t>
  </si>
  <si>
    <t>4.2.2 - DISMINUCIÓN DE PASIVOS NO CORRIENTES</t>
  </si>
  <si>
    <t>4.2.1 - DISMINUCIÓN DE PASIVOS CORRIENTES</t>
  </si>
  <si>
    <t>4.2 - DISMINUCIÓN DE PASIVOS</t>
  </si>
  <si>
    <t>4.1 - INCREMENTO DE ACTIVOS FINANCIEROS</t>
  </si>
  <si>
    <t>4 - APLICACIONES FINANCIERAS</t>
  </si>
  <si>
    <t>2.9.4 - COMISIONES Y OTROS GASTOS BANCARIOS DE LA DEUDA PÚBLICA</t>
  </si>
  <si>
    <t>2.9.2 - INTERESES DE LA DEUDA PUBLICA EXTERNA</t>
  </si>
  <si>
    <t>2.9.1 - INTERESES DE LA DEUDA PÚBLICA INTERNA</t>
  </si>
  <si>
    <t>2.9 - GASTOS FINANCIEROS</t>
  </si>
  <si>
    <t>2.8.2 - ADQUISICIÓN DE TÍTULOS VALORES REPRESENTATIVOS DE DEUDA</t>
  </si>
  <si>
    <t>2.8.1 - CONCESIÓN DE PRESTAMOS</t>
  </si>
  <si>
    <t>2.7.4 - GASTOS QUE SE ASIGNARÁN DURANTE EL EJERCICIO PARA INVERSIÓN (ART. 32 Y 33 LEY 423-06)</t>
  </si>
  <si>
    <t>2.7.3 - CONSTRUCCIONES EN BIENES CONCESIONADOS</t>
  </si>
  <si>
    <t>2.7.2 - INFRAESTRUCTURA</t>
  </si>
  <si>
    <t>2.7.1 - OBRAS EN EDIFICACIONES</t>
  </si>
  <si>
    <t>2.7 - OBRAS</t>
  </si>
  <si>
    <t>2.6.9 - EDIFICIOS, ESTRUCTURAS, TIERRAS, TERRENOS Y OBJETOS DE VALOR</t>
  </si>
  <si>
    <t>2.6.8 - BIENES INTANGIBLES</t>
  </si>
  <si>
    <t>2.6.7 - ACTIVOS BIOLÓGICOS</t>
  </si>
  <si>
    <t>2.6.6 - EQUIPOS DE DEFENSA Y SEGURIDAD</t>
  </si>
  <si>
    <t>2.6.5 - MAQUINARIA, OTROS EQUIPOS Y HERRAMIENTAS</t>
  </si>
  <si>
    <t>2.6.4 - VEHÍCULOS Y EQUIPO DE TRANSPORTE, TRACCIÓN Y ELEVACIÓN</t>
  </si>
  <si>
    <t>2.6.3 - EQUIPO E INSTRUMENTAL, CIENTÍFICO Y LABORATORIO</t>
  </si>
  <si>
    <t>2.6.2 - MOBILIARIO Y EQUIPO AUDIOVISUAL, RECREATIVO Y EDUCACIONAL</t>
  </si>
  <si>
    <t>2.6.1 - MOBILIARIO Y EQUIPO</t>
  </si>
  <si>
    <t>2.6 - BIENES MUEBLES, INMUEBLES E INTANGIBLES</t>
  </si>
  <si>
    <t>2.5.9 - TRANSFERENCIAS DE CAPITAL A OTRAS INSTITUCIONES PÚBLICAS</t>
  </si>
  <si>
    <t>2.5.6 - TRANSFERENCIAS DE CAPITAL AL SECTOR EXTERNO</t>
  </si>
  <si>
    <t>2.5.4 - TRANSFERENCIAS DE CAPITAL  A EMPRESAS PÚBLICAS NO FINANCIERAS</t>
  </si>
  <si>
    <t>2.5.3 - TRANSFERENCIAS DE CAPITAL A GOBIERNOS GENERALES LOCALES</t>
  </si>
  <si>
    <t>2.5.2 - TRANSFERENCIAS DE CAPITAL AL GOBIERNO GENERAL  NACIONAL</t>
  </si>
  <si>
    <t>2.5.1 - TRANSFERENCIAS DE CAPITAL AL SECTOR PRIVADO</t>
  </si>
  <si>
    <t>2.5 - TRANSFERENCIAS DE CAPITAL</t>
  </si>
  <si>
    <t>2.4.9 - TRANSFERENCIAS CORRIENTES A OTRAS INSTITUCIONES PÚBLICAS</t>
  </si>
  <si>
    <t>2.4.7 - TRANSFERENCIAS CORRIENTES AL SECTOR EXTERNO</t>
  </si>
  <si>
    <t>2.4.6 - SUBVENCIONES</t>
  </si>
  <si>
    <t>2.4.5 - TRANSFERENCIAS CORRIENTES A INSTITUCIONES PÚBLICAS FINANCIERAS</t>
  </si>
  <si>
    <t>2.4.4 - TRANSFERENCIAS CORRIENTES A EMPRESAS PÚBLICAS NO FINANCIERAS</t>
  </si>
  <si>
    <t>2.4.3 - TRANSFERENCIAS CORRIENTES A GOBIERNOS GENERALES LOCALES</t>
  </si>
  <si>
    <t>2.4.2 - TRANSFERENCIAS CORRIENTES AL  GOBIERNO GENERAL NACIONAL</t>
  </si>
  <si>
    <t>2.4.1 - TRANSFERENCIAS CORRIENTES AL SECTOR PRIVADO</t>
  </si>
  <si>
    <t>2.4 - TRANSFERENCIAS CORRIENTES</t>
  </si>
  <si>
    <t>2.3.9 - PRODUCTOS Y ÚTILES VARIOS</t>
  </si>
  <si>
    <t>2.3.8 - GASTOS QUE SE ASIGNARÁN DURANTE EL EJERCICIO (ART. 32 Y 33 LEY 423-06)</t>
  </si>
  <si>
    <t>2.3.7 - COMBUSTIBLES, LUBRICANTES, PRODUCTOS QUÍMICOS Y CONEXOS</t>
  </si>
  <si>
    <t>2.3.6 - PRODUCTOS DE MINERALES, METÁLICOS Y NO METÁLICOS</t>
  </si>
  <si>
    <t>2.3.5 - PRODUCTOS DE CUERO, CAUCHO Y PLÁSTICO</t>
  </si>
  <si>
    <t>2.3.4 - PRODUCTOS FARMACÉUTICOS</t>
  </si>
  <si>
    <t>2.3.3 - PRODUCTOS DE PAPEL, CARTÓN E IMPRESOS</t>
  </si>
  <si>
    <t>2.3.2 - TEXTILES Y VESTUARIOS</t>
  </si>
  <si>
    <t>2.3.1 - ALIMENTOS Y PRODUCTOS AGROFORESTALES</t>
  </si>
  <si>
    <t>2.3 - MATERIALES Y SUMINISTROS</t>
  </si>
  <si>
    <t>2.2.9 - OTRAS CONTRATACIONES DE SERVICIOS</t>
  </si>
  <si>
    <t>2.2.8 - OTROS SERVICIOS NO INCLUIDOS EN CONCEPTOS ANTERIORES</t>
  </si>
  <si>
    <t>2.2.7 - SERVICIOS DE CONSERVACIÓN, REPARACIONES MENORES E INSTALACIONES TEMPORALES</t>
  </si>
  <si>
    <t>2.2.6 - SEGUROS</t>
  </si>
  <si>
    <t>2.2.5 - ALQUILERES Y RENTAS</t>
  </si>
  <si>
    <t>2.2.4 - TRANSPORTE Y ALMACENAJE</t>
  </si>
  <si>
    <t>2.2.3 - VIÁTICOS</t>
  </si>
  <si>
    <t>2.2.2 - PUBLICIDAD, IMPRESIÓN Y ENCUADERNACIÓN</t>
  </si>
  <si>
    <t>2.2.1 - SERVICIOS BÁSICOS</t>
  </si>
  <si>
    <t>2.2 - CONTRATACIÓN DE SERVICIOS</t>
  </si>
  <si>
    <t>2.1.5 - CONTRIBUCIONES A LA SEGURIDAD SOCIAL</t>
  </si>
  <si>
    <t>2.1.4 - GRATIFICACIONES Y BONIFICACIONES</t>
  </si>
  <si>
    <t>2.1.3 - DIETAS Y GASTOS DE REPRESENTACIÓN</t>
  </si>
  <si>
    <t>2.1.2 - SOBRESUELDOS</t>
  </si>
  <si>
    <t>2.1.1 - REMUNERACIONES</t>
  </si>
  <si>
    <t>2.1 - REMUNERACIONES Y CONTRIBUCIONES</t>
  </si>
  <si>
    <t>2 - GASTOS</t>
  </si>
  <si>
    <t xml:space="preserve">Total </t>
  </si>
  <si>
    <t>Diciembre</t>
  </si>
  <si>
    <t xml:space="preserve">Noviembre </t>
  </si>
  <si>
    <t>Octubre</t>
  </si>
  <si>
    <t>Septiembre</t>
  </si>
  <si>
    <t xml:space="preserve">Agosto </t>
  </si>
  <si>
    <t>Julio</t>
  </si>
  <si>
    <t>Junio</t>
  </si>
  <si>
    <t>Mayo</t>
  </si>
  <si>
    <t>Abril</t>
  </si>
  <si>
    <t>Marzo</t>
  </si>
  <si>
    <t>Febrero</t>
  </si>
  <si>
    <t xml:space="preserve">Enero </t>
  </si>
  <si>
    <t xml:space="preserve">Gasto devengado </t>
  </si>
  <si>
    <t>Presupuesto Modificado</t>
  </si>
  <si>
    <t>Presupuesto Aprobado</t>
  </si>
  <si>
    <t>DETALLE</t>
  </si>
  <si>
    <t>En RD$</t>
  </si>
  <si>
    <t xml:space="preserve">Ejecución de Gasto y Aplicaciones financieras </t>
  </si>
  <si>
    <t>INSTITUTO NACIONAL DE AGUAS POTABLES Y ALCANTARILLADOS</t>
  </si>
  <si>
    <t>MINISTERIO DE SALUD PUBLICA</t>
  </si>
  <si>
    <t>2.8 - ADQUISICIÓN DE ACTIVOS FINANCIEROS CON FINES DE POLÍTICA</t>
  </si>
  <si>
    <t>4.1.1 - INCREMENTO DE ACTIVOS FINANCIEROS CORRIENTES</t>
  </si>
  <si>
    <t>4.1.2 - INCREMENTO DE ACTIVOS FINANCIEROS NO CORRIENTES</t>
  </si>
  <si>
    <r>
      <rPr>
        <b/>
        <sz val="10"/>
        <color theme="1"/>
        <rFont val="Calibri"/>
        <family val="2"/>
        <scheme val="minor"/>
      </rPr>
      <t>Presupuesto aprobado:</t>
    </r>
    <r>
      <rPr>
        <sz val="10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</si>
  <si>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0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</si>
  <si>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0"/>
        <color theme="1"/>
        <rFont val="Calibri"/>
        <family val="2"/>
        <scheme val="minor"/>
      </rPr>
      <t>Total devengado:</t>
    </r>
    <r>
      <rPr>
        <sz val="10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</si>
  <si>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Modificaciones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</si>
</sst>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rgb="FF000000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8"/>
      <color theme="1"/>
      <name val="Calibri Light"/>
      <family val="2"/>
      <scheme val="maj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Font="1"/>
    <xf numFmtId="0" fontId="5" fillId="0" borderId="0" xfId="0" applyFont="1" applyAlignment="1">
      <alignment horizontal="center" vertical="top" wrapText="1" readingOrder="1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43" fontId="6" fillId="3" borderId="5" xfId="1" applyFont="1" applyFill="1" applyBorder="1" applyAlignment="1">
      <alignment horizontal="center"/>
    </xf>
    <xf numFmtId="43" fontId="6" fillId="3" borderId="4" xfId="1" applyFont="1" applyFill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0" xfId="0" applyFont="1" applyAlignment="1">
      <alignment horizontal="left" indent="1"/>
    </xf>
    <xf numFmtId="43" fontId="0" fillId="0" borderId="0" xfId="1" applyFont="1"/>
    <xf numFmtId="43" fontId="0" fillId="0" borderId="0" xfId="0" applyNumberFormat="1" applyFont="1"/>
    <xf numFmtId="0" fontId="6" fillId="2" borderId="2" xfId="0" applyFont="1" applyFill="1" applyBorder="1" applyAlignment="1">
      <alignment vertical="center"/>
    </xf>
    <xf numFmtId="0" fontId="2" fillId="0" borderId="0" xfId="0" applyFont="1"/>
    <xf numFmtId="0" fontId="0" fillId="0" borderId="0" xfId="0" applyFont="1" applyAlignment="1">
      <alignment wrapText="1"/>
    </xf>
    <xf numFmtId="43" fontId="0" fillId="0" borderId="0" xfId="1" applyFont="1" applyBorder="1"/>
    <xf numFmtId="43" fontId="5" fillId="0" borderId="0" xfId="1" applyFont="1" applyAlignment="1">
      <alignment horizontal="center" vertical="top" wrapText="1" readingOrder="1"/>
    </xf>
    <xf numFmtId="43" fontId="9" fillId="4" borderId="0" xfId="1" applyFont="1" applyFill="1" applyBorder="1" applyAlignment="1">
      <alignment horizontal="center"/>
    </xf>
    <xf numFmtId="164" fontId="5" fillId="0" borderId="0" xfId="1" applyNumberFormat="1" applyFont="1" applyAlignment="1">
      <alignment horizontal="center" vertical="top" wrapText="1" readingOrder="1"/>
    </xf>
    <xf numFmtId="164" fontId="7" fillId="0" borderId="3" xfId="1" applyNumberFormat="1" applyFont="1" applyBorder="1"/>
    <xf numFmtId="164" fontId="7" fillId="0" borderId="0" xfId="1" applyNumberFormat="1" applyFont="1"/>
    <xf numFmtId="164" fontId="8" fillId="0" borderId="0" xfId="1" applyNumberFormat="1" applyFont="1"/>
    <xf numFmtId="164" fontId="8" fillId="0" borderId="0" xfId="1" applyNumberFormat="1" applyFont="1" applyFill="1"/>
    <xf numFmtId="164" fontId="6" fillId="2" borderId="2" xfId="1" applyNumberFormat="1" applyFont="1" applyFill="1" applyBorder="1"/>
    <xf numFmtId="164" fontId="0" fillId="0" borderId="0" xfId="1" applyNumberFormat="1" applyFont="1"/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0" borderId="0" xfId="0" applyFont="1" applyAlignment="1"/>
    <xf numFmtId="0" fontId="0" fillId="0" borderId="0" xfId="0" applyFont="1" applyBorder="1"/>
    <xf numFmtId="164" fontId="0" fillId="0" borderId="0" xfId="1" applyNumberFormat="1" applyFont="1" applyBorder="1"/>
    <xf numFmtId="0" fontId="0" fillId="0" borderId="0" xfId="0" applyFont="1" applyFill="1"/>
    <xf numFmtId="43" fontId="0" fillId="0" borderId="0" xfId="1" applyFont="1" applyFill="1" applyBorder="1"/>
    <xf numFmtId="0" fontId="0" fillId="0" borderId="0" xfId="0" applyFont="1" applyFill="1" applyBorder="1"/>
    <xf numFmtId="43" fontId="10" fillId="0" borderId="0" xfId="1" applyFont="1" applyFill="1" applyBorder="1"/>
    <xf numFmtId="0" fontId="10" fillId="0" borderId="0" xfId="0" applyFont="1" applyFill="1" applyBorder="1"/>
    <xf numFmtId="43" fontId="0" fillId="0" borderId="0" xfId="0" applyNumberFormat="1" applyFont="1" applyFill="1" applyBorder="1"/>
    <xf numFmtId="0" fontId="8" fillId="0" borderId="0" xfId="0" applyFont="1" applyFill="1" applyAlignment="1">
      <alignment horizontal="left" indent="2"/>
    </xf>
    <xf numFmtId="164" fontId="12" fillId="0" borderId="3" xfId="1" applyNumberFormat="1" applyFont="1" applyFill="1" applyBorder="1"/>
    <xf numFmtId="164" fontId="12" fillId="0" borderId="0" xfId="1" applyNumberFormat="1" applyFont="1" applyFill="1"/>
    <xf numFmtId="164" fontId="13" fillId="0" borderId="0" xfId="1" applyNumberFormat="1" applyFont="1" applyFill="1"/>
    <xf numFmtId="43" fontId="14" fillId="0" borderId="0" xfId="1" applyFont="1" applyFill="1" applyBorder="1" applyAlignment="1"/>
    <xf numFmtId="43" fontId="15" fillId="0" borderId="0" xfId="1" applyFont="1" applyFill="1" applyBorder="1"/>
    <xf numFmtId="165" fontId="0" fillId="0" borderId="0" xfId="1" applyNumberFormat="1" applyFont="1"/>
    <xf numFmtId="165" fontId="0" fillId="0" borderId="0" xfId="1" applyNumberFormat="1" applyFont="1" applyBorder="1"/>
    <xf numFmtId="4" fontId="0" fillId="0" borderId="0" xfId="0" applyNumberFormat="1" applyFont="1"/>
    <xf numFmtId="0" fontId="0" fillId="0" borderId="0" xfId="0" applyFont="1" applyAlignment="1">
      <alignment horizontal="right"/>
    </xf>
    <xf numFmtId="4" fontId="0" fillId="0" borderId="0" xfId="0" applyNumberFormat="1"/>
    <xf numFmtId="43" fontId="16" fillId="0" borderId="0" xfId="1" applyFont="1"/>
    <xf numFmtId="43" fontId="17" fillId="0" borderId="0" xfId="1" applyFont="1"/>
    <xf numFmtId="43" fontId="0" fillId="0" borderId="0" xfId="1" applyFont="1" applyFill="1"/>
    <xf numFmtId="164" fontId="7" fillId="0" borderId="0" xfId="1" applyNumberFormat="1" applyFont="1" applyFill="1"/>
    <xf numFmtId="164" fontId="0" fillId="0" borderId="0" xfId="0" applyNumberFormat="1" applyFont="1"/>
    <xf numFmtId="43" fontId="18" fillId="0" borderId="0" xfId="1" applyFont="1"/>
    <xf numFmtId="0" fontId="7" fillId="0" borderId="0" xfId="0" applyFont="1" applyFill="1" applyAlignment="1">
      <alignment horizontal="left" indent="1"/>
    </xf>
    <xf numFmtId="0" fontId="7" fillId="0" borderId="3" xfId="0" applyFont="1" applyFill="1" applyBorder="1" applyAlignment="1">
      <alignment horizontal="left"/>
    </xf>
    <xf numFmtId="164" fontId="7" fillId="0" borderId="3" xfId="1" applyNumberFormat="1" applyFont="1" applyFill="1" applyBorder="1"/>
    <xf numFmtId="164" fontId="0" fillId="0" borderId="0" xfId="0" applyNumberFormat="1" applyFont="1" applyFill="1"/>
    <xf numFmtId="164" fontId="0" fillId="0" borderId="0" xfId="0" applyNumberFormat="1" applyFill="1"/>
    <xf numFmtId="164" fontId="0" fillId="0" borderId="0" xfId="1" applyNumberFormat="1" applyFont="1" applyFill="1"/>
    <xf numFmtId="164" fontId="1" fillId="0" borderId="0" xfId="1" applyNumberFormat="1" applyFont="1" applyFill="1"/>
    <xf numFmtId="0" fontId="3" fillId="0" borderId="0" xfId="0" applyFont="1" applyAlignment="1">
      <alignment horizontal="center" vertical="top" wrapText="1" readingOrder="1"/>
    </xf>
    <xf numFmtId="0" fontId="6" fillId="3" borderId="9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3" fillId="0" borderId="10" xfId="0" applyFont="1" applyBorder="1" applyAlignment="1">
      <alignment horizontal="center" vertical="top" wrapText="1" readingOrder="1"/>
    </xf>
    <xf numFmtId="0" fontId="6" fillId="2" borderId="4" xfId="0" applyFont="1" applyFill="1" applyBorder="1" applyAlignment="1">
      <alignment horizontal="left" vertical="center"/>
    </xf>
    <xf numFmtId="164" fontId="6" fillId="2" borderId="4" xfId="1" applyNumberFormat="1" applyFont="1" applyFill="1" applyBorder="1" applyAlignment="1">
      <alignment horizontal="center" vertical="center" wrapText="1"/>
    </xf>
    <xf numFmtId="164" fontId="6" fillId="2" borderId="6" xfId="1" applyNumberFormat="1" applyFont="1" applyFill="1" applyBorder="1" applyAlignment="1">
      <alignment horizontal="center" vertical="center" wrapText="1"/>
    </xf>
    <xf numFmtId="43" fontId="6" fillId="2" borderId="4" xfId="1" applyFont="1" applyFill="1" applyBorder="1" applyAlignment="1">
      <alignment horizontal="center" vertical="center" wrapText="1"/>
    </xf>
    <xf numFmtId="43" fontId="6" fillId="2" borderId="6" xfId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1</xdr:row>
      <xdr:rowOff>114300</xdr:rowOff>
    </xdr:from>
    <xdr:ext cx="1954530" cy="942975"/>
    <xdr:pic>
      <xdr:nvPicPr>
        <xdr:cNvPr id="2" name="Imagen 1" descr="logo-02">
          <a:extLst>
            <a:ext uri="{FF2B5EF4-FFF2-40B4-BE49-F238E27FC236}">
              <a16:creationId xmlns:a16="http://schemas.microsoft.com/office/drawing/2014/main" id="{B97B9EF5-6EE6-469F-9695-60BE1AC35F5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304800"/>
          <a:ext cx="1954530" cy="942975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15</xdr:col>
      <xdr:colOff>1476375</xdr:colOff>
      <xdr:row>1</xdr:row>
      <xdr:rowOff>200025</xdr:rowOff>
    </xdr:from>
    <xdr:to>
      <xdr:col>16</xdr:col>
      <xdr:colOff>1056977</xdr:colOff>
      <xdr:row>5</xdr:row>
      <xdr:rowOff>9525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66872D02-52BC-4C9B-84CB-763851C93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7350" y="390525"/>
          <a:ext cx="1133177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516732</xdr:colOff>
      <xdr:row>121</xdr:row>
      <xdr:rowOff>35719</xdr:rowOff>
    </xdr:from>
    <xdr:to>
      <xdr:col>0</xdr:col>
      <xdr:colOff>3849424</xdr:colOff>
      <xdr:row>122</xdr:row>
      <xdr:rowOff>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E3C93DF9-8D66-4C15-9B12-E9A1484489A1}"/>
            </a:ext>
          </a:extLst>
        </xdr:cNvPr>
        <xdr:cNvSpPr txBox="1">
          <a:spLocks noChangeArrowheads="1"/>
        </xdr:cNvSpPr>
      </xdr:nvSpPr>
      <xdr:spPr bwMode="auto">
        <a:xfrm>
          <a:off x="516732" y="22764750"/>
          <a:ext cx="3332692" cy="119591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Deyris Reyes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Encargada de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P</a:t>
          </a: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resupuesto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8</xdr:col>
      <xdr:colOff>47625</xdr:colOff>
      <xdr:row>120</xdr:row>
      <xdr:rowOff>83344</xdr:rowOff>
    </xdr:from>
    <xdr:to>
      <xdr:col>16</xdr:col>
      <xdr:colOff>1269205</xdr:colOff>
      <xdr:row>122</xdr:row>
      <xdr:rowOff>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B44E6EAF-7F49-441A-811E-2EF5C1E85D59}"/>
            </a:ext>
          </a:extLst>
        </xdr:cNvPr>
        <xdr:cNvSpPr txBox="1">
          <a:spLocks noChangeArrowheads="1"/>
        </xdr:cNvSpPr>
      </xdr:nvSpPr>
      <xdr:spPr bwMode="auto">
        <a:xfrm>
          <a:off x="13858875" y="22502813"/>
          <a:ext cx="6460330" cy="145256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Wellington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Arnaud Bisonó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Director Ejecutivo 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2338388</xdr:colOff>
      <xdr:row>108</xdr:row>
      <xdr:rowOff>35719</xdr:rowOff>
    </xdr:from>
    <xdr:to>
      <xdr:col>2</xdr:col>
      <xdr:colOff>1071563</xdr:colOff>
      <xdr:row>114</xdr:row>
      <xdr:rowOff>88636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E3C93DF9-8D66-4C15-9B12-E9A1484489A1}"/>
            </a:ext>
          </a:extLst>
        </xdr:cNvPr>
        <xdr:cNvSpPr txBox="1">
          <a:spLocks noChangeArrowheads="1"/>
        </xdr:cNvSpPr>
      </xdr:nvSpPr>
      <xdr:spPr bwMode="auto">
        <a:xfrm>
          <a:off x="2338388" y="23026688"/>
          <a:ext cx="3078956" cy="119591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Deyris Reyes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Encargada de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P</a:t>
          </a: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resupuesto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4</xdr:col>
      <xdr:colOff>704850</xdr:colOff>
      <xdr:row>108</xdr:row>
      <xdr:rowOff>23813</xdr:rowOff>
    </xdr:from>
    <xdr:to>
      <xdr:col>6</xdr:col>
      <xdr:colOff>1138238</xdr:colOff>
      <xdr:row>114</xdr:row>
      <xdr:rowOff>76730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EA21B47D-1CFE-4B35-B086-260954409229}"/>
            </a:ext>
          </a:extLst>
        </xdr:cNvPr>
        <xdr:cNvSpPr txBox="1">
          <a:spLocks noChangeArrowheads="1"/>
        </xdr:cNvSpPr>
      </xdr:nvSpPr>
      <xdr:spPr bwMode="auto">
        <a:xfrm>
          <a:off x="11420475" y="22633782"/>
          <a:ext cx="3052763" cy="119591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Francia Aquino Ledesma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Directora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Financiera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11</xdr:col>
      <xdr:colOff>476248</xdr:colOff>
      <xdr:row>107</xdr:row>
      <xdr:rowOff>109537</xdr:rowOff>
    </xdr:from>
    <xdr:to>
      <xdr:col>16</xdr:col>
      <xdr:colOff>261936</xdr:colOff>
      <xdr:row>114</xdr:row>
      <xdr:rowOff>109537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B44E6EAF-7F49-441A-811E-2EF5C1E85D59}"/>
            </a:ext>
          </a:extLst>
        </xdr:cNvPr>
        <xdr:cNvSpPr txBox="1">
          <a:spLocks noChangeArrowheads="1"/>
        </xdr:cNvSpPr>
      </xdr:nvSpPr>
      <xdr:spPr bwMode="auto">
        <a:xfrm>
          <a:off x="20359686" y="22529006"/>
          <a:ext cx="3488531" cy="1333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Wellington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Arnaud Bisonó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Director Ejecutivo 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2271713</xdr:colOff>
      <xdr:row>97</xdr:row>
      <xdr:rowOff>140494</xdr:rowOff>
    </xdr:from>
    <xdr:to>
      <xdr:col>1</xdr:col>
      <xdr:colOff>1819275</xdr:colOff>
      <xdr:row>104</xdr:row>
      <xdr:rowOff>2911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E3C93DF9-8D66-4C15-9B12-E9A1484489A1}"/>
            </a:ext>
          </a:extLst>
        </xdr:cNvPr>
        <xdr:cNvSpPr txBox="1">
          <a:spLocks noChangeArrowheads="1"/>
        </xdr:cNvSpPr>
      </xdr:nvSpPr>
      <xdr:spPr bwMode="auto">
        <a:xfrm>
          <a:off x="2271713" y="24124444"/>
          <a:ext cx="6176962" cy="119591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Deyris Reyes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Encargada de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P</a:t>
          </a: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resupuesto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</xdr:col>
      <xdr:colOff>1171575</xdr:colOff>
      <xdr:row>98</xdr:row>
      <xdr:rowOff>42863</xdr:rowOff>
    </xdr:from>
    <xdr:to>
      <xdr:col>8</xdr:col>
      <xdr:colOff>376238</xdr:colOff>
      <xdr:row>104</xdr:row>
      <xdr:rowOff>95780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EA21B47D-1CFE-4B35-B086-260954409229}"/>
            </a:ext>
          </a:extLst>
        </xdr:cNvPr>
        <xdr:cNvSpPr txBox="1">
          <a:spLocks noChangeArrowheads="1"/>
        </xdr:cNvSpPr>
      </xdr:nvSpPr>
      <xdr:spPr bwMode="auto">
        <a:xfrm>
          <a:off x="13068300" y="24217313"/>
          <a:ext cx="3252788" cy="119591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Francia Aquino Ledesma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Directora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Financiera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11</xdr:col>
      <xdr:colOff>447673</xdr:colOff>
      <xdr:row>97</xdr:row>
      <xdr:rowOff>52387</xdr:rowOff>
    </xdr:from>
    <xdr:to>
      <xdr:col>16</xdr:col>
      <xdr:colOff>233361</xdr:colOff>
      <xdr:row>104</xdr:row>
      <xdr:rowOff>52387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B44E6EAF-7F49-441A-811E-2EF5C1E85D59}"/>
            </a:ext>
          </a:extLst>
        </xdr:cNvPr>
        <xdr:cNvSpPr txBox="1">
          <a:spLocks noChangeArrowheads="1"/>
        </xdr:cNvSpPr>
      </xdr:nvSpPr>
      <xdr:spPr bwMode="auto">
        <a:xfrm>
          <a:off x="20307298" y="24036337"/>
          <a:ext cx="6138863" cy="1333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Wellington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Arnaud Bisonó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Director Ejecutivo 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upuesto/Respaldo%20de%20carpeta%20compartida%20local/Carpeta%20Compartida/2021/Ejecuciones/7.%20Julio/1.%20EJECUCION%20PRESUPUESTARIA%20JUL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Gastos  "/>
      <sheetName val="Variaciones 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T135"/>
  <sheetViews>
    <sheetView showGridLines="0" tabSelected="1" topLeftCell="A66" zoomScaleNormal="100" workbookViewId="0">
      <selection activeCell="G89" sqref="G89"/>
    </sheetView>
  </sheetViews>
  <sheetFormatPr baseColWidth="10" defaultColWidth="11.42578125" defaultRowHeight="15" x14ac:dyDescent="0.25"/>
  <cols>
    <col min="1" max="1" width="99.42578125" style="1" customWidth="1"/>
    <col min="2" max="2" width="28.28515625" style="23" customWidth="1"/>
    <col min="3" max="3" width="26.85546875" style="23" hidden="1" customWidth="1"/>
    <col min="4" max="4" width="30" style="1" hidden="1" customWidth="1"/>
    <col min="5" max="5" width="20.7109375" style="9" customWidth="1"/>
    <col min="6" max="6" width="21.5703125" style="1" customWidth="1"/>
    <col min="7" max="10" width="19.5703125" style="1" customWidth="1"/>
    <col min="11" max="11" width="19.5703125" style="9" customWidth="1"/>
    <col min="12" max="12" width="19.5703125" style="1" customWidth="1"/>
    <col min="13" max="13" width="17.42578125" style="1" bestFit="1" customWidth="1"/>
    <col min="14" max="14" width="19.140625" style="1" customWidth="1"/>
    <col min="15" max="15" width="19.5703125" style="1" customWidth="1"/>
    <col min="16" max="16" width="19.5703125" style="1" bestFit="1" customWidth="1"/>
    <col min="17" max="17" width="21" style="9" customWidth="1"/>
    <col min="18" max="18" width="20.28515625" style="1" customWidth="1"/>
    <col min="19" max="19" width="17.85546875" style="1" bestFit="1" customWidth="1"/>
    <col min="20" max="20" width="18.85546875" style="1" bestFit="1" customWidth="1"/>
    <col min="21" max="16384" width="11.42578125" style="1"/>
  </cols>
  <sheetData>
    <row r="2" spans="1:19" ht="28.5" customHeight="1" x14ac:dyDescent="0.25">
      <c r="A2" s="64" t="s">
        <v>92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9" ht="21" customHeight="1" x14ac:dyDescent="0.25">
      <c r="A3" s="66" t="s">
        <v>91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1:19" ht="23.25" x14ac:dyDescent="0.25">
      <c r="A4" s="72">
        <v>2023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</row>
    <row r="5" spans="1:19" ht="23.25" x14ac:dyDescent="0.25">
      <c r="A5" s="66" t="s">
        <v>90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</row>
    <row r="6" spans="1:19" ht="23.25" x14ac:dyDescent="0.25">
      <c r="A6" s="60" t="s">
        <v>89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</row>
    <row r="7" spans="1:19" ht="15.75" customHeight="1" x14ac:dyDescent="0.25">
      <c r="A7" s="2"/>
      <c r="B7" s="17"/>
      <c r="C7" s="17"/>
      <c r="D7" s="2"/>
      <c r="E7" s="15"/>
      <c r="F7" s="2"/>
      <c r="G7" s="2"/>
      <c r="H7" s="2"/>
      <c r="I7" s="15"/>
      <c r="J7" s="2"/>
      <c r="K7" s="2"/>
      <c r="L7" s="2"/>
      <c r="M7" s="2"/>
      <c r="N7" s="2"/>
      <c r="O7" s="2"/>
      <c r="P7" s="2"/>
      <c r="Q7" s="2"/>
    </row>
    <row r="8" spans="1:19" ht="25.5" customHeight="1" x14ac:dyDescent="0.25">
      <c r="A8" s="67" t="s">
        <v>88</v>
      </c>
      <c r="B8" s="68" t="s">
        <v>87</v>
      </c>
      <c r="C8" s="70" t="s">
        <v>99</v>
      </c>
      <c r="D8" s="70" t="s">
        <v>86</v>
      </c>
      <c r="E8" s="61" t="s">
        <v>85</v>
      </c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3"/>
    </row>
    <row r="9" spans="1:19" ht="18.75" x14ac:dyDescent="0.3">
      <c r="A9" s="67"/>
      <c r="B9" s="69"/>
      <c r="C9" s="71"/>
      <c r="D9" s="71"/>
      <c r="E9" s="6" t="s">
        <v>84</v>
      </c>
      <c r="F9" s="3" t="s">
        <v>83</v>
      </c>
      <c r="G9" s="3" t="s">
        <v>82</v>
      </c>
      <c r="H9" s="3" t="s">
        <v>81</v>
      </c>
      <c r="I9" s="4" t="s">
        <v>80</v>
      </c>
      <c r="J9" s="3" t="s">
        <v>79</v>
      </c>
      <c r="K9" s="5" t="s">
        <v>78</v>
      </c>
      <c r="L9" s="3" t="s">
        <v>77</v>
      </c>
      <c r="M9" s="3" t="s">
        <v>76</v>
      </c>
      <c r="N9" s="3" t="s">
        <v>75</v>
      </c>
      <c r="O9" s="3" t="s">
        <v>74</v>
      </c>
      <c r="P9" s="4" t="s">
        <v>73</v>
      </c>
      <c r="Q9" s="6" t="s">
        <v>72</v>
      </c>
    </row>
    <row r="10" spans="1:19" ht="18.75" customHeight="1" x14ac:dyDescent="0.25">
      <c r="A10" s="7" t="s">
        <v>71</v>
      </c>
      <c r="B10" s="18">
        <f>+B11+B17+B27+B37+B46+B53+B63</f>
        <v>9850307977</v>
      </c>
      <c r="C10" s="18">
        <f>+C11+C17+C27+C37+C46+C53+C63</f>
        <v>1732855093.5599999</v>
      </c>
      <c r="D10" s="18">
        <f t="shared" ref="D10:Q10" si="0">+D11+D17+D27+D37+D46+D53+D63</f>
        <v>11583163070.560001</v>
      </c>
      <c r="E10" s="18">
        <f>+E11+E17+E27+E37+E46+E53+E63</f>
        <v>330341815.13999999</v>
      </c>
      <c r="F10" s="18">
        <f t="shared" si="0"/>
        <v>1505512958.23</v>
      </c>
      <c r="G10" s="18">
        <f t="shared" si="0"/>
        <v>0</v>
      </c>
      <c r="H10" s="18">
        <f t="shared" si="0"/>
        <v>0</v>
      </c>
      <c r="I10" s="18">
        <f t="shared" si="0"/>
        <v>0</v>
      </c>
      <c r="J10" s="18">
        <f t="shared" si="0"/>
        <v>0</v>
      </c>
      <c r="K10" s="18">
        <f t="shared" si="0"/>
        <v>0</v>
      </c>
      <c r="L10" s="18">
        <f t="shared" si="0"/>
        <v>0</v>
      </c>
      <c r="M10" s="18">
        <f t="shared" si="0"/>
        <v>0</v>
      </c>
      <c r="N10" s="18">
        <f t="shared" si="0"/>
        <v>0</v>
      </c>
      <c r="O10" s="18">
        <f t="shared" si="0"/>
        <v>0</v>
      </c>
      <c r="P10" s="18">
        <f t="shared" si="0"/>
        <v>0</v>
      </c>
      <c r="Q10" s="55">
        <f t="shared" si="0"/>
        <v>1835854773.3699999</v>
      </c>
      <c r="R10" s="9"/>
      <c r="S10" s="10"/>
    </row>
    <row r="11" spans="1:19" ht="18.75" customHeight="1" x14ac:dyDescent="0.25">
      <c r="A11" s="8" t="s">
        <v>70</v>
      </c>
      <c r="B11" s="19">
        <f>SUM(B12:B16)</f>
        <v>1561974214</v>
      </c>
      <c r="C11" s="19">
        <f t="shared" ref="C11:P11" si="1">SUM(C12:C16)</f>
        <v>24438543.490000002</v>
      </c>
      <c r="D11" s="19">
        <f t="shared" si="1"/>
        <v>1586412757.49</v>
      </c>
      <c r="E11" s="50">
        <f t="shared" si="1"/>
        <v>190621885.63</v>
      </c>
      <c r="F11" s="50">
        <f t="shared" si="1"/>
        <v>190886550.00999999</v>
      </c>
      <c r="G11" s="50">
        <f t="shared" si="1"/>
        <v>0</v>
      </c>
      <c r="H11" s="50">
        <f t="shared" si="1"/>
        <v>0</v>
      </c>
      <c r="I11" s="50">
        <f t="shared" si="1"/>
        <v>0</v>
      </c>
      <c r="J11" s="50">
        <f t="shared" si="1"/>
        <v>0</v>
      </c>
      <c r="K11" s="50">
        <f t="shared" si="1"/>
        <v>0</v>
      </c>
      <c r="L11" s="50">
        <f t="shared" si="1"/>
        <v>0</v>
      </c>
      <c r="M11" s="50">
        <f t="shared" si="1"/>
        <v>0</v>
      </c>
      <c r="N11" s="50">
        <f t="shared" si="1"/>
        <v>0</v>
      </c>
      <c r="O11" s="50">
        <f t="shared" si="1"/>
        <v>0</v>
      </c>
      <c r="P11" s="50">
        <f t="shared" si="1"/>
        <v>0</v>
      </c>
      <c r="Q11" s="50">
        <f>SUM(Q12:Q16)</f>
        <v>381508435.63999999</v>
      </c>
    </row>
    <row r="12" spans="1:19" ht="18.75" customHeight="1" x14ac:dyDescent="0.25">
      <c r="A12" s="36" t="s">
        <v>69</v>
      </c>
      <c r="B12" s="57">
        <v>1128967309</v>
      </c>
      <c r="C12" s="57">
        <v>38029584.740000002</v>
      </c>
      <c r="D12" s="57">
        <f>+B12+C12</f>
        <v>1166996893.74</v>
      </c>
      <c r="E12" s="57">
        <v>161673728.56999999</v>
      </c>
      <c r="F12" s="57">
        <v>161653704.75999999</v>
      </c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>
        <f>SUM(E12:P12)</f>
        <v>323327433.32999998</v>
      </c>
    </row>
    <row r="13" spans="1:19" ht="18.75" customHeight="1" x14ac:dyDescent="0.25">
      <c r="A13" s="36" t="s">
        <v>68</v>
      </c>
      <c r="B13" s="57">
        <v>286488908</v>
      </c>
      <c r="C13" s="57">
        <v>-13591041.25</v>
      </c>
      <c r="D13" s="57">
        <f>+B13+C13</f>
        <v>272897866.75</v>
      </c>
      <c r="E13" s="57">
        <v>4352544</v>
      </c>
      <c r="F13" s="57">
        <v>4644934.1900000004</v>
      </c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>
        <f>SUM(E13:P13)</f>
        <v>8997478.1900000013</v>
      </c>
    </row>
    <row r="14" spans="1:19" ht="18.75" customHeight="1" x14ac:dyDescent="0.25">
      <c r="A14" s="36" t="s">
        <v>67</v>
      </c>
      <c r="B14" s="58"/>
      <c r="C14" s="20"/>
      <c r="D14" s="57">
        <f t="shared" ref="D14:D16" si="2">+B14+C14</f>
        <v>0</v>
      </c>
      <c r="E14" s="57"/>
      <c r="F14" s="57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>
        <f>SUM(E14:P14)</f>
        <v>0</v>
      </c>
    </row>
    <row r="15" spans="1:19" ht="18.75" customHeight="1" x14ac:dyDescent="0.25">
      <c r="A15" s="36" t="s">
        <v>66</v>
      </c>
      <c r="B15" s="59"/>
      <c r="C15" s="20"/>
      <c r="D15" s="57">
        <f t="shared" si="2"/>
        <v>0</v>
      </c>
      <c r="E15" s="57"/>
      <c r="F15" s="57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>
        <f>SUM(E15:P15)</f>
        <v>0</v>
      </c>
    </row>
    <row r="16" spans="1:19" ht="18.75" customHeight="1" x14ac:dyDescent="0.25">
      <c r="A16" s="36" t="s">
        <v>65</v>
      </c>
      <c r="B16" s="57">
        <v>146517997</v>
      </c>
      <c r="C16" s="20"/>
      <c r="D16" s="57">
        <f t="shared" si="2"/>
        <v>146517997</v>
      </c>
      <c r="E16" s="57">
        <v>24595613.059999999</v>
      </c>
      <c r="F16" s="57">
        <v>24587911.059999995</v>
      </c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>
        <f>SUM(E16:P16)</f>
        <v>49183524.11999999</v>
      </c>
    </row>
    <row r="17" spans="1:19" ht="18.75" customHeight="1" x14ac:dyDescent="0.25">
      <c r="A17" s="53" t="s">
        <v>64</v>
      </c>
      <c r="B17" s="19">
        <f t="shared" ref="B17:Q17" si="3">SUM(B18:B26)</f>
        <v>2139452785</v>
      </c>
      <c r="C17" s="19">
        <f t="shared" si="3"/>
        <v>153257212.56999999</v>
      </c>
      <c r="D17" s="50">
        <f t="shared" si="3"/>
        <v>2292709997.5700002</v>
      </c>
      <c r="E17" s="50">
        <f t="shared" si="3"/>
        <v>137221366.12</v>
      </c>
      <c r="F17" s="50">
        <f t="shared" si="3"/>
        <v>205840755.92000002</v>
      </c>
      <c r="G17" s="50">
        <f t="shared" si="3"/>
        <v>0</v>
      </c>
      <c r="H17" s="50">
        <f t="shared" si="3"/>
        <v>0</v>
      </c>
      <c r="I17" s="50">
        <f t="shared" si="3"/>
        <v>0</v>
      </c>
      <c r="J17" s="50">
        <f t="shared" si="3"/>
        <v>0</v>
      </c>
      <c r="K17" s="50">
        <f t="shared" si="3"/>
        <v>0</v>
      </c>
      <c r="L17" s="50">
        <f t="shared" si="3"/>
        <v>0</v>
      </c>
      <c r="M17" s="50">
        <f t="shared" si="3"/>
        <v>0</v>
      </c>
      <c r="N17" s="50">
        <f t="shared" si="3"/>
        <v>0</v>
      </c>
      <c r="O17" s="50">
        <f t="shared" si="3"/>
        <v>0</v>
      </c>
      <c r="P17" s="50">
        <f t="shared" si="3"/>
        <v>0</v>
      </c>
      <c r="Q17" s="50">
        <f t="shared" si="3"/>
        <v>343062122.03999996</v>
      </c>
    </row>
    <row r="18" spans="1:19" ht="18.75" customHeight="1" x14ac:dyDescent="0.25">
      <c r="A18" s="36" t="s">
        <v>63</v>
      </c>
      <c r="B18" s="57">
        <v>1554559853</v>
      </c>
      <c r="C18" s="57"/>
      <c r="D18" s="57">
        <f>+B18+C18</f>
        <v>1554559853</v>
      </c>
      <c r="E18" s="57">
        <v>128945015.95</v>
      </c>
      <c r="F18" s="57">
        <v>96926156.49000001</v>
      </c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>
        <f>SUM(E18:P18)</f>
        <v>225871172.44</v>
      </c>
    </row>
    <row r="19" spans="1:19" ht="18.75" customHeight="1" x14ac:dyDescent="0.25">
      <c r="A19" s="36" t="s">
        <v>62</v>
      </c>
      <c r="B19" s="57">
        <v>57479997</v>
      </c>
      <c r="C19" s="57">
        <v>16287012</v>
      </c>
      <c r="D19" s="57">
        <f t="shared" ref="D19:D26" si="4">+B19+C19</f>
        <v>73767009</v>
      </c>
      <c r="E19" s="57">
        <v>33934.519999999997</v>
      </c>
      <c r="F19" s="57">
        <v>55270.67</v>
      </c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>
        <f t="shared" ref="Q19:Q24" si="5">SUM(E19:P19)</f>
        <v>89205.19</v>
      </c>
      <c r="S19" s="51"/>
    </row>
    <row r="20" spans="1:19" ht="18.75" customHeight="1" x14ac:dyDescent="0.25">
      <c r="A20" s="36" t="s">
        <v>61</v>
      </c>
      <c r="B20" s="57">
        <v>35343090</v>
      </c>
      <c r="C20" s="57"/>
      <c r="D20" s="57">
        <f t="shared" si="4"/>
        <v>35343090</v>
      </c>
      <c r="E20" s="57">
        <v>6850983.8399999999</v>
      </c>
      <c r="F20" s="57">
        <v>640037.5</v>
      </c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>
        <f t="shared" si="5"/>
        <v>7491021.3399999999</v>
      </c>
    </row>
    <row r="21" spans="1:19" ht="18.75" customHeight="1" x14ac:dyDescent="0.25">
      <c r="A21" s="36" t="s">
        <v>60</v>
      </c>
      <c r="B21" s="57">
        <v>11240816</v>
      </c>
      <c r="C21" s="57">
        <v>2000000</v>
      </c>
      <c r="D21" s="57">
        <f t="shared" si="4"/>
        <v>13240816</v>
      </c>
      <c r="E21" s="57">
        <v>39268</v>
      </c>
      <c r="F21" s="57">
        <v>158471.66</v>
      </c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>
        <f t="shared" si="5"/>
        <v>197739.66</v>
      </c>
      <c r="S21" s="51"/>
    </row>
    <row r="22" spans="1:19" ht="18.75" customHeight="1" x14ac:dyDescent="0.25">
      <c r="A22" s="36" t="s">
        <v>59</v>
      </c>
      <c r="B22" s="57">
        <v>78687768</v>
      </c>
      <c r="C22" s="57">
        <v>38400000</v>
      </c>
      <c r="D22" s="57">
        <f t="shared" si="4"/>
        <v>117087768</v>
      </c>
      <c r="E22" s="57">
        <v>135421.6</v>
      </c>
      <c r="F22" s="57">
        <v>5176354.49</v>
      </c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>
        <f t="shared" si="5"/>
        <v>5311776.09</v>
      </c>
      <c r="S22" s="51"/>
    </row>
    <row r="23" spans="1:19" ht="18.75" customHeight="1" x14ac:dyDescent="0.25">
      <c r="A23" s="36" t="s">
        <v>58</v>
      </c>
      <c r="B23" s="57">
        <v>176258166</v>
      </c>
      <c r="C23" s="57">
        <v>50000000</v>
      </c>
      <c r="D23" s="57">
        <f t="shared" si="4"/>
        <v>226258166</v>
      </c>
      <c r="E23" s="57"/>
      <c r="F23" s="57">
        <v>63810275.82</v>
      </c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>
        <f t="shared" si="5"/>
        <v>63810275.82</v>
      </c>
    </row>
    <row r="24" spans="1:19" ht="18.75" customHeight="1" x14ac:dyDescent="0.25">
      <c r="A24" s="36" t="s">
        <v>57</v>
      </c>
      <c r="B24" s="57">
        <v>62372432</v>
      </c>
      <c r="C24" s="57">
        <v>22248257.800000001</v>
      </c>
      <c r="D24" s="57">
        <f t="shared" si="4"/>
        <v>84620689.799999997</v>
      </c>
      <c r="E24" s="57">
        <v>250664.43</v>
      </c>
      <c r="F24" s="57">
        <v>4767964.28</v>
      </c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>
        <f t="shared" si="5"/>
        <v>5018628.71</v>
      </c>
    </row>
    <row r="25" spans="1:19" ht="18.75" customHeight="1" x14ac:dyDescent="0.25">
      <c r="A25" s="36" t="s">
        <v>56</v>
      </c>
      <c r="B25" s="57">
        <v>154324465</v>
      </c>
      <c r="C25" s="57">
        <v>24089122.699999999</v>
      </c>
      <c r="D25" s="57">
        <f t="shared" si="4"/>
        <v>178413587.69999999</v>
      </c>
      <c r="E25" s="57">
        <v>840920.58</v>
      </c>
      <c r="F25" s="57">
        <v>33706557.579999998</v>
      </c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1">
        <f>SUM(E25:P25)</f>
        <v>34547478.159999996</v>
      </c>
    </row>
    <row r="26" spans="1:19" ht="18.75" customHeight="1" x14ac:dyDescent="0.25">
      <c r="A26" s="36" t="s">
        <v>55</v>
      </c>
      <c r="B26" s="57">
        <v>9186198</v>
      </c>
      <c r="C26" s="57">
        <v>232820.07</v>
      </c>
      <c r="D26" s="57">
        <f t="shared" si="4"/>
        <v>9419018.0700000003</v>
      </c>
      <c r="E26" s="57">
        <v>125157.2</v>
      </c>
      <c r="F26" s="57">
        <v>599667.43000000005</v>
      </c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1">
        <f>SUM(E26:P26)</f>
        <v>724824.63</v>
      </c>
    </row>
    <row r="27" spans="1:19" ht="18.75" customHeight="1" x14ac:dyDescent="0.25">
      <c r="A27" s="53" t="s">
        <v>54</v>
      </c>
      <c r="B27" s="19">
        <f t="shared" ref="B27:Q27" si="6">SUM(B28:B36)</f>
        <v>553195693</v>
      </c>
      <c r="C27" s="19">
        <f t="shared" si="6"/>
        <v>377975957.64999998</v>
      </c>
      <c r="D27" s="50">
        <f>SUM(D28:D36)</f>
        <v>931171650.6500001</v>
      </c>
      <c r="E27" s="50">
        <f>SUM(E28:E36)</f>
        <v>2498563.39</v>
      </c>
      <c r="F27" s="19">
        <f t="shared" si="6"/>
        <v>48109402.890000008</v>
      </c>
      <c r="G27" s="19">
        <f t="shared" si="6"/>
        <v>0</v>
      </c>
      <c r="H27" s="19">
        <f t="shared" si="6"/>
        <v>0</v>
      </c>
      <c r="I27" s="19">
        <f t="shared" si="6"/>
        <v>0</v>
      </c>
      <c r="J27" s="19">
        <f t="shared" si="6"/>
        <v>0</v>
      </c>
      <c r="K27" s="19">
        <f t="shared" si="6"/>
        <v>0</v>
      </c>
      <c r="L27" s="19">
        <f t="shared" si="6"/>
        <v>0</v>
      </c>
      <c r="M27" s="19">
        <f t="shared" si="6"/>
        <v>0</v>
      </c>
      <c r="N27" s="19">
        <f t="shared" si="6"/>
        <v>0</v>
      </c>
      <c r="O27" s="19">
        <f t="shared" si="6"/>
        <v>0</v>
      </c>
      <c r="P27" s="19">
        <f t="shared" si="6"/>
        <v>0</v>
      </c>
      <c r="Q27" s="50">
        <f t="shared" si="6"/>
        <v>50607966.280000009</v>
      </c>
    </row>
    <row r="28" spans="1:19" ht="18.75" customHeight="1" x14ac:dyDescent="0.25">
      <c r="A28" s="36" t="s">
        <v>53</v>
      </c>
      <c r="B28" s="57">
        <v>11356259</v>
      </c>
      <c r="C28" s="57">
        <v>41300</v>
      </c>
      <c r="D28" s="57">
        <f>+B28+C28</f>
        <v>11397559</v>
      </c>
      <c r="E28" s="57">
        <v>65148.79</v>
      </c>
      <c r="F28" s="57">
        <v>212239.94999999998</v>
      </c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1">
        <f>SUM(E28:P28)</f>
        <v>277388.74</v>
      </c>
    </row>
    <row r="29" spans="1:19" ht="18.75" customHeight="1" x14ac:dyDescent="0.25">
      <c r="A29" s="36" t="s">
        <v>52</v>
      </c>
      <c r="B29" s="57">
        <v>8303894</v>
      </c>
      <c r="C29" s="57">
        <v>6490000</v>
      </c>
      <c r="D29" s="57">
        <f t="shared" ref="D29:D36" si="7">+B29+C29</f>
        <v>14793894</v>
      </c>
      <c r="E29" s="57"/>
      <c r="F29" s="57">
        <v>7321.79</v>
      </c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1">
        <f t="shared" ref="Q29:Q35" si="8">SUM(E29:P29)</f>
        <v>7321.79</v>
      </c>
    </row>
    <row r="30" spans="1:19" ht="18.75" customHeight="1" x14ac:dyDescent="0.25">
      <c r="A30" s="36" t="s">
        <v>51</v>
      </c>
      <c r="B30" s="57">
        <v>12030593</v>
      </c>
      <c r="C30" s="57"/>
      <c r="D30" s="57">
        <f t="shared" si="7"/>
        <v>12030593</v>
      </c>
      <c r="E30" s="57">
        <v>28131.5</v>
      </c>
      <c r="F30" s="57">
        <v>100830.18</v>
      </c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1">
        <f t="shared" si="8"/>
        <v>128961.68</v>
      </c>
    </row>
    <row r="31" spans="1:19" ht="18.75" customHeight="1" x14ac:dyDescent="0.25">
      <c r="A31" s="36" t="s">
        <v>50</v>
      </c>
      <c r="B31" s="57">
        <v>5000000</v>
      </c>
      <c r="C31" s="57">
        <v>28483684</v>
      </c>
      <c r="D31" s="57">
        <f t="shared" si="7"/>
        <v>33483684</v>
      </c>
      <c r="E31" s="57"/>
      <c r="F31" s="57">
        <v>554.15</v>
      </c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1">
        <f t="shared" si="8"/>
        <v>554.15</v>
      </c>
    </row>
    <row r="32" spans="1:19" ht="18.75" customHeight="1" x14ac:dyDescent="0.25">
      <c r="A32" s="36" t="s">
        <v>49</v>
      </c>
      <c r="B32" s="57">
        <v>97418300</v>
      </c>
      <c r="C32" s="57">
        <v>68753965.200000003</v>
      </c>
      <c r="D32" s="57">
        <f t="shared" si="7"/>
        <v>166172265.19999999</v>
      </c>
      <c r="E32" s="57">
        <v>260512.46</v>
      </c>
      <c r="F32" s="57">
        <v>1872857.25</v>
      </c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1">
        <f t="shared" si="8"/>
        <v>2133369.71</v>
      </c>
      <c r="R32" s="9"/>
    </row>
    <row r="33" spans="1:17" ht="18.75" customHeight="1" x14ac:dyDescent="0.25">
      <c r="A33" s="36" t="s">
        <v>48</v>
      </c>
      <c r="B33" s="57">
        <v>37270443</v>
      </c>
      <c r="C33" s="57">
        <v>102786535</v>
      </c>
      <c r="D33" s="57">
        <f t="shared" si="7"/>
        <v>140056978</v>
      </c>
      <c r="E33" s="57">
        <v>236409.04</v>
      </c>
      <c r="F33" s="57">
        <v>38202383.680000007</v>
      </c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1">
        <f t="shared" si="8"/>
        <v>38438792.720000006</v>
      </c>
    </row>
    <row r="34" spans="1:17" ht="18.75" customHeight="1" x14ac:dyDescent="0.25">
      <c r="A34" s="36" t="s">
        <v>47</v>
      </c>
      <c r="B34" s="57">
        <v>323183418</v>
      </c>
      <c r="C34" s="57">
        <v>93029242.760000005</v>
      </c>
      <c r="D34" s="57">
        <f t="shared" si="7"/>
        <v>416212660.75999999</v>
      </c>
      <c r="E34" s="57">
        <v>1242445.93</v>
      </c>
      <c r="F34" s="57">
        <v>4286645.99</v>
      </c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1">
        <f t="shared" si="8"/>
        <v>5529091.9199999999</v>
      </c>
    </row>
    <row r="35" spans="1:17" ht="18.75" customHeight="1" x14ac:dyDescent="0.25">
      <c r="A35" s="36" t="s">
        <v>46</v>
      </c>
      <c r="B35" s="57"/>
      <c r="C35" s="57"/>
      <c r="D35" s="57">
        <f t="shared" si="7"/>
        <v>0</v>
      </c>
      <c r="E35" s="57"/>
      <c r="F35" s="57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1">
        <f t="shared" si="8"/>
        <v>0</v>
      </c>
    </row>
    <row r="36" spans="1:17" ht="18.75" customHeight="1" x14ac:dyDescent="0.25">
      <c r="A36" s="36" t="s">
        <v>45</v>
      </c>
      <c r="B36" s="57">
        <v>58632786</v>
      </c>
      <c r="C36" s="57">
        <v>78391230.689999998</v>
      </c>
      <c r="D36" s="57">
        <f t="shared" si="7"/>
        <v>137024016.69</v>
      </c>
      <c r="E36" s="57">
        <v>665915.67000000004</v>
      </c>
      <c r="F36" s="57">
        <v>3426569.9</v>
      </c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1">
        <f>SUM(E36:P36)</f>
        <v>4092485.57</v>
      </c>
    </row>
    <row r="37" spans="1:17" ht="18.75" customHeight="1" x14ac:dyDescent="0.25">
      <c r="A37" s="53" t="s">
        <v>44</v>
      </c>
      <c r="B37" s="19">
        <f t="shared" ref="B37:Q37" si="9">SUM(B38:B45)</f>
        <v>40416309</v>
      </c>
      <c r="C37" s="19">
        <f t="shared" si="9"/>
        <v>500000</v>
      </c>
      <c r="D37" s="50">
        <f t="shared" si="9"/>
        <v>40916309</v>
      </c>
      <c r="E37" s="50">
        <f t="shared" si="9"/>
        <v>0</v>
      </c>
      <c r="F37" s="19">
        <f t="shared" si="9"/>
        <v>0</v>
      </c>
      <c r="G37" s="19">
        <f t="shared" si="9"/>
        <v>0</v>
      </c>
      <c r="H37" s="19">
        <f t="shared" si="9"/>
        <v>0</v>
      </c>
      <c r="I37" s="19">
        <f t="shared" si="9"/>
        <v>0</v>
      </c>
      <c r="J37" s="19">
        <f t="shared" si="9"/>
        <v>0</v>
      </c>
      <c r="K37" s="19">
        <f t="shared" si="9"/>
        <v>0</v>
      </c>
      <c r="L37" s="19">
        <f t="shared" si="9"/>
        <v>0</v>
      </c>
      <c r="M37" s="19">
        <f t="shared" si="9"/>
        <v>0</v>
      </c>
      <c r="N37" s="19">
        <f t="shared" si="9"/>
        <v>0</v>
      </c>
      <c r="O37" s="19">
        <f t="shared" si="9"/>
        <v>0</v>
      </c>
      <c r="P37" s="19">
        <f t="shared" si="9"/>
        <v>0</v>
      </c>
      <c r="Q37" s="50">
        <f t="shared" si="9"/>
        <v>0</v>
      </c>
    </row>
    <row r="38" spans="1:17" ht="18.75" customHeight="1" x14ac:dyDescent="0.25">
      <c r="A38" s="36" t="s">
        <v>43</v>
      </c>
      <c r="B38" s="57">
        <v>39485409</v>
      </c>
      <c r="C38" s="57">
        <v>500000</v>
      </c>
      <c r="D38" s="57">
        <f>+B38+C38</f>
        <v>39985409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1"/>
      <c r="P38" s="20"/>
      <c r="Q38" s="21">
        <f t="shared" ref="Q38:Q52" si="10">SUM(E38:P38)</f>
        <v>0</v>
      </c>
    </row>
    <row r="39" spans="1:17" ht="18.75" customHeight="1" x14ac:dyDescent="0.25">
      <c r="A39" s="36" t="s">
        <v>42</v>
      </c>
      <c r="B39" s="20">
        <v>0</v>
      </c>
      <c r="C39" s="20"/>
      <c r="D39" s="57">
        <f t="shared" ref="D39:D52" si="11">+B39+C39</f>
        <v>0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1">
        <f t="shared" si="10"/>
        <v>0</v>
      </c>
    </row>
    <row r="40" spans="1:17" ht="18.75" customHeight="1" x14ac:dyDescent="0.25">
      <c r="A40" s="36" t="s">
        <v>41</v>
      </c>
      <c r="B40" s="20">
        <v>0</v>
      </c>
      <c r="C40" s="20"/>
      <c r="D40" s="57">
        <f t="shared" si="11"/>
        <v>0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1">
        <f t="shared" si="10"/>
        <v>0</v>
      </c>
    </row>
    <row r="41" spans="1:17" ht="18.75" customHeight="1" x14ac:dyDescent="0.25">
      <c r="A41" s="36" t="s">
        <v>40</v>
      </c>
      <c r="B41" s="20">
        <v>0</v>
      </c>
      <c r="C41" s="20"/>
      <c r="D41" s="57">
        <f t="shared" si="11"/>
        <v>0</v>
      </c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1">
        <f t="shared" si="10"/>
        <v>0</v>
      </c>
    </row>
    <row r="42" spans="1:17" ht="18.75" customHeight="1" x14ac:dyDescent="0.25">
      <c r="A42" s="36" t="s">
        <v>39</v>
      </c>
      <c r="B42" s="20">
        <v>0</v>
      </c>
      <c r="C42" s="20"/>
      <c r="D42" s="57">
        <f t="shared" si="11"/>
        <v>0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1">
        <f t="shared" si="10"/>
        <v>0</v>
      </c>
    </row>
    <row r="43" spans="1:17" ht="18.75" customHeight="1" x14ac:dyDescent="0.25">
      <c r="A43" s="36" t="s">
        <v>38</v>
      </c>
      <c r="B43" s="20">
        <v>0</v>
      </c>
      <c r="C43" s="20"/>
      <c r="D43" s="57">
        <f t="shared" si="11"/>
        <v>0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1">
        <f t="shared" si="10"/>
        <v>0</v>
      </c>
    </row>
    <row r="44" spans="1:17" ht="18.75" customHeight="1" x14ac:dyDescent="0.25">
      <c r="A44" s="36" t="s">
        <v>37</v>
      </c>
      <c r="B44" s="57">
        <v>930900</v>
      </c>
      <c r="C44" s="20"/>
      <c r="D44" s="57">
        <f t="shared" si="11"/>
        <v>930900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1">
        <f t="shared" si="10"/>
        <v>0</v>
      </c>
    </row>
    <row r="45" spans="1:17" ht="18.75" customHeight="1" x14ac:dyDescent="0.25">
      <c r="A45" s="36" t="s">
        <v>36</v>
      </c>
      <c r="B45" s="20">
        <v>0</v>
      </c>
      <c r="C45" s="20"/>
      <c r="D45" s="57">
        <f t="shared" si="11"/>
        <v>0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1">
        <f t="shared" si="10"/>
        <v>0</v>
      </c>
    </row>
    <row r="46" spans="1:17" ht="18.75" customHeight="1" x14ac:dyDescent="0.25">
      <c r="A46" s="53" t="s">
        <v>35</v>
      </c>
      <c r="B46" s="19">
        <v>0</v>
      </c>
      <c r="C46" s="19"/>
      <c r="D46" s="57">
        <f t="shared" si="11"/>
        <v>0</v>
      </c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1">
        <f t="shared" si="10"/>
        <v>0</v>
      </c>
    </row>
    <row r="47" spans="1:17" ht="18.75" customHeight="1" x14ac:dyDescent="0.25">
      <c r="A47" s="36" t="s">
        <v>34</v>
      </c>
      <c r="B47" s="20">
        <v>0</v>
      </c>
      <c r="C47" s="20"/>
      <c r="D47" s="57">
        <f t="shared" si="11"/>
        <v>0</v>
      </c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1">
        <f t="shared" si="10"/>
        <v>0</v>
      </c>
    </row>
    <row r="48" spans="1:17" ht="18.75" customHeight="1" x14ac:dyDescent="0.25">
      <c r="A48" s="36" t="s">
        <v>33</v>
      </c>
      <c r="B48" s="20">
        <v>0</v>
      </c>
      <c r="C48" s="20"/>
      <c r="D48" s="57">
        <f t="shared" si="11"/>
        <v>0</v>
      </c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1">
        <f t="shared" si="10"/>
        <v>0</v>
      </c>
    </row>
    <row r="49" spans="1:19" ht="18.75" customHeight="1" x14ac:dyDescent="0.25">
      <c r="A49" s="36" t="s">
        <v>32</v>
      </c>
      <c r="B49" s="20">
        <v>0</v>
      </c>
      <c r="C49" s="20"/>
      <c r="D49" s="57">
        <f t="shared" si="11"/>
        <v>0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1">
        <f t="shared" si="10"/>
        <v>0</v>
      </c>
    </row>
    <row r="50" spans="1:19" ht="18.75" customHeight="1" x14ac:dyDescent="0.25">
      <c r="A50" s="36" t="s">
        <v>31</v>
      </c>
      <c r="B50" s="20">
        <v>0</v>
      </c>
      <c r="C50" s="20"/>
      <c r="D50" s="57">
        <f t="shared" si="11"/>
        <v>0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1">
        <f t="shared" si="10"/>
        <v>0</v>
      </c>
    </row>
    <row r="51" spans="1:19" ht="18.75" customHeight="1" x14ac:dyDescent="0.25">
      <c r="A51" s="36" t="s">
        <v>30</v>
      </c>
      <c r="B51" s="20">
        <v>0</v>
      </c>
      <c r="C51" s="20"/>
      <c r="D51" s="57">
        <f t="shared" si="11"/>
        <v>0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1">
        <f t="shared" si="10"/>
        <v>0</v>
      </c>
    </row>
    <row r="52" spans="1:19" ht="18.75" customHeight="1" x14ac:dyDescent="0.25">
      <c r="A52" s="36" t="s">
        <v>29</v>
      </c>
      <c r="B52" s="20">
        <v>0</v>
      </c>
      <c r="C52" s="20"/>
      <c r="D52" s="57">
        <f t="shared" si="11"/>
        <v>0</v>
      </c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1">
        <f t="shared" si="10"/>
        <v>0</v>
      </c>
    </row>
    <row r="53" spans="1:19" ht="18.75" customHeight="1" x14ac:dyDescent="0.25">
      <c r="A53" s="53" t="s">
        <v>28</v>
      </c>
      <c r="B53" s="19">
        <f t="shared" ref="B53:Q53" si="12">SUM(B54:B62)</f>
        <v>330000000</v>
      </c>
      <c r="C53" s="19">
        <f t="shared" si="12"/>
        <v>296924759.74000001</v>
      </c>
      <c r="D53" s="19">
        <f>SUM(D54:D62)</f>
        <v>626924759.74000001</v>
      </c>
      <c r="E53" s="50">
        <f t="shared" si="12"/>
        <v>0</v>
      </c>
      <c r="F53" s="19">
        <f t="shared" si="12"/>
        <v>50521394.200000003</v>
      </c>
      <c r="G53" s="19">
        <f t="shared" si="12"/>
        <v>0</v>
      </c>
      <c r="H53" s="19">
        <f t="shared" si="12"/>
        <v>0</v>
      </c>
      <c r="I53" s="19">
        <f t="shared" si="12"/>
        <v>0</v>
      </c>
      <c r="J53" s="19">
        <f t="shared" si="12"/>
        <v>0</v>
      </c>
      <c r="K53" s="19">
        <f t="shared" si="12"/>
        <v>0</v>
      </c>
      <c r="L53" s="19">
        <f t="shared" si="12"/>
        <v>0</v>
      </c>
      <c r="M53" s="19">
        <f t="shared" si="12"/>
        <v>0</v>
      </c>
      <c r="N53" s="19">
        <f t="shared" si="12"/>
        <v>0</v>
      </c>
      <c r="O53" s="19">
        <f t="shared" si="12"/>
        <v>0</v>
      </c>
      <c r="P53" s="19">
        <f t="shared" si="12"/>
        <v>0</v>
      </c>
      <c r="Q53" s="50">
        <f t="shared" si="12"/>
        <v>50521394.200000003</v>
      </c>
    </row>
    <row r="54" spans="1:19" ht="18.75" customHeight="1" x14ac:dyDescent="0.25">
      <c r="A54" s="36" t="s">
        <v>27</v>
      </c>
      <c r="B54" s="57">
        <v>35000000</v>
      </c>
      <c r="C54" s="57">
        <v>57739969.869999997</v>
      </c>
      <c r="D54" s="57">
        <f>+B54+C54</f>
        <v>92739969.870000005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1">
        <f>SUM(E54:P54)</f>
        <v>0</v>
      </c>
    </row>
    <row r="55" spans="1:19" ht="18.75" customHeight="1" x14ac:dyDescent="0.25">
      <c r="A55" s="36" t="s">
        <v>26</v>
      </c>
      <c r="B55" s="57"/>
      <c r="C55" s="57">
        <v>8700000</v>
      </c>
      <c r="D55" s="57">
        <f t="shared" ref="D55:D62" si="13">+B55+C55</f>
        <v>8700000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1">
        <f>SUM(E55:P55)</f>
        <v>0</v>
      </c>
    </row>
    <row r="56" spans="1:19" ht="18.75" customHeight="1" x14ac:dyDescent="0.25">
      <c r="A56" s="36" t="s">
        <v>25</v>
      </c>
      <c r="B56" s="57">
        <v>20000000</v>
      </c>
      <c r="C56" s="57">
        <v>12652947.57</v>
      </c>
      <c r="D56" s="57">
        <f t="shared" si="13"/>
        <v>32652947.57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1">
        <f>SUM(E56:P56)</f>
        <v>0</v>
      </c>
    </row>
    <row r="57" spans="1:19" ht="18.75" customHeight="1" x14ac:dyDescent="0.25">
      <c r="A57" s="36" t="s">
        <v>24</v>
      </c>
      <c r="B57" s="57">
        <v>176420491</v>
      </c>
      <c r="C57" s="57">
        <v>30514000</v>
      </c>
      <c r="D57" s="57">
        <f t="shared" si="13"/>
        <v>206934491</v>
      </c>
      <c r="E57" s="20"/>
      <c r="F57" s="57">
        <v>28406500</v>
      </c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1">
        <f t="shared" ref="Q57:Q58" si="14">SUM(E57:P57)</f>
        <v>28406500</v>
      </c>
    </row>
    <row r="58" spans="1:19" ht="18.75" customHeight="1" x14ac:dyDescent="0.25">
      <c r="A58" s="36" t="s">
        <v>23</v>
      </c>
      <c r="B58" s="57">
        <v>98579509</v>
      </c>
      <c r="C58" s="57">
        <v>135754418.55000001</v>
      </c>
      <c r="D58" s="57">
        <f t="shared" si="13"/>
        <v>234333927.55000001</v>
      </c>
      <c r="E58" s="20"/>
      <c r="F58" s="57">
        <v>2728795.2</v>
      </c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1">
        <f t="shared" si="14"/>
        <v>2728795.2</v>
      </c>
    </row>
    <row r="59" spans="1:19" ht="18.75" customHeight="1" x14ac:dyDescent="0.25">
      <c r="A59" s="36" t="s">
        <v>22</v>
      </c>
      <c r="B59" s="57">
        <v>0</v>
      </c>
      <c r="C59" s="20"/>
      <c r="D59" s="57">
        <f t="shared" si="13"/>
        <v>0</v>
      </c>
      <c r="E59" s="20"/>
      <c r="F59" s="57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1">
        <f t="shared" ref="Q59:Q62" si="15">SUM(E59:P59)</f>
        <v>0</v>
      </c>
    </row>
    <row r="60" spans="1:19" ht="18.75" customHeight="1" x14ac:dyDescent="0.25">
      <c r="A60" s="36" t="s">
        <v>21</v>
      </c>
      <c r="B60" s="57">
        <v>0</v>
      </c>
      <c r="C60" s="20"/>
      <c r="D60" s="57">
        <f t="shared" si="13"/>
        <v>0</v>
      </c>
      <c r="E60" s="20"/>
      <c r="F60" s="57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1">
        <f t="shared" si="15"/>
        <v>0</v>
      </c>
    </row>
    <row r="61" spans="1:19" ht="18.75" customHeight="1" x14ac:dyDescent="0.25">
      <c r="A61" s="36" t="s">
        <v>20</v>
      </c>
      <c r="B61" s="57">
        <v>0</v>
      </c>
      <c r="C61" s="57">
        <v>44344623.75</v>
      </c>
      <c r="D61" s="57">
        <f t="shared" si="13"/>
        <v>44344623.75</v>
      </c>
      <c r="E61" s="20"/>
      <c r="F61" s="57">
        <v>19386099</v>
      </c>
      <c r="G61" s="20"/>
      <c r="H61" s="20"/>
      <c r="I61" s="20"/>
      <c r="J61" s="20"/>
      <c r="K61" s="20"/>
      <c r="M61" s="20"/>
      <c r="N61" s="20"/>
      <c r="O61" s="20"/>
      <c r="P61" s="20"/>
      <c r="Q61" s="21">
        <f>SUM(E61:P61)</f>
        <v>19386099</v>
      </c>
    </row>
    <row r="62" spans="1:19" ht="18.75" customHeight="1" x14ac:dyDescent="0.25">
      <c r="A62" s="36" t="s">
        <v>19</v>
      </c>
      <c r="B62" s="57">
        <v>0</v>
      </c>
      <c r="C62" s="57">
        <v>7218800</v>
      </c>
      <c r="D62" s="57">
        <f t="shared" si="13"/>
        <v>7218800</v>
      </c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1">
        <f t="shared" si="15"/>
        <v>0</v>
      </c>
    </row>
    <row r="63" spans="1:19" ht="18.75" customHeight="1" x14ac:dyDescent="0.25">
      <c r="A63" s="53" t="s">
        <v>18</v>
      </c>
      <c r="B63" s="19">
        <f t="shared" ref="B63:P63" si="16">SUM(B64:B67)</f>
        <v>5225268976</v>
      </c>
      <c r="C63" s="19">
        <f t="shared" si="16"/>
        <v>879758620.11000001</v>
      </c>
      <c r="D63" s="50">
        <f t="shared" si="16"/>
        <v>6105027596.1099997</v>
      </c>
      <c r="E63" s="19">
        <f t="shared" si="16"/>
        <v>0</v>
      </c>
      <c r="F63" s="19">
        <f t="shared" si="16"/>
        <v>1010154855.21</v>
      </c>
      <c r="G63" s="19">
        <f t="shared" si="16"/>
        <v>0</v>
      </c>
      <c r="H63" s="19">
        <f>SUM(H64:H67)</f>
        <v>0</v>
      </c>
      <c r="I63" s="19">
        <f t="shared" si="16"/>
        <v>0</v>
      </c>
      <c r="J63" s="19">
        <f t="shared" si="16"/>
        <v>0</v>
      </c>
      <c r="K63" s="19">
        <f t="shared" si="16"/>
        <v>0</v>
      </c>
      <c r="L63" s="19">
        <f t="shared" si="16"/>
        <v>0</v>
      </c>
      <c r="M63" s="19">
        <f t="shared" si="16"/>
        <v>0</v>
      </c>
      <c r="N63" s="19">
        <f t="shared" si="16"/>
        <v>0</v>
      </c>
      <c r="O63" s="19">
        <f t="shared" si="16"/>
        <v>0</v>
      </c>
      <c r="P63" s="19">
        <f t="shared" si="16"/>
        <v>0</v>
      </c>
      <c r="Q63" s="50">
        <f>SUM(Q64:Q67)</f>
        <v>1010154855.21</v>
      </c>
    </row>
    <row r="64" spans="1:19" ht="18.75" customHeight="1" x14ac:dyDescent="0.25">
      <c r="A64" s="36" t="s">
        <v>17</v>
      </c>
      <c r="B64" s="20"/>
      <c r="C64" s="20"/>
      <c r="D64" s="21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1">
        <f>SUM(E64:P64)</f>
        <v>0</v>
      </c>
      <c r="R64" s="51"/>
      <c r="S64" s="51"/>
    </row>
    <row r="65" spans="1:19" ht="18.75" customHeight="1" x14ac:dyDescent="0.25">
      <c r="A65" s="36" t="s">
        <v>16</v>
      </c>
      <c r="B65" s="57">
        <v>5225268976</v>
      </c>
      <c r="C65" s="57">
        <v>879758620.11000001</v>
      </c>
      <c r="D65" s="57">
        <f>+B65+C65</f>
        <v>6105027596.1099997</v>
      </c>
      <c r="E65" s="21"/>
      <c r="F65" s="57">
        <v>1010154855.21</v>
      </c>
      <c r="G65" s="20"/>
      <c r="H65" s="21"/>
      <c r="I65" s="20"/>
      <c r="J65" s="21"/>
      <c r="K65" s="20"/>
      <c r="L65" s="20"/>
      <c r="M65" s="20"/>
      <c r="N65" s="20"/>
      <c r="O65" s="20"/>
      <c r="P65" s="20"/>
      <c r="Q65" s="21">
        <f>SUM(E65:P65)</f>
        <v>1010154855.21</v>
      </c>
      <c r="R65" s="9"/>
      <c r="S65" s="10"/>
    </row>
    <row r="66" spans="1:19" ht="18.75" customHeight="1" x14ac:dyDescent="0.25">
      <c r="A66" s="36" t="s">
        <v>15</v>
      </c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>
        <f>SUM(E66:P66)</f>
        <v>0</v>
      </c>
    </row>
    <row r="67" spans="1:19" ht="18.75" customHeight="1" x14ac:dyDescent="0.25">
      <c r="A67" s="36" t="s">
        <v>14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>
        <f>SUM(E67:P67)</f>
        <v>0</v>
      </c>
    </row>
    <row r="68" spans="1:19" ht="18.75" customHeight="1" x14ac:dyDescent="0.25">
      <c r="A68" s="53" t="s">
        <v>93</v>
      </c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>
        <f t="shared" ref="Q68" si="17">SUM(Q69:Q70)</f>
        <v>0</v>
      </c>
    </row>
    <row r="69" spans="1:19" ht="18.75" customHeight="1" x14ac:dyDescent="0.25">
      <c r="A69" s="36" t="s">
        <v>13</v>
      </c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>
        <f t="shared" ref="Q69:Q74" si="18">SUM(E69:P69)</f>
        <v>0</v>
      </c>
    </row>
    <row r="70" spans="1:19" ht="18.75" customHeight="1" x14ac:dyDescent="0.25">
      <c r="A70" s="36" t="s">
        <v>12</v>
      </c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>
        <f t="shared" si="18"/>
        <v>0</v>
      </c>
    </row>
    <row r="71" spans="1:19" ht="18.75" customHeight="1" x14ac:dyDescent="0.25">
      <c r="A71" s="53" t="s">
        <v>11</v>
      </c>
      <c r="B71" s="19"/>
      <c r="C71" s="19"/>
      <c r="D71" s="19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>
        <f t="shared" si="18"/>
        <v>0</v>
      </c>
    </row>
    <row r="72" spans="1:19" ht="18.75" customHeight="1" x14ac:dyDescent="0.25">
      <c r="A72" s="36" t="s">
        <v>10</v>
      </c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>
        <f t="shared" si="18"/>
        <v>0</v>
      </c>
    </row>
    <row r="73" spans="1:19" ht="18.75" customHeight="1" x14ac:dyDescent="0.25">
      <c r="A73" s="36" t="s">
        <v>9</v>
      </c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>
        <f t="shared" si="18"/>
        <v>0</v>
      </c>
    </row>
    <row r="74" spans="1:19" ht="18.75" customHeight="1" x14ac:dyDescent="0.25">
      <c r="A74" s="36" t="s">
        <v>8</v>
      </c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>
        <f t="shared" si="18"/>
        <v>0</v>
      </c>
    </row>
    <row r="75" spans="1:19" ht="18.75" customHeight="1" x14ac:dyDescent="0.25">
      <c r="A75" s="36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</row>
    <row r="76" spans="1:19" ht="18.75" customHeight="1" x14ac:dyDescent="0.25">
      <c r="A76" s="54" t="s">
        <v>7</v>
      </c>
      <c r="B76" s="18">
        <f t="shared" ref="B76:Q76" si="19">SUM(B77+B80+B83)</f>
        <v>100000000</v>
      </c>
      <c r="C76" s="18">
        <f t="shared" si="19"/>
        <v>0</v>
      </c>
      <c r="D76" s="18">
        <f t="shared" si="19"/>
        <v>100000000</v>
      </c>
      <c r="E76" s="37">
        <f t="shared" si="19"/>
        <v>35131868.590000004</v>
      </c>
      <c r="F76" s="37">
        <f t="shared" si="19"/>
        <v>7485984.5700000003</v>
      </c>
      <c r="G76" s="37">
        <f t="shared" si="19"/>
        <v>0</v>
      </c>
      <c r="H76" s="37">
        <f t="shared" si="19"/>
        <v>0</v>
      </c>
      <c r="I76" s="37">
        <f t="shared" si="19"/>
        <v>0</v>
      </c>
      <c r="J76" s="37">
        <f t="shared" si="19"/>
        <v>0</v>
      </c>
      <c r="K76" s="37">
        <f t="shared" si="19"/>
        <v>0</v>
      </c>
      <c r="L76" s="37">
        <f t="shared" si="19"/>
        <v>0</v>
      </c>
      <c r="M76" s="37">
        <f t="shared" si="19"/>
        <v>0</v>
      </c>
      <c r="N76" s="37">
        <f t="shared" si="19"/>
        <v>0</v>
      </c>
      <c r="O76" s="37">
        <f t="shared" si="19"/>
        <v>0</v>
      </c>
      <c r="P76" s="37">
        <f t="shared" si="19"/>
        <v>0</v>
      </c>
      <c r="Q76" s="37">
        <f t="shared" si="19"/>
        <v>42617853.160000004</v>
      </c>
    </row>
    <row r="77" spans="1:19" ht="18.75" customHeight="1" x14ac:dyDescent="0.25">
      <c r="A77" s="53" t="s">
        <v>6</v>
      </c>
      <c r="B77" s="19">
        <f t="shared" ref="B77:Q77" si="20">SUM(B78:B79)</f>
        <v>0</v>
      </c>
      <c r="C77" s="19"/>
      <c r="D77" s="19">
        <f t="shared" si="20"/>
        <v>0</v>
      </c>
      <c r="E77" s="38">
        <f t="shared" si="20"/>
        <v>0</v>
      </c>
      <c r="F77" s="38">
        <f t="shared" si="20"/>
        <v>0</v>
      </c>
      <c r="G77" s="38">
        <f t="shared" si="20"/>
        <v>0</v>
      </c>
      <c r="H77" s="38">
        <f t="shared" si="20"/>
        <v>0</v>
      </c>
      <c r="I77" s="38">
        <f t="shared" si="20"/>
        <v>0</v>
      </c>
      <c r="J77" s="38">
        <f t="shared" si="20"/>
        <v>0</v>
      </c>
      <c r="K77" s="38">
        <f t="shared" si="20"/>
        <v>0</v>
      </c>
      <c r="L77" s="38">
        <f t="shared" si="20"/>
        <v>0</v>
      </c>
      <c r="M77" s="38">
        <f t="shared" si="20"/>
        <v>0</v>
      </c>
      <c r="N77" s="38">
        <f t="shared" si="20"/>
        <v>0</v>
      </c>
      <c r="O77" s="38">
        <f>SUM(O78:O79)</f>
        <v>0</v>
      </c>
      <c r="P77" s="38">
        <f t="shared" si="20"/>
        <v>0</v>
      </c>
      <c r="Q77" s="38">
        <f t="shared" si="20"/>
        <v>0</v>
      </c>
      <c r="R77" s="51"/>
      <c r="S77" s="51"/>
    </row>
    <row r="78" spans="1:19" s="30" customFormat="1" ht="18.75" customHeight="1" x14ac:dyDescent="0.25">
      <c r="A78" s="36" t="s">
        <v>94</v>
      </c>
      <c r="B78" s="21"/>
      <c r="C78" s="21"/>
      <c r="D78" s="21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>
        <f t="shared" ref="Q78:Q84" si="21">SUM(E78:P78)</f>
        <v>0</v>
      </c>
      <c r="R78" s="56"/>
    </row>
    <row r="79" spans="1:19" ht="18.75" customHeight="1" x14ac:dyDescent="0.25">
      <c r="A79" s="36" t="s">
        <v>95</v>
      </c>
      <c r="B79" s="20"/>
      <c r="C79" s="20"/>
      <c r="D79" s="20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>
        <f t="shared" si="21"/>
        <v>0</v>
      </c>
      <c r="R79" s="51"/>
    </row>
    <row r="80" spans="1:19" ht="18.75" customHeight="1" x14ac:dyDescent="0.25">
      <c r="A80" s="53" t="s">
        <v>5</v>
      </c>
      <c r="B80" s="19">
        <f t="shared" ref="B80:D80" si="22">SUM(B81:B82)</f>
        <v>100000000</v>
      </c>
      <c r="C80" s="19">
        <f t="shared" si="22"/>
        <v>0</v>
      </c>
      <c r="D80" s="19">
        <f t="shared" si="22"/>
        <v>100000000</v>
      </c>
      <c r="E80" s="19">
        <f>+E81</f>
        <v>35131868.590000004</v>
      </c>
      <c r="F80" s="19">
        <f t="shared" ref="F80:Q80" si="23">+F81</f>
        <v>7485984.5700000003</v>
      </c>
      <c r="G80" s="19">
        <f t="shared" si="23"/>
        <v>0</v>
      </c>
      <c r="H80" s="19">
        <f t="shared" si="23"/>
        <v>0</v>
      </c>
      <c r="I80" s="19">
        <f>+I81</f>
        <v>0</v>
      </c>
      <c r="J80" s="19">
        <f>+J81</f>
        <v>0</v>
      </c>
      <c r="K80" s="19">
        <f t="shared" si="23"/>
        <v>0</v>
      </c>
      <c r="L80" s="19">
        <f t="shared" si="23"/>
        <v>0</v>
      </c>
      <c r="M80" s="19">
        <f t="shared" si="23"/>
        <v>0</v>
      </c>
      <c r="N80" s="19">
        <f t="shared" si="23"/>
        <v>0</v>
      </c>
      <c r="O80" s="19">
        <f t="shared" si="23"/>
        <v>0</v>
      </c>
      <c r="P80" s="19">
        <f t="shared" si="23"/>
        <v>0</v>
      </c>
      <c r="Q80" s="19">
        <f t="shared" si="23"/>
        <v>42617853.160000004</v>
      </c>
    </row>
    <row r="81" spans="1:20" s="30" customFormat="1" ht="18.75" customHeight="1" x14ac:dyDescent="0.25">
      <c r="A81" s="36" t="s">
        <v>4</v>
      </c>
      <c r="B81" s="57">
        <v>100000000</v>
      </c>
      <c r="C81" s="21"/>
      <c r="D81" s="57">
        <f>+B81+C81</f>
        <v>100000000</v>
      </c>
      <c r="E81" s="57">
        <v>35131868.590000004</v>
      </c>
      <c r="F81" s="57">
        <v>7485984.5700000003</v>
      </c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>
        <f t="shared" si="21"/>
        <v>42617853.160000004</v>
      </c>
      <c r="R81" s="56"/>
    </row>
    <row r="82" spans="1:20" ht="18.75" customHeight="1" x14ac:dyDescent="0.25">
      <c r="A82" s="36" t="s">
        <v>3</v>
      </c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>
        <f t="shared" si="21"/>
        <v>0</v>
      </c>
    </row>
    <row r="83" spans="1:20" ht="18.75" customHeight="1" x14ac:dyDescent="0.25">
      <c r="A83" s="53" t="s">
        <v>2</v>
      </c>
      <c r="B83" s="19"/>
      <c r="C83" s="19"/>
      <c r="D83" s="19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>
        <f t="shared" si="21"/>
        <v>0</v>
      </c>
    </row>
    <row r="84" spans="1:20" ht="18.75" customHeight="1" x14ac:dyDescent="0.25">
      <c r="A84" s="36" t="s">
        <v>1</v>
      </c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>
        <f t="shared" si="21"/>
        <v>0</v>
      </c>
    </row>
    <row r="85" spans="1:20" s="12" customFormat="1" ht="18.75" customHeight="1" x14ac:dyDescent="0.3">
      <c r="A85" s="11" t="s">
        <v>0</v>
      </c>
      <c r="B85" s="22">
        <f>+B10+B76</f>
        <v>9950307977</v>
      </c>
      <c r="C85" s="22">
        <f>+C10+C76</f>
        <v>1732855093.5599999</v>
      </c>
      <c r="D85" s="22">
        <f t="shared" ref="D85:Q85" si="24">+D10+D76</f>
        <v>11683163070.560001</v>
      </c>
      <c r="E85" s="22">
        <f t="shared" si="24"/>
        <v>365473683.73000002</v>
      </c>
      <c r="F85" s="22">
        <f t="shared" si="24"/>
        <v>1512998942.8</v>
      </c>
      <c r="G85" s="22">
        <f t="shared" si="24"/>
        <v>0</v>
      </c>
      <c r="H85" s="22">
        <f t="shared" si="24"/>
        <v>0</v>
      </c>
      <c r="I85" s="22">
        <f t="shared" si="24"/>
        <v>0</v>
      </c>
      <c r="J85" s="22">
        <f t="shared" si="24"/>
        <v>0</v>
      </c>
      <c r="K85" s="22">
        <f t="shared" si="24"/>
        <v>0</v>
      </c>
      <c r="L85" s="22">
        <f t="shared" si="24"/>
        <v>0</v>
      </c>
      <c r="M85" s="22">
        <f t="shared" si="24"/>
        <v>0</v>
      </c>
      <c r="N85" s="22">
        <f t="shared" si="24"/>
        <v>0</v>
      </c>
      <c r="O85" s="22">
        <f t="shared" si="24"/>
        <v>0</v>
      </c>
      <c r="P85" s="22">
        <f t="shared" si="24"/>
        <v>0</v>
      </c>
      <c r="Q85" s="22">
        <f t="shared" si="24"/>
        <v>1878472626.53</v>
      </c>
      <c r="S85" s="52"/>
    </row>
    <row r="86" spans="1:20" ht="15.75" thickBot="1" x14ac:dyDescent="0.3">
      <c r="A86" s="27"/>
      <c r="E86" s="31"/>
      <c r="F86" s="32"/>
      <c r="G86" s="32"/>
      <c r="H86" s="32"/>
      <c r="I86" s="32"/>
      <c r="J86" s="32"/>
      <c r="K86" s="31"/>
      <c r="L86" s="32"/>
      <c r="M86" s="32"/>
      <c r="N86" s="32"/>
      <c r="O86" s="32"/>
      <c r="P86" s="32"/>
      <c r="Q86" s="31"/>
    </row>
    <row r="87" spans="1:20" ht="36.75" customHeight="1" thickBot="1" x14ac:dyDescent="0.3">
      <c r="A87" s="24" t="s">
        <v>96</v>
      </c>
      <c r="D87" s="9"/>
      <c r="E87" s="40"/>
      <c r="F87" s="40"/>
      <c r="G87" s="40"/>
      <c r="H87" s="40"/>
      <c r="I87" s="40"/>
      <c r="J87" s="40"/>
      <c r="K87" s="40"/>
      <c r="L87" s="41"/>
      <c r="M87" s="33"/>
      <c r="N87" s="33"/>
      <c r="O87" s="33"/>
      <c r="P87" s="34"/>
      <c r="Q87" s="33"/>
      <c r="S87" s="52"/>
      <c r="T87" s="10"/>
    </row>
    <row r="88" spans="1:20" ht="41.25" customHeight="1" thickBot="1" x14ac:dyDescent="0.3">
      <c r="A88" s="25" t="s">
        <v>97</v>
      </c>
      <c r="D88" s="16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5"/>
      <c r="R88" s="51"/>
      <c r="S88" s="10"/>
    </row>
    <row r="89" spans="1:20" ht="54.75" customHeight="1" thickBot="1" x14ac:dyDescent="0.3">
      <c r="A89" s="26" t="s">
        <v>98</v>
      </c>
      <c r="D89" s="16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</row>
    <row r="90" spans="1:20" ht="15.75" x14ac:dyDescent="0.25">
      <c r="A90" s="13"/>
      <c r="D90" s="16"/>
      <c r="G90" s="10"/>
      <c r="K90" s="1"/>
      <c r="Q90" s="1"/>
    </row>
    <row r="91" spans="1:20" x14ac:dyDescent="0.25">
      <c r="C91" s="1"/>
      <c r="D91" s="42"/>
      <c r="E91" s="1"/>
      <c r="J91" s="14"/>
      <c r="K91" s="1"/>
      <c r="P91" s="14"/>
      <c r="Q91" s="1"/>
    </row>
    <row r="92" spans="1:20" x14ac:dyDescent="0.25">
      <c r="C92" s="1"/>
      <c r="D92" s="42"/>
      <c r="E92" s="1"/>
      <c r="J92" s="14"/>
      <c r="K92" s="1"/>
      <c r="P92" s="14"/>
      <c r="Q92" s="1"/>
    </row>
    <row r="93" spans="1:20" x14ac:dyDescent="0.25">
      <c r="C93" s="1"/>
      <c r="D93" s="42"/>
      <c r="E93" s="1"/>
      <c r="J93" s="14"/>
      <c r="K93" s="1"/>
      <c r="P93" s="14"/>
      <c r="Q93" s="1"/>
    </row>
    <row r="94" spans="1:20" x14ac:dyDescent="0.25">
      <c r="C94" s="1"/>
      <c r="D94" s="42"/>
      <c r="E94" s="1"/>
      <c r="J94" s="14"/>
      <c r="K94" s="1"/>
      <c r="P94" s="14"/>
      <c r="Q94" s="1"/>
    </row>
    <row r="95" spans="1:20" x14ac:dyDescent="0.25">
      <c r="C95" s="1"/>
      <c r="D95" s="42"/>
      <c r="E95" s="1"/>
      <c r="J95" s="14"/>
      <c r="K95" s="1"/>
      <c r="P95" s="14"/>
      <c r="Q95" s="1"/>
    </row>
    <row r="96" spans="1:20" x14ac:dyDescent="0.25">
      <c r="C96" s="1"/>
      <c r="D96" s="42"/>
      <c r="E96" s="1"/>
      <c r="J96" s="14"/>
      <c r="K96" s="1"/>
      <c r="P96" s="14"/>
      <c r="Q96" s="1"/>
    </row>
    <row r="97" spans="2:17" x14ac:dyDescent="0.25">
      <c r="C97" s="1"/>
      <c r="D97" s="42"/>
      <c r="E97" s="1"/>
      <c r="J97" s="14"/>
      <c r="K97" s="1"/>
      <c r="P97" s="14"/>
      <c r="Q97" s="1"/>
    </row>
    <row r="98" spans="2:17" x14ac:dyDescent="0.25">
      <c r="C98" s="1"/>
      <c r="D98" s="42"/>
      <c r="E98" s="1"/>
      <c r="J98" s="14"/>
      <c r="K98" s="1"/>
      <c r="P98" s="14"/>
      <c r="Q98" s="1"/>
    </row>
    <row r="99" spans="2:17" s="28" customFormat="1" x14ac:dyDescent="0.25">
      <c r="B99" s="29"/>
      <c r="D99" s="43"/>
      <c r="J99" s="14"/>
      <c r="P99" s="14"/>
    </row>
    <row r="100" spans="2:17" x14ac:dyDescent="0.25">
      <c r="C100" s="1"/>
      <c r="D100" s="42"/>
      <c r="E100" s="1"/>
      <c r="J100" s="9"/>
      <c r="K100" s="1"/>
      <c r="P100" s="9"/>
      <c r="Q100" s="1"/>
    </row>
    <row r="101" spans="2:17" s="28" customFormat="1" x14ac:dyDescent="0.25">
      <c r="B101" s="29"/>
      <c r="D101" s="43"/>
      <c r="J101" s="14"/>
      <c r="P101" s="14"/>
    </row>
    <row r="102" spans="2:17" s="28" customFormat="1" x14ac:dyDescent="0.25">
      <c r="B102" s="29"/>
      <c r="D102" s="43"/>
      <c r="J102" s="14"/>
      <c r="P102" s="14"/>
    </row>
    <row r="103" spans="2:17" s="28" customFormat="1" x14ac:dyDescent="0.25">
      <c r="B103" s="29"/>
      <c r="D103" s="43"/>
      <c r="J103" s="14"/>
      <c r="P103" s="14"/>
    </row>
    <row r="104" spans="2:17" s="28" customFormat="1" x14ac:dyDescent="0.25">
      <c r="B104" s="29"/>
      <c r="D104" s="43"/>
      <c r="J104" s="14"/>
      <c r="P104" s="14"/>
    </row>
    <row r="105" spans="2:17" s="28" customFormat="1" x14ac:dyDescent="0.25">
      <c r="B105" s="29"/>
      <c r="D105" s="43"/>
      <c r="J105" s="14"/>
      <c r="P105" s="14"/>
    </row>
    <row r="106" spans="2:17" x14ac:dyDescent="0.25">
      <c r="C106" s="1"/>
      <c r="D106" s="42"/>
      <c r="E106" s="1"/>
      <c r="J106" s="9"/>
      <c r="K106" s="1"/>
      <c r="P106" s="9"/>
      <c r="Q106" s="1"/>
    </row>
    <row r="107" spans="2:17" x14ac:dyDescent="0.25">
      <c r="C107" s="1"/>
      <c r="D107" s="42"/>
      <c r="E107" s="1"/>
      <c r="J107" s="14"/>
      <c r="K107" s="1"/>
      <c r="P107" s="14"/>
      <c r="Q107" s="1"/>
    </row>
    <row r="108" spans="2:17" x14ac:dyDescent="0.25">
      <c r="C108" s="1"/>
      <c r="D108" s="42"/>
      <c r="E108" s="1"/>
      <c r="J108" s="14"/>
      <c r="K108" s="1"/>
      <c r="P108" s="14"/>
      <c r="Q108" s="1"/>
    </row>
    <row r="109" spans="2:17" x14ac:dyDescent="0.25">
      <c r="C109" s="1"/>
      <c r="D109" s="42"/>
      <c r="E109" s="1"/>
      <c r="J109" s="14"/>
      <c r="K109" s="1"/>
      <c r="P109" s="14"/>
      <c r="Q109" s="1"/>
    </row>
    <row r="110" spans="2:17" hidden="1" x14ac:dyDescent="0.25">
      <c r="C110" s="1"/>
      <c r="D110" s="42"/>
      <c r="E110" s="1"/>
      <c r="J110" s="14"/>
      <c r="K110" s="1"/>
      <c r="P110" s="14"/>
      <c r="Q110" s="1"/>
    </row>
    <row r="111" spans="2:17" hidden="1" x14ac:dyDescent="0.25">
      <c r="C111" s="1"/>
      <c r="D111" s="42"/>
      <c r="E111" s="1"/>
      <c r="J111" s="14"/>
      <c r="K111" s="1"/>
      <c r="P111" s="14"/>
      <c r="Q111" s="1"/>
    </row>
    <row r="112" spans="2:17" s="28" customFormat="1" hidden="1" x14ac:dyDescent="0.25">
      <c r="B112" s="29"/>
      <c r="D112" s="43"/>
      <c r="J112" s="14"/>
      <c r="P112" s="14"/>
    </row>
    <row r="113" spans="1:17" hidden="1" x14ac:dyDescent="0.25">
      <c r="C113" s="1"/>
      <c r="D113" s="42"/>
      <c r="E113" s="1"/>
      <c r="J113" s="9"/>
      <c r="K113" s="1"/>
      <c r="P113" s="9"/>
      <c r="Q113" s="1"/>
    </row>
    <row r="114" spans="1:17" hidden="1" x14ac:dyDescent="0.25">
      <c r="C114" s="1"/>
      <c r="D114" s="42"/>
      <c r="E114" s="1"/>
      <c r="J114" s="9"/>
      <c r="K114" s="1"/>
      <c r="P114" s="9"/>
      <c r="Q114" s="1"/>
    </row>
    <row r="115" spans="1:17" hidden="1" x14ac:dyDescent="0.25">
      <c r="C115" s="1"/>
      <c r="D115" s="42"/>
      <c r="E115" s="1"/>
      <c r="J115" s="9"/>
      <c r="K115" s="1"/>
      <c r="P115" s="9"/>
      <c r="Q115" s="1"/>
    </row>
    <row r="116" spans="1:17" hidden="1" x14ac:dyDescent="0.25">
      <c r="C116" s="1"/>
      <c r="D116" s="42"/>
      <c r="E116" s="1"/>
      <c r="J116" s="9"/>
      <c r="K116" s="1"/>
      <c r="P116" s="9"/>
      <c r="Q116" s="1"/>
    </row>
    <row r="117" spans="1:17" hidden="1" x14ac:dyDescent="0.25">
      <c r="C117" s="1"/>
      <c r="D117" s="42"/>
      <c r="E117" s="1"/>
      <c r="J117" s="9"/>
      <c r="K117" s="1"/>
      <c r="P117" s="9"/>
      <c r="Q117" s="1"/>
    </row>
    <row r="118" spans="1:17" hidden="1" x14ac:dyDescent="0.25">
      <c r="C118" s="1"/>
      <c r="D118" s="42"/>
      <c r="E118" s="1"/>
      <c r="J118" s="9"/>
      <c r="K118" s="1"/>
      <c r="P118" s="9"/>
      <c r="Q118" s="1"/>
    </row>
    <row r="119" spans="1:17" hidden="1" x14ac:dyDescent="0.25">
      <c r="C119" s="1"/>
      <c r="D119" s="42"/>
      <c r="E119" s="1"/>
      <c r="J119" s="9"/>
      <c r="K119" s="1"/>
      <c r="P119" s="9"/>
      <c r="Q119" s="1"/>
    </row>
    <row r="120" spans="1:17" hidden="1" x14ac:dyDescent="0.25">
      <c r="A120" s="45"/>
      <c r="J120" s="9"/>
      <c r="K120" s="1"/>
      <c r="P120" s="9"/>
      <c r="Q120" s="1"/>
    </row>
    <row r="121" spans="1:17" ht="24.75" hidden="1" customHeight="1" x14ac:dyDescent="0.25">
      <c r="B121" s="1"/>
      <c r="C121" s="1"/>
      <c r="E121" s="1"/>
      <c r="G121" s="44"/>
      <c r="K121" s="14"/>
      <c r="Q121" s="14"/>
    </row>
    <row r="122" spans="1:17" hidden="1" x14ac:dyDescent="0.25">
      <c r="A122" s="45"/>
      <c r="E122" s="47"/>
      <c r="K122" s="14"/>
      <c r="Q122" s="14"/>
    </row>
    <row r="123" spans="1:17" x14ac:dyDescent="0.25">
      <c r="E123" s="49"/>
    </row>
    <row r="124" spans="1:17" x14ac:dyDescent="0.25">
      <c r="B124" s="1"/>
      <c r="C124" s="1"/>
      <c r="E124" s="1"/>
    </row>
    <row r="125" spans="1:17" x14ac:dyDescent="0.25">
      <c r="A125" s="45"/>
      <c r="D125" s="9"/>
      <c r="E125" s="46"/>
    </row>
    <row r="126" spans="1:17" x14ac:dyDescent="0.25">
      <c r="E126" s="48"/>
    </row>
    <row r="128" spans="1:17" x14ac:dyDescent="0.25">
      <c r="A128" s="45"/>
      <c r="E128" s="46"/>
    </row>
    <row r="129" spans="1:5" x14ac:dyDescent="0.25">
      <c r="A129" s="45"/>
    </row>
    <row r="130" spans="1:5" x14ac:dyDescent="0.25">
      <c r="A130" s="45"/>
      <c r="E130" s="47"/>
    </row>
    <row r="131" spans="1:5" x14ac:dyDescent="0.25">
      <c r="A131" s="45"/>
      <c r="E131" s="46"/>
    </row>
    <row r="132" spans="1:5" x14ac:dyDescent="0.25">
      <c r="A132" s="45"/>
      <c r="E132" s="46"/>
    </row>
    <row r="133" spans="1:5" x14ac:dyDescent="0.25">
      <c r="A133" s="45"/>
      <c r="E133" s="46"/>
    </row>
    <row r="134" spans="1:5" x14ac:dyDescent="0.25">
      <c r="A134" s="45"/>
      <c r="E134" s="46"/>
    </row>
    <row r="135" spans="1:5" x14ac:dyDescent="0.25">
      <c r="A135" s="45"/>
    </row>
  </sheetData>
  <mergeCells count="10">
    <mergeCell ref="A6:Q6"/>
    <mergeCell ref="E8:Q8"/>
    <mergeCell ref="A2:Q2"/>
    <mergeCell ref="A3:Q3"/>
    <mergeCell ref="A8:A9"/>
    <mergeCell ref="B8:B9"/>
    <mergeCell ref="D8:D9"/>
    <mergeCell ref="A4:Q4"/>
    <mergeCell ref="A5:Q5"/>
    <mergeCell ref="C8:C9"/>
  </mergeCells>
  <pageMargins left="0.7" right="0.7" top="0.75" bottom="0.75" header="0.3" footer="0.3"/>
  <pageSetup scale="31" fitToHeight="0" orientation="landscape" r:id="rId1"/>
  <headerFooter>
    <oddFooter>&amp;R&amp;P/&amp;N</oddFooter>
  </headerFooter>
  <rowBreaks count="1" manualBreakCount="1">
    <brk id="75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Deyris Reyes Ramírez</dc:creator>
  <cp:lastModifiedBy>Deyris Reyes Ramírez</cp:lastModifiedBy>
  <cp:lastPrinted>2023-03-10T13:35:45Z</cp:lastPrinted>
  <dcterms:created xsi:type="dcterms:W3CDTF">2021-08-10T14:38:52Z</dcterms:created>
  <dcterms:modified xsi:type="dcterms:W3CDTF">2023-03-10T13:38:43Z</dcterms:modified>
</cp:coreProperties>
</file>