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dilee.minier\Desktop\PRESUPUESTOS SORTEO 2020\"/>
    </mc:Choice>
  </mc:AlternateContent>
  <bookViews>
    <workbookView xWindow="0" yWindow="345" windowWidth="20115" windowHeight="7440"/>
  </bookViews>
  <sheets>
    <sheet name="LOTE 17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" localSheetId="0">[1]M.O.!#REF!</definedName>
    <definedName name="\">[1]M.O.!#REF!</definedName>
    <definedName name="\a" localSheetId="0">#REF!</definedName>
    <definedName name="\a">#REF!</definedName>
    <definedName name="\b" localSheetId="0">[2]PRESUPUESTO!#REF!</definedName>
    <definedName name="\b">[2]PRESUPUESTO!#REF!</definedName>
    <definedName name="\c">#N/A</definedName>
    <definedName name="\d">#N/A</definedName>
    <definedName name="\f" localSheetId="0">[2]PRESUPUESTO!#REF!</definedName>
    <definedName name="\f">[2]PRESUPUESTO!#REF!</definedName>
    <definedName name="\i" localSheetId="0">[2]PRESUPUESTO!#REF!</definedName>
    <definedName name="\i">[2]PRESUPUESTO!#REF!</definedName>
    <definedName name="\m" localSheetId="0">[2]PRESUPUESTO!#REF!</definedName>
    <definedName name="\m">[2]PRESUPUESTO!#REF!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[2]PRESUPUESTO!#REF!</definedName>
    <definedName name="\z">[2]PRESUPUESTO!#REF!</definedName>
    <definedName name="___________ZC1" localSheetId="0">#REF!</definedName>
    <definedName name="___________ZC1">#REF!</definedName>
    <definedName name="___________ZE1" localSheetId="0">#REF!</definedName>
    <definedName name="___________ZE1">#REF!</definedName>
    <definedName name="___________ZE2" localSheetId="0">#REF!</definedName>
    <definedName name="___________ZE2">#REF!</definedName>
    <definedName name="___________ZE3" localSheetId="0">#REF!</definedName>
    <definedName name="___________ZE3">#REF!</definedName>
    <definedName name="___________ZE4" localSheetId="0">#REF!</definedName>
    <definedName name="___________ZE4">#REF!</definedName>
    <definedName name="___________ZE5" localSheetId="0">#REF!</definedName>
    <definedName name="___________ZE5">#REF!</definedName>
    <definedName name="___________ZE6" localSheetId="0">#REF!</definedName>
    <definedName name="___________ZE6">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MZ1155">[3]Mezcla!$F$37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hor280">[4]Analisis!$D$63</definedName>
    <definedName name="___pu5">[5]Sheet5!$E:$E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pu5">[6]Sheet5!$E:$E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l12">[7]analisis!$G$2477</definedName>
    <definedName name="_pl316">[7]analisis!$G$2513</definedName>
    <definedName name="_pl38">[7]analisis!$G$2486</definedName>
    <definedName name="_pu5">[8]Sheet5!$E:$E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VAR38">[9]Precio!$F$11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[10]PVC!#REF!</definedName>
    <definedName name="a">[10]PVC!#REF!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[11]M.O.!#REF!</definedName>
    <definedName name="AA">[11]M.O.!#REF!</definedName>
    <definedName name="aa_3">"$#REF!.$B$109"</definedName>
    <definedName name="AAG">[9]Precio!$F$20</definedName>
    <definedName name="AC">[3]insumo!$D$4</definedName>
    <definedName name="AC38G40">'[12]LISTADO INSUMOS DEL 2000'!$I$29</definedName>
    <definedName name="acero" localSheetId="0">#REF!</definedName>
    <definedName name="acero">#REF!</definedName>
    <definedName name="Acero_1_2_____Grado_40">[13]Insumos!$B$6:$D$6</definedName>
    <definedName name="Acero_1_4______Grado_40">[13]Insumos!$B$7:$D$7</definedName>
    <definedName name="Acero_2">#N/A</definedName>
    <definedName name="Acero_3">#N/A</definedName>
    <definedName name="Acero_3_4__1_____Grado_40">[13]Insumos!$B$8:$D$8</definedName>
    <definedName name="Acero_3_8______Grado_40">[13]Insumos!$B$9:$D$9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[14]INS!#REF!</definedName>
    <definedName name="ACUEDUCTO">[14]INS!#REF!</definedName>
    <definedName name="ACUEDUCTO_8" localSheetId="0">#REF!</definedName>
    <definedName name="ACUEDUCTO_8">#REF!</definedName>
    <definedName name="ADA" localSheetId="0">'[15]CUB-10181-3(Rescision)'!#REF!</definedName>
    <definedName name="ADA">'[15]CUB-10181-3(Rescision)'!#REF!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">[9]Precio!$F$21</definedName>
    <definedName name="Agregado_3">#N/A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3">#N/A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18">[9]Precio!$F$15</definedName>
    <definedName name="Alambre_3">#N/A</definedName>
    <definedName name="Alambre_No._18">[13]Insumos!$B$20:$D$20</definedName>
    <definedName name="Alambre_No.18_3">#N/A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[16]M.O.!$C$12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q._Madera_P_Rampa_____Incl._M_O">[13]Insumos!$B$127:$D$127</definedName>
    <definedName name="Alq._Madera_P_Viga_____Incl._M_O">[13]Insumos!$B$128:$D$128</definedName>
    <definedName name="Alq._Madera_P_Vigas_y_Columnas_Amarre____Incl._M_O">[13]Insumos!$B$129:$D$129</definedName>
    <definedName name="altura" localSheetId="0">[17]presupuesto!#REF!</definedName>
    <definedName name="altura">[17]presupuesto!#REF!</definedName>
    <definedName name="ana">[2]PRESUPUESTO!$C$4</definedName>
    <definedName name="ana_6" localSheetId="0">#REF!</definedName>
    <definedName name="ana_6">#REF!</definedName>
    <definedName name="analiis" localSheetId="0">[16]M.O.!#REF!</definedName>
    <definedName name="analiis">[16]M.O.!#REF!</definedName>
    <definedName name="analisis" localSheetId="0">#REF!</definedName>
    <definedName name="analisis">#REF!</definedName>
    <definedName name="ANALISSSSS">#N/A</definedName>
    <definedName name="ANALISSSSS_6" localSheetId="0">#REF!</definedName>
    <definedName name="ANALISSSSS_6">#REF!</definedName>
    <definedName name="Anclaje_de_Pilotes_3">#N/A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3">"$#REF!.$B$246"</definedName>
    <definedName name="ANGULAR_8" localSheetId="0">#REF!</definedName>
    <definedName name="ANGULAR_8">#REF!</definedName>
    <definedName name="AP" localSheetId="0">#REF!</definedName>
    <definedName name="AP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area" localSheetId="0">[17]presupuesto!#REF!</definedName>
    <definedName name="area">[17]presupuesto!#REF!</definedName>
    <definedName name="_xlnm.Extract" localSheetId="0">#REF!</definedName>
    <definedName name="_xlnm.Extract">#REF!</definedName>
    <definedName name="_xlnm.Print_Area" localSheetId="0">'LOTE 17'!$A$1:$F$134</definedName>
    <definedName name="_xlnm.Print_Area">#REF!</definedName>
    <definedName name="Arena_Gruesa_Lavada">[13]Insumos!$B$16:$D$16</definedName>
    <definedName name="ARENA_LAV_CLASIF">'[18]MATERIALES LISTADO'!$D$9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[19]M.O.!#REF!</definedName>
    <definedName name="as">[19]M.O.!#REF!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T" localSheetId="0">#REF!</definedName>
    <definedName name="AT">#REF!</definedName>
    <definedName name="AY" localSheetId="0">#REF!</definedName>
    <definedName name="AY">#REF!</definedName>
    <definedName name="AYCARP" localSheetId="0">[14]INS!#REF!</definedName>
    <definedName name="AYCARP">[14]INS!#REF!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[20]ADDENDA!#REF!</definedName>
    <definedName name="b">[20]ADDENDA!#REF!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RANDILLA_3">#N/A</definedName>
    <definedName name="barra12">[7]analisis!$G$2860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5M">[3]insumo!$D$9</definedName>
    <definedName name="BLOCK0.20M">[3]insumo!$D$10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_de_6">[13]Insumos!$B$22:$D$22</definedName>
    <definedName name="Bloques_de_8">[13]Insumos!$B$23:$D$23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[21]INSU!$B$42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rrar_Esc.">[22]Escalera!$J$9:$M$9,[22]Escalera!$J$10:$R$10,[22]Escalera!$AL$14:$AM$14,[22]Escalera!$AL$16:$AM$16,[22]Escalera!$I$16:$M$16,[22]Escalera!$B$19:$AE$32,[22]Escalera!$AN$19:$AQ$32</definedName>
    <definedName name="Borrar_Muros">[22]Muros!$W$15:$Z$15,[22]Muros!$AA$15:$AD$15,[22]Muros!$AF$13,[22]Muros!$K$20:$L$20,[22]Muros!$O$26:$P$26</definedName>
    <definedName name="Borrar_Precio">'[23]Cotz.'!$F$23:$F$800,'[23]Cotz.'!$K$280:$K$800</definedName>
    <definedName name="Borrar_V.C1">[24]qqVgas!$J$9:$M$9,[24]qqVgas!$J$10:$R$10,[24]qqVgas!$AJ$11:$AK$11,[24]qqVgas!$AR$11:$AS$11,[24]qqVgas!$AG$13:$AH$13,[24]qqVgas!$AP$13:$AQ$13,[24]qqVgas!$D$16:$AC$195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[16]M.O.!$C$9</definedName>
    <definedName name="BRIGADATOPOGRAFICA_6" localSheetId="0">#REF!</definedName>
    <definedName name="BRIGADATOPOGRAFICA_6">#REF!</definedName>
    <definedName name="BVNBVNBV" localSheetId="0">[25]M.O.!#REF!</definedName>
    <definedName name="BVNBVNBV">[25]M.O.!#REF!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[26]precios!#REF!</definedName>
    <definedName name="caballeteasbecto">[26]precios!#REF!</definedName>
    <definedName name="caballeteasbecto_8" localSheetId="0">#REF!</definedName>
    <definedName name="caballeteasbecto_8">#REF!</definedName>
    <definedName name="caballeteasbeto" localSheetId="0">[26]precios!#REF!</definedName>
    <definedName name="caballeteasbeto">[26]precios!#REF!</definedName>
    <definedName name="caballeteasbeto_8" localSheetId="0">#REF!</definedName>
    <definedName name="caballeteasbeto_8">#REF!</definedName>
    <definedName name="Cable_de_Postensado_3">#N/A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nt_3">"$#REF!.$D$1:$D$65534"</definedName>
    <definedName name="CANT1_3">"$#REF!.$D$1:$D$65534"</definedName>
    <definedName name="cant5">[5]Sheet5!$C:$C</definedName>
    <definedName name="CANT6_3">"$#REF!.$C$1:$C$65534"</definedName>
    <definedName name="canta_3">"$#REF!.$H$1:$H$65534"</definedName>
    <definedName name="CANTIDADPRESUPUESTO_3">"$#REF!.$C$1:$C$65534"</definedName>
    <definedName name="cantp_3">"$#REF!.$J$1:$J$65534"</definedName>
    <definedName name="cantpre_3">"$#REF!.$D$1:$D$65534"</definedName>
    <definedName name="cantt_3">"$#REF!.$L$1:$L$65534"</definedName>
    <definedName name="CAR.SOC">'[27]Cargas Sociales'!$G$23</definedName>
    <definedName name="CARACOL" localSheetId="0">[16]M.O.!#REF!</definedName>
    <definedName name="CARACOL">[16]M.O.!#REF!</definedName>
    <definedName name="CARANTEPECHO" localSheetId="0">[16]M.O.!#REF!</definedName>
    <definedName name="CARANTEPECHO">[16]M.O.!#REF!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[16]M.O.!#REF!</definedName>
    <definedName name="CARCOL30">[16]M.O.!#REF!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[16]M.O.!#REF!</definedName>
    <definedName name="CARCOL50">[16]M.O.!#REF!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[16]M.O.!#REF!</definedName>
    <definedName name="CARCOL51">[16]M.O.!#REF!</definedName>
    <definedName name="CARCOLAMARRE" localSheetId="0">[16]M.O.!#REF!</definedName>
    <definedName name="CARCOLAMARRE">[16]M.O.!#REF!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[16]M.O.!#REF!</definedName>
    <definedName name="CARLOSAPLA">[16]M.O.!#REF!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[16]M.O.!#REF!</definedName>
    <definedName name="CARLOSAVARIASAGUAS">[16]M.O.!#REF!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[16]M.O.!#REF!</definedName>
    <definedName name="CARMURO">[16]M.O.!#REF!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[14]INS!#REF!</definedName>
    <definedName name="CARP1">[14]INS!#REF!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[14]INS!#REF!</definedName>
    <definedName name="CARP2">[14]INS!#REF!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[16]M.O.!#REF!</definedName>
    <definedName name="CARPDINTEL">[16]M.O.!#REF!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[16]M.O.!#REF!</definedName>
    <definedName name="CARPVIGA2040">[16]M.O.!#REF!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[16]M.O.!#REF!</definedName>
    <definedName name="CARPVIGA3050">[16]M.O.!#REF!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[16]M.O.!#REF!</definedName>
    <definedName name="CARPVIGA3060">[16]M.O.!#REF!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[16]M.O.!#REF!</definedName>
    <definedName name="CARPVIGA4080">[16]M.O.!#REF!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[16]M.O.!#REF!</definedName>
    <definedName name="CARRAMPA">[16]M.O.!#REF!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[16]M.O.!#REF!</definedName>
    <definedName name="CASABE">[16]M.O.!#REF!</definedName>
    <definedName name="CASABE_8" localSheetId="0">#REF!</definedName>
    <definedName name="CASABE_8">#REF!</definedName>
    <definedName name="CASBESTO" localSheetId="0">[16]M.O.!#REF!</definedName>
    <definedName name="CASBESTO">[16]M.O.!#REF!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ting_Bed_3">#N/A</definedName>
    <definedName name="CAT214BFT">[28]EQUIPOS!$I$15</definedName>
    <definedName name="Cat950B">[28]EQUIPOS!$I$14</definedName>
    <definedName name="CBLOCK10" localSheetId="0">[14]INS!#REF!</definedName>
    <definedName name="CBLOCK10">[14]INS!#REF!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'[29]LISTADO INSUMOS DEL 2000'!$I$29</definedName>
    <definedName name="cem">[9]Precio!$F$9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3">#N/A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P">[3]insumo!$D$13</definedName>
    <definedName name="CEN" localSheetId="0">#REF!</definedName>
    <definedName name="CEN">#REF!</definedName>
    <definedName name="CERAMICA" localSheetId="0">#REF!</definedName>
    <definedName name="CERAMICA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PAREDP">[3]insumo!$D$16</definedName>
    <definedName name="CERAMICAPAREDS">[3]insumo!$D$17</definedName>
    <definedName name="CERAMICAPISOP">[3]insumo!$D$14</definedName>
    <definedName name="CERAMICAPISOS">[3]insumo!$D$15</definedName>
    <definedName name="CHAZO">[21]INSU!$B$104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3">#N/A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CORRIENTES">[3]insumo!$D$19</definedName>
    <definedName name="CLAVOZINC">[30]INS!$D$767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>[31]INSU!$D$284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>[31]INSU!$D$298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Ceramica.Pisos">'[32]Costos Mano de Obra'!$O$46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rol_3">"$#REF!.$#REF!$#REF!:#REF!#REF!"</definedName>
    <definedName name="COPIA" localSheetId="0">[14]INS!#REF!</definedName>
    <definedName name="COPIA">[14]INS!#REF!</definedName>
    <definedName name="COPIA_8" localSheetId="0">#REF!</definedName>
    <definedName name="COPIA_8">#REF!</definedName>
    <definedName name="costocapataz">'[27]Analisis Unit. '!$G$3</definedName>
    <definedName name="costoobrero">'[27]Analisis Unit. '!$G$5</definedName>
    <definedName name="costotecesp">'[27]Analisis Unit. '!$G$4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[20]ADDENDA!#REF!</definedName>
    <definedName name="cuadro">[20]ADDENDA!#REF!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o_para_vaciado_de_Hormigón_3">#N/A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ado_y_Aditivo_3">#N/A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[16]M.O.!#REF!</definedName>
    <definedName name="CZINC">[16]M.O.!#REF!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_3">#N/A</definedName>
    <definedName name="D7H">[28]EQUIPOS!$I$9</definedName>
    <definedName name="D8K">[28]EQUIPOS!$I$8</definedName>
    <definedName name="deducciones_3">"$#REF!.$M$62"</definedName>
    <definedName name="derop" localSheetId="0">[19]M.O.!#REF!</definedName>
    <definedName name="derop">[19]M.O.!#REF!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[33]INS!#REF!</definedName>
    <definedName name="donatelo">[33]INS!#REF!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LVIRA" localSheetId="0">#REF!</definedName>
    <definedName name="ELVIRA">#REF!</definedName>
    <definedName name="Empalme_de_Pilotes_3">#N/A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lingas_3">#N/A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TAPA3" localSheetId="0">#REF!</definedName>
    <definedName name="ETAPA3">#REF!</definedName>
    <definedName name="EXCAVACION" localSheetId="0">#REF!</definedName>
    <definedName name="EXCAVACION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[20]ADDENDA!#REF!</definedName>
    <definedName name="expl">[20]ADDENDA!#REF!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ac.optimi.obras.arte">'[34]ANALISIS A USAR'!$J$17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[14]INS!$D$561</definedName>
    <definedName name="GASOLINA_6" localSheetId="0">#REF!</definedName>
    <definedName name="GASOLINA_6">#REF!</definedName>
    <definedName name="GASTOSGENERALES_3">"$#REF!.$#REF!$#REF!"</definedName>
    <definedName name="GASTOSGENERALESA_3">"$#REF!.$#REF!$#REF!"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GG" localSheetId="0">#REF!</definedName>
    <definedName name="GGG">#REF!</definedName>
    <definedName name="glpintura">'[27]Analisis Unit. '!$F$49</definedName>
    <definedName name="GRADER12G">[28]EQUIPOS!$I$11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rúa_Manitowoc_2900_3">#N/A</definedName>
    <definedName name="GT" localSheetId="0">#REF!</definedName>
    <definedName name="GT">#REF!</definedName>
    <definedName name="H" localSheetId="0">[11]M.O.!#REF!</definedName>
    <definedName name="H">[11]M.O.!#REF!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CA_3">"$#REF!.$#REF!$#REF!"</definedName>
    <definedName name="Hinca_de_Pilotes_3">#N/A</definedName>
    <definedName name="HINCADEPILOTES_3">#N/A</definedName>
    <definedName name="HINDUSTRIAL210">[3]insumo!$D$36</definedName>
    <definedName name="HORACIO_3">"$#REF!.$L$66:$W$66"</definedName>
    <definedName name="horm.1.3">'[27]Analisis Unit. '!$F$74</definedName>
    <definedName name="horm.1.3.5">'[27]Analisis Unit. '!$F$64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'[30]HORM. Y MORTEROS.'!$H$212</definedName>
    <definedName name="Hormigón_Industrial_210_Kg_cm2">[35]Insumos!$B$71:$D$71</definedName>
    <definedName name="Hormigón_Industrial_210_Kg_cm2_1">[35]Insumos!$B$71:$D$71</definedName>
    <definedName name="Hormigón_Industrial_210_Kg_cm2_2">[35]Insumos!$B$71:$D$71</definedName>
    <definedName name="Hormigón_Industrial_210_Kg_cm2_3">[35]Insumos!$B$71:$D$71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ARMADOGUARDARRUEDASYDEFENSASLATERALES_3">#N/A</definedName>
    <definedName name="HORMIGONARMADOLOSADEAPROCHE_3">#N/A</definedName>
    <definedName name="HORMIGONARMADOLOSADETABLERO_3">#N/A</definedName>
    <definedName name="HORMIGONARMADOVIGUETAS_3">#N/A</definedName>
    <definedName name="ilma" localSheetId="0">[16]M.O.!#REF!</definedName>
    <definedName name="ilma">[16]M.O.!#REF!</definedName>
    <definedName name="impresion_2" localSheetId="0">[36]Directos!#REF!</definedName>
    <definedName name="impresion_2">[36]Directos!#REF!</definedName>
    <definedName name="Imprimir_área_IM">[2]PRESUPUESTO!$A$1763:$L$1796</definedName>
    <definedName name="Imprimir_área_IM_6" localSheetId="0">#REF!</definedName>
    <definedName name="Imprimir_área_IM_6">#REF!</definedName>
    <definedName name="ingeniera">[19]M.O.!$C$10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zado_de_Tabletas_3">#N/A</definedName>
    <definedName name="IZAJE_3">"$#REF!.$#REF!$#REF!"</definedName>
    <definedName name="Izaje_de_Vigas_Postensadas_3">#N/A</definedName>
    <definedName name="J" localSheetId="0">'[15]CUB-10181-3(Rescision)'!#REF!</definedName>
    <definedName name="J">'[15]CUB-10181-3(Rescision)'!#REF!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>[31]INSU!$D$231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>[31]INSU!$D$234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[16]M.O.!#REF!</definedName>
    <definedName name="k">[16]M.O.!#REF!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[21]INSU!$B$41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_y_vaciado_3">#N/A</definedName>
    <definedName name="Ligado_y_Vaciado_a_Mano">[13]Insumos!$B$136:$D$136</definedName>
    <definedName name="Ligadora_de_1_funda_3">#N/A</definedName>
    <definedName name="Ligadora_de_2_funda_3">#N/A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condicionamientohinca_3">#N/A</definedName>
    <definedName name="llaveizajevigaspostensadas_3">#N/A</definedName>
    <definedName name="llaveligadoyvaciado_3">#N/A</definedName>
    <definedName name="llavemadera_3">#N/A</definedName>
    <definedName name="llavemanejocemento_3">#N/A</definedName>
    <definedName name="llavemanejopilotes_3">#N/A</definedName>
    <definedName name="llavemoacero_3">#N/A</definedName>
    <definedName name="llavemomadera_3">#N/A</definedName>
    <definedName name="llavetratamientomoldes_3">#N/A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.O._Colocación_Cables_Postensados_3">#N/A</definedName>
    <definedName name="M.O._Colocación_Tabletas_Prefabricados_3">#N/A</definedName>
    <definedName name="M.O._Confección_Moldes_3">#N/A</definedName>
    <definedName name="M.O._Vigas_Postensadas__Incl._Cast._3">#N/A</definedName>
    <definedName name="M.O.Pintura.Int.">'[32]Costos Mano de Obra'!$O$52</definedName>
    <definedName name="M_O_Armadura_Columna">[13]Insumos!$B$78:$D$78</definedName>
    <definedName name="M_O_Armadura_Dintel_y_Viga">[13]Insumos!$B$79:$D$79</definedName>
    <definedName name="M_O_Cantos">[13]Insumos!$B$99:$D$99</definedName>
    <definedName name="M_O_Carpintero_2da._Categoría">[13]Insumos!$B$96:$D$96</definedName>
    <definedName name="M_O_Cerámica_Italiana_en_Pared">[13]Insumos!$B$102:$D$102</definedName>
    <definedName name="M_O_Colocación_Adoquines">[13]Insumos!$B$104:$D$104</definedName>
    <definedName name="M_O_Colocación_de_Bloques_de_4">[13]Insumos!$B$105:$D$105</definedName>
    <definedName name="M_O_Colocación_de_Bloques_de_6">[13]Insumos!$B$106:$D$106</definedName>
    <definedName name="M_O_Colocación_de_Bloques_de_8">[13]Insumos!$B$107:$D$107</definedName>
    <definedName name="M_O_Colocación_Listelos">[13]Insumos!$B$114:$D$114</definedName>
    <definedName name="M_O_Colocación_Piso_Cerámica_Criolla">[13]Insumos!$B$108:$D$108</definedName>
    <definedName name="M_O_Colocación_Piso_de_Granito_40_X_40">[13]Insumos!$B$111:$D$111</definedName>
    <definedName name="M_O_Colocación_Zócalos_de_Cerámica">[13]Insumos!$B$113:$D$113</definedName>
    <definedName name="M_O_Confección_de_Andamios">[13]Insumos!$B$115:$D$115</definedName>
    <definedName name="M_O_Construcción_Acera_Frotada_y_Violinada">[13]Insumos!$B$116:$D$116</definedName>
    <definedName name="M_O_Corte_y_Amarre_de_Varilla">[13]Insumos!$B$119:$D$119</definedName>
    <definedName name="M_O_Elaboración_Trampa_de_Grasa">[13]Insumos!$B$121:$D$121</definedName>
    <definedName name="M_O_Fino_de_Techo_Inclinado">[13]Insumos!$B$83:$D$83</definedName>
    <definedName name="M_O_Fino_de_Techo_Plano">[13]Insumos!$B$84:$D$84</definedName>
    <definedName name="M_O_Llenado_de_huecos">[13]Insumos!$B$86:$D$86</definedName>
    <definedName name="M_O_Maestro">[13]Insumos!$B$87:$D$87</definedName>
    <definedName name="M_O_Pañete_Maestreado_Exterior">[13]Insumos!$B$91:$D$91</definedName>
    <definedName name="M_O_Pañete_Maestreado_Interior">[13]Insumos!$B$92:$D$92</definedName>
    <definedName name="M_O_Preparación_del_Terreno">[13]Insumos!$B$94:$D$94</definedName>
    <definedName name="M_O_Quintal_Trabajado">[13]Insumos!$B$77:$D$77</definedName>
    <definedName name="M_O_Regado__Compactación__Mojado__Trasl.Mat.__A_M">[13]Insumos!$B$132:$D$132</definedName>
    <definedName name="M_O_Subida_de_Materiales">[13]Insumos!$B$95:$D$95</definedName>
    <definedName name="M_O_Técnico_Calificado">[13]Insumos!$B$149:$D$149</definedName>
    <definedName name="M_O_Zabaletas">[13]Insumos!$B$98:$D$98</definedName>
    <definedName name="m2ceramica">'[27]Analisis Unit. '!$F$47</definedName>
    <definedName name="m3arena">'[27]Analisis Unit. '!$F$41</definedName>
    <definedName name="m3arepanete">'[27]Analisis Unit. '!$F$44</definedName>
    <definedName name="m3grava">'[27]Analisis Unit. '!$F$42</definedName>
    <definedName name="MA">[16]M.O.!$C$10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3">#N/A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[14]INS!#REF!</definedName>
    <definedName name="MAESTROCARP">[14]INS!#REF!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no_de_Obra_Acero_3">#N/A</definedName>
    <definedName name="Mano_de_Obra_Madera_3">#N/A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3">[3]Mezcla!$F$10</definedName>
    <definedName name="MEZCLA14">[3]Mezcla!$F$17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mmm" localSheetId="0">#REF!</definedName>
    <definedName name="mmmm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[14]INS!#REF!</definedName>
    <definedName name="MOPISOCERAMICA">[14]INS!#REF!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panete">'[27]Analisis Unit. '!$F$85</definedName>
    <definedName name="mortero.1.4.pañete">'[32]Ana. Horm mexc mort'!$D$85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[37]Insumos!#REF!</definedName>
    <definedName name="NADA">[37]Insumos!#REF!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INGUNA" localSheetId="0">[37]Insumos!#REF!</definedName>
    <definedName name="NINGUNA">[37]Insumos!#REF!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pala">[28]OBRAMANO!$F$72</definedName>
    <definedName name="operadorretro">[28]OBRAMANO!$F$77</definedName>
    <definedName name="operadorrodillo">[28]OBRAMANO!$F$75</definedName>
    <definedName name="operadortractor">[28]OBRAMANO!$F$76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[30]SALARIOS!$C$10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[38]peso!#REF!</definedName>
    <definedName name="p">[38]peso!#REF!</definedName>
    <definedName name="P.U.Amercoat_385ASA_2">#N/A</definedName>
    <definedName name="P.U.Amercoat_385ASA_3">#N/A</definedName>
    <definedName name="P.U.Dimecote9">[39]Insumos!$E$13</definedName>
    <definedName name="P.U.Dimecote9_2">#N/A</definedName>
    <definedName name="P.U.Dimecote9_3">#N/A</definedName>
    <definedName name="P.U.Thinner1000">[39]Insumos!$E$12</definedName>
    <definedName name="P.U.Thinner1000_2">#N/A</definedName>
    <definedName name="P.U.Thinner1000_3">#N/A</definedName>
    <definedName name="P.U.Urethane_Acrilico">[39]Insumos!$E$17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[21]MO!$B$11</definedName>
    <definedName name="PEONCARP" localSheetId="0">[14]INS!#REF!</definedName>
    <definedName name="PEONCARP">[14]INS!#REF!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ones_3">#N/A</definedName>
    <definedName name="PERFIL_CUADRADO_34">[21]INSU!$B$91</definedName>
    <definedName name="Pernos" localSheetId="0">#REF!</definedName>
    <definedName name="Pernos">#REF!</definedName>
    <definedName name="Pernos_3">"$#REF!.$B$68"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[30]INS!$D$770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Epóxica_Popular_3">#N/A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[21]INSU!$B$103</definedName>
    <definedName name="Plancha_de_Plywood_4_x8_x3_4_3">#N/A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_Eléctrica_para_tesado_3">#N/A</definedName>
    <definedName name="PLASTICO">[21]INSU!$B$90</definedName>
    <definedName name="PLIGADORA2">[14]INS!$D$563</definedName>
    <definedName name="PLIGADORA2_6" localSheetId="0">#REF!</definedName>
    <definedName name="PLIGADORA2_6">#REF!</definedName>
    <definedName name="PLOMERO" localSheetId="0">[14]INS!#REF!</definedName>
    <definedName name="PLOMERO">[14]INS!#REF!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[14]INS!#REF!</definedName>
    <definedName name="PLOMEROAYUDANTE">[14]INS!#REF!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[14]INS!#REF!</definedName>
    <definedName name="PLOMEROOFICIAL">[14]INS!#REF!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[26]precios!#REF!</definedName>
    <definedName name="pmadera2162">[26]precios!#REF!</definedName>
    <definedName name="pmadera2162_8" localSheetId="0">#REF!</definedName>
    <definedName name="pmadera2162_8">#REF!</definedName>
    <definedName name="po">[40]PRESUPUESTO!$O$9:$O$236</definedName>
    <definedName name="porcentaje_3">"$#REF!.$J$12"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[41]Precios!$A$4:$F$1576</definedName>
    <definedName name="PRESUPUESTO">#N/A</definedName>
    <definedName name="PRESUPUESTO_6">NA()</definedName>
    <definedName name="PRIMA_3">"$#REF!.$M$38"</definedName>
    <definedName name="prticos_3">#N/A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baranda_3">#N/A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UZAPATAMURORAMPA">'[13]Análisis de Precios'!$F$201</definedName>
    <definedName name="PWINCHE2000K">[14]INS!$D$568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[42]INS!#REF!</definedName>
    <definedName name="QQ">[42]INS!#REF!</definedName>
    <definedName name="QQQ" localSheetId="0">[11]M.O.!#REF!</definedName>
    <definedName name="QQQ">[11]M.O.!#REF!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[40]PRESUPUESTO!$M$10:$AH$731</definedName>
    <definedName name="qwe">[2]PRESUPUESTO!$D$133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[43]COF!$G$733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istros" localSheetId="0">#REF!</definedName>
    <definedName name="registros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[16]M.O.!$C$12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UB" localSheetId="0">[44]presupuesto!#REF!</definedName>
    <definedName name="SUB">[44]presupuesto!#REF!</definedName>
    <definedName name="SUB_3">#N/A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ida__Bajada_y_Transporte_Cemento_3">#N/A</definedName>
    <definedName name="subtotal_3">"$#REF!.$H$59"</definedName>
    <definedName name="SUBTOTAL1_3">"$#REF!.$H$52"</definedName>
    <definedName name="SUBTOTALA_3">"$#REF!.$M$53"</definedName>
    <definedName name="SUBTOTALGASTOSGENERALES_3">"$#REF!.$H$67"</definedName>
    <definedName name="SUBTOTALGASTOSGENERALES1_3">"$#REF!.$H$59"</definedName>
    <definedName name="SUBTOTALPRESU_3">"$#REF!.$F$52"</definedName>
    <definedName name="SUELDO_3">"$#REF!.$#REF!$#REF!"</definedName>
    <definedName name="TABLETAS_3">#N/A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'LOTE 17'!$1:$10</definedName>
    <definedName name="_xlnm.Print_Titles">#N/A</definedName>
    <definedName name="TNC" localSheetId="0">#REF!</definedName>
    <definedName name="TNC">#REF!</definedName>
    <definedName name="Tolas" localSheetId="0">#REF!</definedName>
    <definedName name="Tolas">#REF!</definedName>
    <definedName name="Tolas_3">"$#REF!.$B$13"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IA_3">#N/A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3">"$#REF!.$B$#REF!"</definedName>
    <definedName name="Tornillos_5_x3_8_3">#N/A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talgeneral_3">"$#REF!.$M$56"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tamiento_Moldes_para_Barandilla_3">#N/A</definedName>
    <definedName name="TRATARMADERA">'[45]Ins 2'!$E$51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8x12">[7]analisis!$G$2313</definedName>
    <definedName name="tub8x516">[7]analisis!$G$2322</definedName>
    <definedName name="TUBO_ACERO_16">[31]INSU!$D$242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>[31]INSU!$D$244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oM" localSheetId="0">#REF!</definedName>
    <definedName name="UoM">#REF!</definedName>
    <definedName name="uso.vibrador">'[32]Costos Mano de Obra'!$O$42</definedName>
    <definedName name="VACC">[9]Precio!$F$31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or2_2">#N/A</definedName>
    <definedName name="valor2_3">#N/A</definedName>
    <definedName name="valora_3">"$#REF!.$I$1:$I$65534"</definedName>
    <definedName name="valorp_3">"$#REF!.$K$1:$K$65534"</definedName>
    <definedName name="VALORPRESUPUESTO_3">"$#REF!.$F$1:$F$65534"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llas_3">#N/A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3">"$#REF!.$B$109"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" localSheetId="0">#REF!</definedName>
    <definedName name="w">#REF!</definedName>
    <definedName name="W14X22">[7]analisis!$G$1637</definedName>
    <definedName name="W16X26">[7]analisis!$G$1814</definedName>
    <definedName name="W18X40">[7]analisis!$G$1872</definedName>
    <definedName name="W27X84">[7]analisis!$G$1977</definedName>
    <definedName name="w6x9">[7]analisis!$G$1453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[42]INS!$D$561</definedName>
    <definedName name="XXX" localSheetId="0">#REF!</definedName>
    <definedName name="XXX">#REF!</definedName>
    <definedName name="XXXXXXX" localSheetId="0">#REF!</definedName>
    <definedName name="XXXX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YYY" localSheetId="0">#REF!</definedName>
    <definedName name="YYYY">#REF!</definedName>
    <definedName name="zapata">'[5]caseta de planta'!$C:$C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62913" fullPrecision="0"/>
</workbook>
</file>

<file path=xl/calcChain.xml><?xml version="1.0" encoding="utf-8"?>
<calcChain xmlns="http://schemas.openxmlformats.org/spreadsheetml/2006/main">
  <c r="F15" i="8" l="1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A55" i="8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45" i="8"/>
  <c r="A46" i="8" s="1"/>
  <c r="A47" i="8" s="1"/>
  <c r="A48" i="8" s="1"/>
  <c r="A49" i="8" s="1"/>
  <c r="A50" i="8" s="1"/>
  <c r="A51" i="8" s="1"/>
  <c r="A52" i="8" s="1"/>
  <c r="A53" i="8" s="1"/>
  <c r="A37" i="8"/>
  <c r="A38" i="8" s="1"/>
  <c r="A39" i="8" s="1"/>
  <c r="A40" i="8" s="1"/>
  <c r="A41" i="8" s="1"/>
  <c r="A42" i="8" s="1"/>
  <c r="A43" i="8" s="1"/>
  <c r="A36" i="8"/>
  <c r="A83" i="8" l="1"/>
  <c r="A84" i="8" s="1"/>
  <c r="A85" i="8" s="1"/>
  <c r="A86" i="8" s="1"/>
  <c r="A87" i="8" s="1"/>
  <c r="A88" i="8" s="1"/>
  <c r="F92" i="8" l="1"/>
  <c r="F93" i="8" s="1"/>
  <c r="F14" i="8" l="1"/>
  <c r="F89" i="8" l="1"/>
  <c r="F95" i="8" s="1"/>
  <c r="F99" i="8" l="1"/>
  <c r="F100" i="8"/>
  <c r="F96" i="8"/>
  <c r="F101" i="8"/>
  <c r="F109" i="8"/>
  <c r="F103" i="8"/>
  <c r="F102" i="8"/>
  <c r="F105" i="8" l="1"/>
  <c r="F106" i="8"/>
  <c r="F108" i="8"/>
  <c r="F107" i="8" l="1"/>
  <c r="F104" i="8"/>
  <c r="F110" i="8" l="1"/>
  <c r="F112" i="8" s="1"/>
</calcChain>
</file>

<file path=xl/sharedStrings.xml><?xml version="1.0" encoding="utf-8"?>
<sst xmlns="http://schemas.openxmlformats.org/spreadsheetml/2006/main" count="177" uniqueCount="116">
  <si>
    <t>INSTITUTO NACIONAL DE AGUAS POTABLES Y ALCANTARILLADOS</t>
  </si>
  <si>
    <t>***INAPA***</t>
  </si>
  <si>
    <t>Zona : IV</t>
  </si>
  <si>
    <t>Partida</t>
  </si>
  <si>
    <t>Descripción</t>
  </si>
  <si>
    <t>Cant.</t>
  </si>
  <si>
    <t>Unidad</t>
  </si>
  <si>
    <t>P.U. (RD$)</t>
  </si>
  <si>
    <t>Valor (RD$)</t>
  </si>
  <si>
    <t>M3</t>
  </si>
  <si>
    <t>M2</t>
  </si>
  <si>
    <t>M</t>
  </si>
  <si>
    <t>U</t>
  </si>
  <si>
    <t>TRANSPORTE</t>
  </si>
  <si>
    <t>VARIOS</t>
  </si>
  <si>
    <t>Z</t>
  </si>
  <si>
    <t>GASTOS INDIRECTOS</t>
  </si>
  <si>
    <t>GASTOS ADMINISTRATIVOS</t>
  </si>
  <si>
    <t>HONORARIOS PROFESIONALES</t>
  </si>
  <si>
    <t>LEY 6-86</t>
  </si>
  <si>
    <t>IMPREVISTOS</t>
  </si>
  <si>
    <t xml:space="preserve">                   SOMETIDO POR:</t>
  </si>
  <si>
    <t>VISTO BUENO:</t>
  </si>
  <si>
    <t>DIRECTOR DE INGENIERIA</t>
  </si>
  <si>
    <t>ENC .DEPTO. DE COSTOS Y PRESUPUESTOS</t>
  </si>
  <si>
    <t>ANALISTA DE PRESUPUESTOS DE OBRAS</t>
  </si>
  <si>
    <t xml:space="preserve">                ARQ. IRMA ESPINOSA</t>
  </si>
  <si>
    <t>REVISADO POR</t>
  </si>
  <si>
    <t xml:space="preserve">                 PREPARADO POR:</t>
  </si>
  <si>
    <t>TOTAL A CONTRATAR  (RD$)</t>
  </si>
  <si>
    <t>TOTAL DE COSTOS INDIRECTOS</t>
  </si>
  <si>
    <t>CODIA (SEGUN MEMO No. 0972/2018 DJ)</t>
  </si>
  <si>
    <t>MANTENIMIENTO Y OPERACION SISTEMAS INAPA</t>
  </si>
  <si>
    <t>ITBIS (LEY 07-2007)</t>
  </si>
  <si>
    <t>SEGUROS, PÓLIZAS Y FIANZAS</t>
  </si>
  <si>
    <t>SUB-TOTAL GENERAL</t>
  </si>
  <si>
    <t>SUB-TOTAL FASE Z</t>
  </si>
  <si>
    <t>CAMPAMENTO (INCLUYE ALQUILER DE CASA  O SOLAR CON CASETA DE MATERIALES CON (IU) BAÑO MOVIL)</t>
  </si>
  <si>
    <t>PRUEBA HIDROSTATICA</t>
  </si>
  <si>
    <t>SUMINISTRO  Y COLOCACION DE VALVULAS</t>
  </si>
  <si>
    <t>ASIENTO DE ARENA</t>
  </si>
  <si>
    <t>SEÑALIZACION,  MANEJO DE TRANSITO Y SEGURIDAD VIAL (INCL OBREROS,MECHONES, CONOS,CINTA, AVISO DE PELIGRO, LETREROS)</t>
  </si>
  <si>
    <t xml:space="preserve">Ø12"  PVC  </t>
  </si>
  <si>
    <t>DIRECCIÓN DE INGENIERIA</t>
  </si>
  <si>
    <t>DEPARTAMENTO DE COSTOS Y PRESUPUESTOS</t>
  </si>
  <si>
    <t xml:space="preserve">REPLANTEO </t>
  </si>
  <si>
    <t xml:space="preserve">ESTUDIOS(SOCIALES, AMBIENTALES, GEOTECNICOS, TOPOGRAFICOS, DE CALIDAD) </t>
  </si>
  <si>
    <t>MEDIDAS DE COMPENSACION AMBIENTAL</t>
  </si>
  <si>
    <t>LIMPIEZA  CONTINUA</t>
  </si>
  <si>
    <t>A</t>
  </si>
  <si>
    <t xml:space="preserve">Obra: </t>
  </si>
  <si>
    <t>JUNTA MECANICA TIPO DRESSER DE Ø 12" HF</t>
  </si>
  <si>
    <t>BOTE DE MATERIAL CON CAMION, INCLUYE CARGIO Y ESPARCIMIENTO EN BOTADERO (DIST.=5.0 KM)</t>
  </si>
  <si>
    <t>JUNTA MECANICA TIPO DRESSER DE Ø 6" HF</t>
  </si>
  <si>
    <t>CAJA TELESCOPICA PARA VALVULA</t>
  </si>
  <si>
    <t>ASFALTO</t>
  </si>
  <si>
    <t>CORTE DE ASFALTO</t>
  </si>
  <si>
    <t>EXTRACCION DE ASFALTO</t>
  </si>
  <si>
    <t>BOTE DE CARPETA  ASFALTO C/CAMION  D=5 KM (INC. ESPARCIMIENTO EN BOTADERO)</t>
  </si>
  <si>
    <t>SUMINISTRO DE MATERIAL BASE PARA RELLENO</t>
  </si>
  <si>
    <t>SUMINISTRO Y COLOCCION DE IMPRIMACION</t>
  </si>
  <si>
    <t>SUMINISTRO Y COLOCACION DE ASFALTO CALIENTE+25% DESP e= 2"</t>
  </si>
  <si>
    <t>M3/KM</t>
  </si>
  <si>
    <t>Provincias: SANTO DOMINGO - MONTE PLATA</t>
  </si>
  <si>
    <t xml:space="preserve">ING. SONIA ESTHER RODRIGUEZ </t>
  </si>
  <si>
    <t>TRANSPORTE DE ASFALTO CALIENTE ( 50.00 KM)</t>
  </si>
  <si>
    <t>ING. RAMONA MONTAS</t>
  </si>
  <si>
    <t>NIPLE 12" X 1.00 M ACERO (SCH-30) C/PROTECCION ANTICORROSIVA</t>
  </si>
  <si>
    <t>RELLENO  COMPACTADO C/COMPACTADOR MECANICO EN CAPAS DE 0.20M</t>
  </si>
  <si>
    <t>MES</t>
  </si>
  <si>
    <t>Ø12" PVC (SDR-26) C/JUNTA DE GOMA  + 4 %  PERD. P/CAMPANA  (LINEA CONDUCCION)</t>
  </si>
  <si>
    <t>Ø4" PVC (SDR-26) C/JUNTA DE GOMA  + 2 %  PERD. P/CAMPANA  (RED DE DISTRIBUCION)</t>
  </si>
  <si>
    <t xml:space="preserve">SUMINISTRO DE TUBERIAS </t>
  </si>
  <si>
    <t>COLOCACION DE TUBERIAS (SE COLOCARAN EN LA MISMA ZANJA)</t>
  </si>
  <si>
    <t xml:space="preserve">MOVIMIENTO DE TIERRA </t>
  </si>
  <si>
    <t xml:space="preserve">Ø4"  PVC  </t>
  </si>
  <si>
    <t xml:space="preserve">Ø6"  PVC  </t>
  </si>
  <si>
    <t>LINEA DE CONDUCCION LOS BOTADOS (DESDE ESTACION 2+359.60 HASTA ESTACION 3+372.40 )</t>
  </si>
  <si>
    <t>Ø3" PVC (SDR-26) C/JUNTA DE GOMA  + 2 %  PERD. P/CAMPANA  (RED DE DISTRIBUCION)</t>
  </si>
  <si>
    <t>EXCAVACION MATERIAL COMPACTO C/EQUIPO (DENTRO DEL VOLUMEN TOTAL,  PARA LONG. 120.00M LA ZANJA TENDRA UN ANCHO =1.45M, DONDE SE COLOCARA UN TRAMO DE LA RED DISTRIBUCION Ø3" JUNTO A LA DE 12" DE CONDUCCION)</t>
  </si>
  <si>
    <t>Ø6" PVC (SDR-26) C/JUNTA DE GOMA  + 3 %  PERD. P/CAMPANA  (RED DE DISTRIBUCION)</t>
  </si>
  <si>
    <t>JUNTA MECANICA TIPO DRESSER DE Ø 4" HF</t>
  </si>
  <si>
    <t>JUNTA MECANICA TIPO DRESSER DE Ø 3" HF</t>
  </si>
  <si>
    <t>ANCLAJE H.A. P/PIEZAS ESPECIALES  12" (SEGUN DISEÑO)</t>
  </si>
  <si>
    <t>VALVULA DE  COMPUERTA Ø4" H.F. PLATILLADA (INC.  2 JUNTAS DE GOMA, 2 NIPLE PLATILLADOS, 2 JUNTAS MECANICAS TIPO DRESSER Y 2 PARES DE TORNILLOS)</t>
  </si>
  <si>
    <t xml:space="preserve">Ø3"  PVC  </t>
  </si>
  <si>
    <t>VALVULA DE  COMPUERTA Ø3" H.F. PLATILLADA (INC.  2 JUNTAS DE GOMA, 2 NIPLE PLATILLADOS, 2 JUNTAS MECANICAS TIPO DRESSER Y 2 PARES DE TORNILLOS)</t>
  </si>
  <si>
    <t>YEE 4"X 3"  ACERO (SCH-40) C/PROTECCION ANTICORROSIVA</t>
  </si>
  <si>
    <t>ANCLAJE H.S. P/PIEZAS ESPECIALES 6, 4" Y 3" (SEGUN DISEÑO)</t>
  </si>
  <si>
    <t>ING. JOSE MANUEL AYBAR OVALLE</t>
  </si>
  <si>
    <t>Presupuesto No.238 d/f 20/10/2020</t>
  </si>
  <si>
    <t>CODO 3"X 90"  ACERO (SCH-30) C/PROTECCION ANTICORROSIVA</t>
  </si>
  <si>
    <t>SUMINISTRO  Y COLOCACION DE PIEZAS  C/PROTECCION ANTICORROSIVA</t>
  </si>
  <si>
    <t xml:space="preserve">TEE 12"X 6"  ACERO (SCH-30) </t>
  </si>
  <si>
    <t xml:space="preserve">TEE 12"X 4"  ACERO (SCH-30) </t>
  </si>
  <si>
    <t xml:space="preserve">TEE 12"X 3"  ACERO (SCH-30) </t>
  </si>
  <si>
    <t xml:space="preserve">TEE 6"X 4"  ACERO (SCH-40) </t>
  </si>
  <si>
    <t xml:space="preserve">TEE 6"X 3"  ACERO (SCH-40) </t>
  </si>
  <si>
    <t>TEE 4"X 4"  ACERO (SCH-80)</t>
  </si>
  <si>
    <t>TEE 4"X 3"  ACERO (SCH-80)</t>
  </si>
  <si>
    <t>TEE 3"X 3"  ACERO (SCH-80)</t>
  </si>
  <si>
    <t xml:space="preserve">CODO 12"X 22.5"  ACERO (SCH-30) </t>
  </si>
  <si>
    <t xml:space="preserve">CODO 6"X 90"  ACERO (SCH-40) </t>
  </si>
  <si>
    <t xml:space="preserve">CODO 3"X 45"  ACERO (SCH-80) </t>
  </si>
  <si>
    <t xml:space="preserve">CODO 3"X 22.5"  ACERO (SCH-80) </t>
  </si>
  <si>
    <t>CRUZ 6"X 6"  ACERO (SCH-40)</t>
  </si>
  <si>
    <t xml:space="preserve">CRUZ 4"X 3"  ACERO (SCH-80) </t>
  </si>
  <si>
    <t>CRUZ 4"X 3"  ACERO (SCH-80)</t>
  </si>
  <si>
    <t xml:space="preserve">REDUCCION 12"X 3"  ACERO (SCH-30) </t>
  </si>
  <si>
    <t xml:space="preserve">REDUCCION 6"X 4"  ACERO (SCH-40) </t>
  </si>
  <si>
    <t xml:space="preserve">REDUCCION 6"X 3"  ACERO (SCH-40) </t>
  </si>
  <si>
    <t xml:space="preserve">REDUCCION 4"X 3"  ACERO (SCH-80) </t>
  </si>
  <si>
    <t>NIPLE 6" X 1.00 M ACERO (SCH-40)</t>
  </si>
  <si>
    <t>NIPLE 4" X 1.00 M ACERO (SCH-80)</t>
  </si>
  <si>
    <t>NIPLE 3" X 1.00 M ACERO (SCH-80)</t>
  </si>
  <si>
    <t xml:space="preserve"> LINEA  DE CONDUCCION TRAMO DESDE  EST. 2 + 356.60 HASTA EST. 3+372.40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</si>
</sst>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-* #,##0.00_-;\-* #,##0.00_-;_-* &quot;-&quot;??_-;_-@_-"/>
    <numFmt numFmtId="168" formatCode="#."/>
    <numFmt numFmtId="169" formatCode="#.0"/>
    <numFmt numFmtId="170" formatCode="#.00"/>
    <numFmt numFmtId="171" formatCode="0.00_)"/>
    <numFmt numFmtId="172" formatCode="#,##0.0_);[Red]\(#,##0.0\)"/>
    <numFmt numFmtId="173" formatCode="0.0%"/>
    <numFmt numFmtId="174" formatCode="0.0_)"/>
    <numFmt numFmtId="175" formatCode="#,##0.0_);\(#,##0.0\)"/>
    <numFmt numFmtId="176" formatCode="#,##0;\-#,##0"/>
    <numFmt numFmtId="177" formatCode="&quot;Sí&quot;;&quot;Sí&quot;;&quot;No&quot;"/>
    <numFmt numFmtId="178" formatCode="#,##0.00\ &quot;€&quot;;[Red]\-#,##0.00\ &quot;€&quot;"/>
    <numFmt numFmtId="179" formatCode="_-* #,##0\ _€_-;\-* #,##0\ _€_-;_-* &quot;-&quot;\ _€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2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06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6" applyNumberFormat="0" applyAlignment="0" applyProtection="0"/>
    <xf numFmtId="0" fontId="11" fillId="19" borderId="7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8" fontId="13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0" fontId="15" fillId="8" borderId="0" applyNumberFormat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6" applyNumberFormat="0" applyAlignment="0" applyProtection="0"/>
    <xf numFmtId="0" fontId="20" fillId="0" borderId="11" applyNumberFormat="0" applyFill="0" applyAlignment="0" applyProtection="0"/>
    <xf numFmtId="43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/>
    <xf numFmtId="171" fontId="22" fillId="0" borderId="0"/>
    <xf numFmtId="0" fontId="2" fillId="0" borderId="0"/>
    <xf numFmtId="0" fontId="2" fillId="0" borderId="0"/>
    <xf numFmtId="0" fontId="2" fillId="0" borderId="0"/>
    <xf numFmtId="39" fontId="23" fillId="0" borderId="0"/>
    <xf numFmtId="0" fontId="2" fillId="0" borderId="0"/>
    <xf numFmtId="0" fontId="2" fillId="0" borderId="0"/>
    <xf numFmtId="0" fontId="2" fillId="6" borderId="12" applyNumberFormat="0" applyFont="0" applyAlignment="0" applyProtection="0"/>
    <xf numFmtId="0" fontId="24" fillId="18" borderId="13" applyNumberForma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1" fontId="27" fillId="0" borderId="0"/>
    <xf numFmtId="166" fontId="2" fillId="0" borderId="0" applyFont="0" applyFill="0" applyBorder="0" applyAlignment="0" applyProtection="0"/>
    <xf numFmtId="39" fontId="23" fillId="0" borderId="0"/>
    <xf numFmtId="166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39" fontId="23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5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245">
    <xf numFmtId="0" fontId="0" fillId="0" borderId="0" xfId="0"/>
    <xf numFmtId="0" fontId="3" fillId="0" borderId="0" xfId="1" applyFont="1" applyFill="1" applyBorder="1"/>
    <xf numFmtId="0" fontId="3" fillId="0" borderId="3" xfId="1" applyFont="1" applyFill="1" applyBorder="1" applyAlignment="1">
      <alignment vertical="top" wrapText="1"/>
    </xf>
    <xf numFmtId="0" fontId="3" fillId="0" borderId="2" xfId="1" applyFont="1" applyFill="1" applyBorder="1" applyAlignment="1">
      <alignment vertical="top" wrapText="1"/>
    </xf>
    <xf numFmtId="167" fontId="3" fillId="0" borderId="2" xfId="2" applyFont="1" applyFill="1" applyBorder="1" applyAlignment="1">
      <alignment vertical="top" wrapText="1"/>
    </xf>
    <xf numFmtId="0" fontId="3" fillId="0" borderId="2" xfId="1" applyFont="1" applyFill="1" applyBorder="1" applyAlignment="1">
      <alignment horizontal="center" vertical="top" wrapText="1"/>
    </xf>
    <xf numFmtId="4" fontId="3" fillId="0" borderId="2" xfId="1" applyNumberFormat="1" applyFont="1" applyFill="1" applyBorder="1" applyAlignment="1">
      <alignment horizontal="right" vertical="top" wrapText="1"/>
    </xf>
    <xf numFmtId="0" fontId="3" fillId="0" borderId="0" xfId="0" applyFont="1" applyBorder="1"/>
    <xf numFmtId="0" fontId="3" fillId="0" borderId="0" xfId="0" applyFont="1"/>
    <xf numFmtId="0" fontId="3" fillId="22" borderId="0" xfId="0" applyFont="1" applyFill="1" applyBorder="1"/>
    <xf numFmtId="0" fontId="3" fillId="2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Border="1"/>
    <xf numFmtId="0" fontId="3" fillId="2" borderId="0" xfId="0" applyFont="1" applyFill="1"/>
    <xf numFmtId="0" fontId="4" fillId="20" borderId="0" xfId="0" applyFont="1" applyFill="1" applyBorder="1" applyAlignment="1">
      <alignment vertical="center"/>
    </xf>
    <xf numFmtId="0" fontId="4" fillId="20" borderId="16" xfId="0" applyFont="1" applyFill="1" applyBorder="1" applyAlignment="1">
      <alignment vertical="center"/>
    </xf>
    <xf numFmtId="0" fontId="4" fillId="22" borderId="0" xfId="0" applyFont="1" applyFill="1" applyBorder="1" applyAlignment="1">
      <alignment vertical="center"/>
    </xf>
    <xf numFmtId="0" fontId="4" fillId="22" borderId="16" xfId="0" applyFont="1" applyFill="1" applyBorder="1" applyAlignment="1">
      <alignment vertical="center"/>
    </xf>
    <xf numFmtId="0" fontId="4" fillId="23" borderId="0" xfId="0" applyFont="1" applyFill="1" applyBorder="1" applyAlignment="1">
      <alignment vertical="center"/>
    </xf>
    <xf numFmtId="0" fontId="4" fillId="23" borderId="16" xfId="0" applyFont="1" applyFill="1" applyBorder="1" applyAlignment="1">
      <alignment vertical="center"/>
    </xf>
    <xf numFmtId="0" fontId="3" fillId="20" borderId="0" xfId="0" applyFont="1" applyFill="1" applyBorder="1"/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0" borderId="0" xfId="0" applyFont="1" applyFill="1"/>
    <xf numFmtId="10" fontId="3" fillId="21" borderId="0" xfId="0" applyNumberFormat="1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vertical="top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1" applyFont="1" applyFill="1" applyBorder="1" applyAlignment="1">
      <alignment vertical="top" wrapText="1"/>
    </xf>
    <xf numFmtId="4" fontId="2" fillId="2" borderId="2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4" fontId="2" fillId="2" borderId="2" xfId="0" applyNumberFormat="1" applyFont="1" applyFill="1" applyBorder="1"/>
    <xf numFmtId="0" fontId="26" fillId="2" borderId="2" xfId="0" applyFont="1" applyFill="1" applyBorder="1" applyAlignment="1">
      <alignment vertical="top" wrapText="1"/>
    </xf>
    <xf numFmtId="4" fontId="3" fillId="0" borderId="0" xfId="0" applyNumberFormat="1" applyFont="1" applyBorder="1"/>
    <xf numFmtId="4" fontId="2" fillId="2" borderId="2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vertical="top"/>
    </xf>
    <xf numFmtId="2" fontId="2" fillId="0" borderId="0" xfId="1" quotePrefix="1" applyNumberFormat="1" applyFont="1" applyFill="1" applyAlignment="1">
      <alignment horizontal="left" vertical="top"/>
    </xf>
    <xf numFmtId="0" fontId="2" fillId="0" borderId="0" xfId="1" applyFont="1" applyFill="1" applyAlignment="1">
      <alignment vertical="top" wrapText="1"/>
    </xf>
    <xf numFmtId="167" fontId="2" fillId="0" borderId="0" xfId="2" applyFont="1" applyFill="1" applyAlignment="1">
      <alignment horizontal="right" vertical="top"/>
    </xf>
    <xf numFmtId="4" fontId="2" fillId="0" borderId="0" xfId="2" applyNumberFormat="1" applyFont="1" applyFill="1" applyAlignment="1">
      <alignment horizontal="center" vertical="top"/>
    </xf>
    <xf numFmtId="4" fontId="28" fillId="0" borderId="0" xfId="2" applyNumberFormat="1" applyFont="1" applyFill="1" applyAlignment="1">
      <alignment horizontal="right" vertical="top"/>
    </xf>
    <xf numFmtId="4" fontId="2" fillId="0" borderId="0" xfId="2" applyNumberFormat="1" applyFont="1" applyFill="1" applyAlignment="1">
      <alignment vertical="top"/>
    </xf>
    <xf numFmtId="2" fontId="2" fillId="0" borderId="0" xfId="1" applyNumberFormat="1" applyFont="1" applyFill="1" applyAlignment="1">
      <alignment vertical="top"/>
    </xf>
    <xf numFmtId="167" fontId="2" fillId="0" borderId="0" xfId="2" applyFont="1" applyFill="1" applyBorder="1"/>
    <xf numFmtId="4" fontId="2" fillId="0" borderId="0" xfId="1" applyNumberFormat="1" applyFont="1" applyFill="1" applyBorder="1"/>
    <xf numFmtId="0" fontId="26" fillId="0" borderId="2" xfId="1" applyFont="1" applyFill="1" applyBorder="1" applyAlignment="1">
      <alignment horizontal="center" vertical="center" wrapText="1"/>
    </xf>
    <xf numFmtId="167" fontId="26" fillId="0" borderId="2" xfId="2" applyFont="1" applyFill="1" applyBorder="1" applyAlignment="1">
      <alignment horizontal="center" vertical="center" wrapText="1"/>
    </xf>
    <xf numFmtId="4" fontId="26" fillId="0" borderId="2" xfId="1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9" fontId="2" fillId="2" borderId="2" xfId="0" applyNumberFormat="1" applyFont="1" applyFill="1" applyBorder="1" applyProtection="1">
      <protection locked="0"/>
    </xf>
    <xf numFmtId="0" fontId="26" fillId="2" borderId="2" xfId="0" applyFont="1" applyFill="1" applyBorder="1" applyAlignment="1">
      <alignment wrapText="1"/>
    </xf>
    <xf numFmtId="37" fontId="2" fillId="2" borderId="2" xfId="0" applyNumberFormat="1" applyFont="1" applyFill="1" applyBorder="1" applyAlignment="1">
      <alignment horizontal="right" vertical="center"/>
    </xf>
    <xf numFmtId="37" fontId="26" fillId="2" borderId="2" xfId="0" applyNumberFormat="1" applyFont="1" applyFill="1" applyBorder="1" applyAlignment="1">
      <alignment horizontal="right" vertical="center"/>
    </xf>
    <xf numFmtId="175" fontId="2" fillId="2" borderId="2" xfId="0" applyNumberFormat="1" applyFont="1" applyFill="1" applyBorder="1" applyAlignment="1">
      <alignment horizontal="right" vertical="center"/>
    </xf>
    <xf numFmtId="175" fontId="2" fillId="2" borderId="2" xfId="0" applyNumberFormat="1" applyFont="1" applyFill="1" applyBorder="1" applyAlignment="1">
      <alignment horizontal="right" vertical="top"/>
    </xf>
    <xf numFmtId="4" fontId="2" fillId="2" borderId="2" xfId="0" applyNumberFormat="1" applyFont="1" applyFill="1" applyBorder="1" applyAlignment="1">
      <alignment horizontal="right" vertical="center"/>
    </xf>
    <xf numFmtId="175" fontId="26" fillId="2" borderId="2" xfId="0" applyNumberFormat="1" applyFont="1" applyFill="1" applyBorder="1" applyAlignment="1">
      <alignment horizontal="right" vertical="center"/>
    </xf>
    <xf numFmtId="39" fontId="2" fillId="2" borderId="2" xfId="0" applyNumberFormat="1" applyFont="1" applyFill="1" applyBorder="1" applyAlignment="1" applyProtection="1">
      <alignment vertical="center"/>
      <protection locked="0"/>
    </xf>
    <xf numFmtId="37" fontId="2" fillId="2" borderId="2" xfId="0" applyNumberFormat="1" applyFont="1" applyFill="1" applyBorder="1" applyAlignment="1">
      <alignment horizontal="right" vertical="top"/>
    </xf>
    <xf numFmtId="37" fontId="26" fillId="2" borderId="2" xfId="0" applyNumberFormat="1" applyFont="1" applyFill="1" applyBorder="1" applyAlignment="1">
      <alignment horizontal="right" vertical="top"/>
    </xf>
    <xf numFmtId="2" fontId="2" fillId="2" borderId="2" xfId="0" applyNumberFormat="1" applyFont="1" applyFill="1" applyBorder="1" applyAlignment="1">
      <alignment horizontal="right" vertical="center"/>
    </xf>
    <xf numFmtId="49" fontId="26" fillId="2" borderId="2" xfId="78" applyNumberFormat="1" applyFont="1" applyFill="1" applyBorder="1" applyAlignment="1">
      <alignment vertical="top" wrapText="1"/>
    </xf>
    <xf numFmtId="4" fontId="26" fillId="2" borderId="2" xfId="0" applyNumberFormat="1" applyFont="1" applyFill="1" applyBorder="1" applyAlignment="1">
      <alignment vertical="top"/>
    </xf>
    <xf numFmtId="4" fontId="2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right" vertical="top"/>
    </xf>
    <xf numFmtId="4" fontId="2" fillId="2" borderId="2" xfId="0" applyNumberFormat="1" applyFont="1" applyFill="1" applyBorder="1" applyAlignment="1">
      <alignment vertical="top"/>
    </xf>
    <xf numFmtId="39" fontId="2" fillId="2" borderId="2" xfId="0" applyNumberFormat="1" applyFont="1" applyFill="1" applyBorder="1" applyAlignment="1" applyProtection="1">
      <alignment vertical="top"/>
      <protection locked="0"/>
    </xf>
    <xf numFmtId="0" fontId="26" fillId="22" borderId="2" xfId="72" applyFont="1" applyFill="1" applyBorder="1" applyAlignment="1">
      <alignment horizontal="center"/>
    </xf>
    <xf numFmtId="174" fontId="2" fillId="2" borderId="2" xfId="76" applyNumberFormat="1" applyFont="1" applyFill="1" applyBorder="1" applyAlignment="1">
      <alignment horizontal="right" vertical="top"/>
    </xf>
    <xf numFmtId="0" fontId="26" fillId="2" borderId="2" xfId="72" applyFont="1" applyFill="1" applyBorder="1" applyAlignment="1">
      <alignment horizontal="center"/>
    </xf>
    <xf numFmtId="4" fontId="26" fillId="2" borderId="2" xfId="0" applyNumberFormat="1" applyFont="1" applyFill="1" applyBorder="1" applyAlignment="1">
      <alignment horizontal="right" vertical="top" wrapText="1"/>
    </xf>
    <xf numFmtId="4" fontId="26" fillId="2" borderId="2" xfId="70" applyNumberFormat="1" applyFont="1" applyFill="1" applyBorder="1" applyAlignment="1">
      <alignment horizontal="right" wrapText="1"/>
    </xf>
    <xf numFmtId="37" fontId="26" fillId="2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wrapText="1"/>
    </xf>
    <xf numFmtId="174" fontId="2" fillId="22" borderId="2" xfId="76" applyNumberFormat="1" applyFont="1" applyFill="1" applyBorder="1" applyAlignment="1">
      <alignment horizontal="right" vertical="top"/>
    </xf>
    <xf numFmtId="4" fontId="2" fillId="22" borderId="2" xfId="0" applyNumberFormat="1" applyFont="1" applyFill="1" applyBorder="1" applyAlignment="1">
      <alignment horizontal="right" vertical="top" wrapText="1"/>
    </xf>
    <xf numFmtId="4" fontId="2" fillId="22" borderId="2" xfId="0" applyNumberFormat="1" applyFont="1" applyFill="1" applyBorder="1" applyAlignment="1">
      <alignment horizontal="center" vertical="center"/>
    </xf>
    <xf numFmtId="4" fontId="26" fillId="22" borderId="2" xfId="0" applyNumberFormat="1" applyFont="1" applyFill="1" applyBorder="1" applyAlignment="1">
      <alignment horizontal="right" vertical="top" wrapText="1"/>
    </xf>
    <xf numFmtId="4" fontId="26" fillId="22" borderId="2" xfId="70" applyNumberFormat="1" applyFont="1" applyFill="1" applyBorder="1" applyAlignment="1">
      <alignment horizontal="right" wrapText="1"/>
    </xf>
    <xf numFmtId="4" fontId="26" fillId="22" borderId="3" xfId="0" applyNumberFormat="1" applyFont="1" applyFill="1" applyBorder="1" applyAlignment="1">
      <alignment horizontal="right" vertical="top" wrapText="1"/>
    </xf>
    <xf numFmtId="174" fontId="2" fillId="2" borderId="5" xfId="76" applyNumberFormat="1" applyFont="1" applyFill="1" applyBorder="1" applyAlignment="1">
      <alignment horizontal="right" vertical="top"/>
    </xf>
    <xf numFmtId="4" fontId="26" fillId="2" borderId="3" xfId="0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vertical="center"/>
    </xf>
    <xf numFmtId="0" fontId="26" fillId="2" borderId="2" xfId="0" applyFont="1" applyFill="1" applyBorder="1" applyAlignment="1" applyProtection="1">
      <alignment horizontal="right" vertical="center"/>
    </xf>
    <xf numFmtId="0" fontId="26" fillId="2" borderId="3" xfId="0" applyFont="1" applyFill="1" applyBorder="1" applyAlignment="1" applyProtection="1">
      <alignment horizontal="right" vertical="center"/>
    </xf>
    <xf numFmtId="10" fontId="2" fillId="2" borderId="2" xfId="74" applyNumberFormat="1" applyFont="1" applyFill="1" applyBorder="1" applyAlignment="1">
      <alignment horizontal="right"/>
    </xf>
    <xf numFmtId="0" fontId="2" fillId="2" borderId="2" xfId="75" applyFont="1" applyFill="1" applyBorder="1" applyAlignment="1">
      <alignment horizontal="right" vertical="top" wrapText="1"/>
    </xf>
    <xf numFmtId="0" fontId="2" fillId="2" borderId="2" xfId="75" applyFont="1" applyFill="1" applyBorder="1" applyAlignment="1">
      <alignment horizontal="left" vertical="top" wrapText="1"/>
    </xf>
    <xf numFmtId="0" fontId="2" fillId="2" borderId="3" xfId="75" applyFont="1" applyFill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horizontal="right" vertical="center"/>
    </xf>
    <xf numFmtId="10" fontId="2" fillId="2" borderId="5" xfId="74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173" fontId="2" fillId="0" borderId="2" xfId="0" applyNumberFormat="1" applyFont="1" applyFill="1" applyBorder="1"/>
    <xf numFmtId="0" fontId="2" fillId="2" borderId="0" xfId="75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right" wrapText="1"/>
    </xf>
    <xf numFmtId="10" fontId="2" fillId="0" borderId="2" xfId="0" applyNumberFormat="1" applyFont="1" applyFill="1" applyBorder="1"/>
    <xf numFmtId="10" fontId="2" fillId="2" borderId="5" xfId="74" applyNumberFormat="1" applyFont="1" applyFill="1" applyBorder="1" applyAlignment="1">
      <alignment horizontal="right" vertical="center"/>
    </xf>
    <xf numFmtId="0" fontId="26" fillId="20" borderId="5" xfId="0" applyFont="1" applyFill="1" applyBorder="1" applyAlignment="1" applyProtection="1">
      <alignment horizontal="center" vertical="center"/>
    </xf>
    <xf numFmtId="0" fontId="26" fillId="20" borderId="5" xfId="0" applyFont="1" applyFill="1" applyBorder="1" applyAlignment="1" applyProtection="1">
      <alignment horizontal="right" vertical="center"/>
    </xf>
    <xf numFmtId="0" fontId="26" fillId="20" borderId="2" xfId="0" applyFont="1" applyFill="1" applyBorder="1" applyAlignment="1" applyProtection="1">
      <alignment horizontal="center" vertical="center"/>
    </xf>
    <xf numFmtId="0" fontId="26" fillId="20" borderId="0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>
      <alignment horizontal="right" vertical="center"/>
    </xf>
    <xf numFmtId="0" fontId="26" fillId="20" borderId="4" xfId="0" applyFont="1" applyFill="1" applyBorder="1" applyAlignment="1" applyProtection="1">
      <alignment horizontal="center" vertical="center"/>
    </xf>
    <xf numFmtId="0" fontId="26" fillId="20" borderId="14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/>
    </xf>
    <xf numFmtId="4" fontId="26" fillId="3" borderId="15" xfId="70" applyNumberFormat="1" applyFont="1" applyFill="1" applyBorder="1" applyAlignment="1">
      <alignment horizontal="center" vertical="center"/>
    </xf>
    <xf numFmtId="4" fontId="26" fillId="3" borderId="0" xfId="70" applyNumberFormat="1" applyFont="1" applyFill="1" applyBorder="1" applyAlignment="1">
      <alignment horizontal="center" vertical="center"/>
    </xf>
    <xf numFmtId="172" fontId="2" fillId="0" borderId="0" xfId="72" applyNumberFormat="1" applyFont="1" applyFill="1" applyBorder="1" applyAlignment="1"/>
    <xf numFmtId="40" fontId="2" fillId="0" borderId="0" xfId="72" applyNumberFormat="1" applyFont="1" applyFill="1" applyBorder="1" applyAlignment="1"/>
    <xf numFmtId="4" fontId="2" fillId="0" borderId="0" xfId="73" applyNumberFormat="1" applyFont="1" applyFill="1" applyBorder="1" applyAlignment="1">
      <alignment horizontal="left"/>
    </xf>
    <xf numFmtId="0" fontId="2" fillId="3" borderId="0" xfId="71" applyNumberFormat="1" applyFont="1" applyFill="1" applyBorder="1" applyAlignment="1">
      <alignment horizontal="left" vertical="top"/>
    </xf>
    <xf numFmtId="0" fontId="2" fillId="3" borderId="0" xfId="71" applyNumberFormat="1" applyFont="1" applyFill="1" applyBorder="1" applyAlignment="1">
      <alignment horizontal="right" vertical="top"/>
    </xf>
    <xf numFmtId="0" fontId="2" fillId="3" borderId="0" xfId="71" applyNumberFormat="1" applyFont="1" applyFill="1" applyBorder="1" applyAlignment="1">
      <alignment horizontal="center" vertical="top"/>
    </xf>
    <xf numFmtId="0" fontId="2" fillId="3" borderId="0" xfId="71" applyFont="1" applyFill="1" applyBorder="1" applyAlignment="1">
      <alignment horizontal="right" vertical="top" wrapText="1"/>
    </xf>
    <xf numFmtId="4" fontId="2" fillId="3" borderId="0" xfId="71" applyNumberFormat="1" applyFont="1" applyFill="1" applyBorder="1" applyAlignment="1">
      <alignment horizontal="center" vertical="top" wrapText="1"/>
    </xf>
    <xf numFmtId="0" fontId="2" fillId="3" borderId="0" xfId="0" applyNumberFormat="1" applyFont="1" applyFill="1" applyBorder="1"/>
    <xf numFmtId="0" fontId="2" fillId="3" borderId="0" xfId="71" applyFont="1" applyFill="1" applyBorder="1" applyAlignment="1">
      <alignment horizontal="left" vertical="top" wrapText="1"/>
    </xf>
    <xf numFmtId="4" fontId="2" fillId="3" borderId="0" xfId="71" applyNumberFormat="1" applyFont="1" applyFill="1" applyBorder="1" applyAlignment="1">
      <alignment horizontal="left" vertical="top" wrapText="1"/>
    </xf>
    <xf numFmtId="0" fontId="2" fillId="3" borderId="0" xfId="71" quotePrefix="1" applyFont="1" applyFill="1" applyBorder="1" applyAlignment="1">
      <alignment horizontal="left" vertical="top"/>
    </xf>
    <xf numFmtId="0" fontId="2" fillId="3" borderId="0" xfId="71" applyFont="1" applyFill="1" applyBorder="1" applyAlignment="1">
      <alignment horizontal="left" vertical="top"/>
    </xf>
    <xf numFmtId="0" fontId="2" fillId="0" borderId="0" xfId="0" applyFont="1" applyFill="1" applyAlignment="1">
      <alignment vertical="top" wrapText="1"/>
    </xf>
    <xf numFmtId="4" fontId="2" fillId="0" borderId="0" xfId="0" applyNumberFormat="1" applyFont="1" applyFill="1" applyAlignment="1">
      <alignment horizontal="center" wrapText="1"/>
    </xf>
    <xf numFmtId="4" fontId="2" fillId="0" borderId="0" xfId="70" applyNumberFormat="1" applyFont="1" applyFill="1" applyAlignment="1">
      <alignment horizontal="center" wrapText="1"/>
    </xf>
    <xf numFmtId="0" fontId="26" fillId="0" borderId="0" xfId="0" applyFont="1" applyFill="1" applyAlignment="1">
      <alignment vertical="top" wrapText="1"/>
    </xf>
    <xf numFmtId="4" fontId="26" fillId="20" borderId="4" xfId="0" applyNumberFormat="1" applyFont="1" applyFill="1" applyBorder="1" applyAlignment="1" applyProtection="1">
      <alignment horizontal="right" vertical="center"/>
    </xf>
    <xf numFmtId="4" fontId="26" fillId="20" borderId="2" xfId="0" applyNumberFormat="1" applyFont="1" applyFill="1" applyBorder="1" applyAlignment="1">
      <alignment horizontal="right" vertical="center"/>
    </xf>
    <xf numFmtId="2" fontId="2" fillId="2" borderId="0" xfId="1" quotePrefix="1" applyNumberFormat="1" applyFont="1" applyFill="1" applyAlignment="1">
      <alignment horizontal="left" vertical="top"/>
    </xf>
    <xf numFmtId="167" fontId="2" fillId="2" borderId="0" xfId="2" applyFont="1" applyFill="1" applyAlignment="1">
      <alignment horizontal="right" vertical="top"/>
    </xf>
    <xf numFmtId="4" fontId="2" fillId="2" borderId="0" xfId="2" applyNumberFormat="1" applyFont="1" applyFill="1" applyAlignment="1">
      <alignment horizontal="center" vertical="top"/>
    </xf>
    <xf numFmtId="4" fontId="2" fillId="2" borderId="0" xfId="2" applyNumberFormat="1" applyFont="1" applyFill="1" applyAlignment="1">
      <alignment vertical="top"/>
    </xf>
    <xf numFmtId="0" fontId="3" fillId="2" borderId="0" xfId="1" applyFont="1" applyFill="1" applyBorder="1"/>
    <xf numFmtId="0" fontId="26" fillId="22" borderId="4" xfId="72" applyFont="1" applyFill="1" applyBorder="1" applyAlignment="1">
      <alignment horizontal="center"/>
    </xf>
    <xf numFmtId="174" fontId="2" fillId="22" borderId="4" xfId="76" applyNumberFormat="1" applyFont="1" applyFill="1" applyBorder="1" applyAlignment="1">
      <alignment horizontal="right" vertical="top"/>
    </xf>
    <xf numFmtId="4" fontId="2" fillId="22" borderId="4" xfId="0" applyNumberFormat="1" applyFont="1" applyFill="1" applyBorder="1" applyAlignment="1">
      <alignment horizontal="right" vertical="top" wrapText="1"/>
    </xf>
    <xf numFmtId="4" fontId="2" fillId="22" borderId="4" xfId="0" applyNumberFormat="1" applyFont="1" applyFill="1" applyBorder="1" applyAlignment="1">
      <alignment horizontal="center" vertical="center"/>
    </xf>
    <xf numFmtId="4" fontId="26" fillId="22" borderId="4" xfId="0" applyNumberFormat="1" applyFont="1" applyFill="1" applyBorder="1" applyAlignment="1">
      <alignment horizontal="right" vertical="top" wrapText="1"/>
    </xf>
    <xf numFmtId="4" fontId="26" fillId="22" borderId="4" xfId="70" applyNumberFormat="1" applyFont="1" applyFill="1" applyBorder="1" applyAlignment="1">
      <alignment horizontal="right" wrapText="1"/>
    </xf>
    <xf numFmtId="4" fontId="26" fillId="2" borderId="0" xfId="70" applyNumberFormat="1" applyFont="1" applyFill="1" applyBorder="1" applyAlignment="1">
      <alignment horizontal="right" wrapText="1"/>
    </xf>
    <xf numFmtId="4" fontId="26" fillId="22" borderId="0" xfId="70" applyNumberFormat="1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/>
    </xf>
    <xf numFmtId="39" fontId="2" fillId="2" borderId="0" xfId="0" applyNumberFormat="1" applyFont="1" applyFill="1" applyBorder="1" applyAlignment="1" applyProtection="1">
      <alignment horizontal="right" vertical="top"/>
      <protection locked="0"/>
    </xf>
    <xf numFmtId="4" fontId="26" fillId="20" borderId="0" xfId="0" applyNumberFormat="1" applyFont="1" applyFill="1" applyBorder="1" applyAlignment="1">
      <alignment horizontal="right" vertical="center"/>
    </xf>
    <xf numFmtId="0" fontId="26" fillId="2" borderId="0" xfId="0" applyFont="1" applyFill="1" applyBorder="1" applyAlignment="1">
      <alignment horizontal="right" vertical="center"/>
    </xf>
    <xf numFmtId="4" fontId="26" fillId="20" borderId="0" xfId="0" applyNumberFormat="1" applyFont="1" applyFill="1" applyBorder="1" applyAlignment="1" applyProtection="1">
      <alignment horizontal="right" vertical="center"/>
    </xf>
    <xf numFmtId="4" fontId="2" fillId="2" borderId="2" xfId="0" applyNumberFormat="1" applyFont="1" applyFill="1" applyBorder="1" applyAlignment="1" applyProtection="1">
      <alignment horizontal="right" vertical="center"/>
    </xf>
    <xf numFmtId="4" fontId="29" fillId="3" borderId="1" xfId="70" applyNumberFormat="1" applyFont="1" applyFill="1" applyBorder="1" applyAlignment="1">
      <alignment horizontal="center" vertical="center"/>
    </xf>
    <xf numFmtId="4" fontId="26" fillId="0" borderId="5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top" wrapText="1"/>
    </xf>
    <xf numFmtId="4" fontId="26" fillId="0" borderId="0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wrapText="1"/>
    </xf>
    <xf numFmtId="10" fontId="2" fillId="2" borderId="2" xfId="91" applyNumberFormat="1" applyFont="1" applyFill="1" applyBorder="1" applyAlignment="1">
      <alignment vertical="center"/>
    </xf>
    <xf numFmtId="39" fontId="2" fillId="2" borderId="2" xfId="93" applyFont="1" applyFill="1" applyBorder="1" applyAlignment="1">
      <alignment horizontal="right" vertical="top" wrapText="1"/>
    </xf>
    <xf numFmtId="10" fontId="2" fillId="2" borderId="2" xfId="91" applyNumberFormat="1" applyFont="1" applyFill="1" applyBorder="1" applyAlignment="1">
      <alignment vertical="top"/>
    </xf>
    <xf numFmtId="0" fontId="4" fillId="0" borderId="0" xfId="1" applyFont="1" applyFill="1" applyBorder="1" applyAlignment="1">
      <alignment horizontal="right" vertical="top" wrapText="1"/>
    </xf>
    <xf numFmtId="0" fontId="4" fillId="0" borderId="0" xfId="1" applyFont="1" applyFill="1" applyBorder="1" applyAlignment="1">
      <alignment vertical="top" wrapText="1"/>
    </xf>
    <xf numFmtId="0" fontId="3" fillId="21" borderId="0" xfId="0" applyFont="1" applyFill="1" applyBorder="1"/>
    <xf numFmtId="4" fontId="2" fillId="0" borderId="0" xfId="72" applyNumberFormat="1" applyFont="1" applyFill="1" applyBorder="1" applyAlignment="1">
      <alignment horizontal="center"/>
    </xf>
    <xf numFmtId="0" fontId="2" fillId="3" borderId="0" xfId="71" applyFont="1" applyFill="1" applyBorder="1" applyAlignment="1">
      <alignment horizontal="center" vertical="top" wrapText="1"/>
    </xf>
    <xf numFmtId="0" fontId="2" fillId="3" borderId="0" xfId="71" applyFont="1" applyFill="1" applyBorder="1" applyAlignment="1">
      <alignment horizontal="center" vertical="top"/>
    </xf>
    <xf numFmtId="0" fontId="3" fillId="21" borderId="0" xfId="0" applyFont="1" applyFill="1" applyAlignment="1">
      <alignment horizontal="left" vertical="top" wrapText="1"/>
    </xf>
    <xf numFmtId="0" fontId="26" fillId="0" borderId="0" xfId="1" applyFont="1" applyFill="1" applyAlignment="1">
      <alignment horizontal="center"/>
    </xf>
    <xf numFmtId="4" fontId="2" fillId="0" borderId="0" xfId="73" applyNumberFormat="1" applyFont="1" applyFill="1" applyBorder="1" applyAlignment="1">
      <alignment horizontal="center"/>
    </xf>
    <xf numFmtId="0" fontId="2" fillId="21" borderId="0" xfId="1" applyFont="1" applyFill="1" applyAlignment="1">
      <alignment vertical="top"/>
    </xf>
    <xf numFmtId="0" fontId="28" fillId="2" borderId="2" xfId="0" applyFont="1" applyFill="1" applyBorder="1" applyAlignment="1">
      <alignment vertical="top" wrapText="1"/>
    </xf>
    <xf numFmtId="0" fontId="2" fillId="2" borderId="0" xfId="1" applyFont="1" applyFill="1" applyBorder="1" applyAlignment="1"/>
    <xf numFmtId="0" fontId="2" fillId="2" borderId="2" xfId="0" applyFont="1" applyFill="1" applyBorder="1" applyAlignment="1">
      <alignment horizontal="left" vertical="center" wrapText="1"/>
    </xf>
    <xf numFmtId="0" fontId="26" fillId="2" borderId="2" xfId="61" applyFont="1" applyFill="1" applyBorder="1" applyAlignment="1">
      <alignment horizontal="left" vertical="top" wrapText="1"/>
    </xf>
    <xf numFmtId="43" fontId="2" fillId="2" borderId="2" xfId="94" applyFont="1" applyFill="1" applyBorder="1" applyAlignment="1">
      <alignment horizontal="right" vertical="center" wrapText="1"/>
    </xf>
    <xf numFmtId="43" fontId="2" fillId="2" borderId="2" xfId="94" applyFont="1" applyFill="1" applyBorder="1" applyAlignment="1">
      <alignment horizontal="center" vertical="center"/>
    </xf>
    <xf numFmtId="43" fontId="2" fillId="2" borderId="2" xfId="94" applyFont="1" applyFill="1" applyBorder="1" applyAlignment="1">
      <alignment horizontal="right" wrapText="1"/>
    </xf>
    <xf numFmtId="43" fontId="2" fillId="2" borderId="2" xfId="94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top" wrapText="1"/>
    </xf>
    <xf numFmtId="43" fontId="28" fillId="2" borderId="2" xfId="94" applyFont="1" applyFill="1" applyBorder="1" applyAlignment="1">
      <alignment horizontal="right" vertical="center" wrapText="1"/>
    </xf>
    <xf numFmtId="43" fontId="28" fillId="2" borderId="2" xfId="94" applyFont="1" applyFill="1" applyBorder="1" applyAlignment="1">
      <alignment horizontal="center" vertical="center"/>
    </xf>
    <xf numFmtId="43" fontId="28" fillId="2" borderId="2" xfId="94" applyFont="1" applyFill="1" applyBorder="1" applyAlignment="1">
      <alignment horizontal="right" wrapText="1"/>
    </xf>
    <xf numFmtId="4" fontId="28" fillId="2" borderId="2" xfId="0" applyNumberFormat="1" applyFont="1" applyFill="1" applyBorder="1" applyAlignment="1">
      <alignment horizontal="right" wrapText="1"/>
    </xf>
    <xf numFmtId="0" fontId="28" fillId="0" borderId="0" xfId="0" applyFont="1" applyFill="1" applyAlignment="1">
      <alignment vertical="top" wrapText="1"/>
    </xf>
    <xf numFmtId="4" fontId="2" fillId="0" borderId="0" xfId="0" applyNumberFormat="1" applyFont="1" applyFill="1" applyAlignment="1">
      <alignment vertical="top" wrapText="1"/>
    </xf>
    <xf numFmtId="4" fontId="2" fillId="22" borderId="0" xfId="0" applyNumberFormat="1" applyFont="1" applyFill="1" applyAlignment="1">
      <alignment vertical="top" wrapText="1"/>
    </xf>
    <xf numFmtId="175" fontId="2" fillId="22" borderId="2" xfId="0" applyNumberFormat="1" applyFont="1" applyFill="1" applyBorder="1" applyAlignment="1">
      <alignment horizontal="right" vertical="top"/>
    </xf>
    <xf numFmtId="0" fontId="28" fillId="22" borderId="0" xfId="0" applyFont="1" applyFill="1" applyAlignment="1">
      <alignment vertical="top" wrapText="1"/>
    </xf>
    <xf numFmtId="0" fontId="28" fillId="2" borderId="0" xfId="0" applyFont="1" applyFill="1" applyAlignment="1">
      <alignment vertical="top" wrapText="1"/>
    </xf>
    <xf numFmtId="4" fontId="2" fillId="2" borderId="0" xfId="0" applyNumberFormat="1" applyFont="1" applyFill="1" applyAlignment="1">
      <alignment vertical="top" wrapText="1"/>
    </xf>
    <xf numFmtId="0" fontId="3" fillId="21" borderId="0" xfId="0" applyFont="1" applyFill="1"/>
    <xf numFmtId="4" fontId="28" fillId="0" borderId="0" xfId="0" applyNumberFormat="1" applyFont="1" applyFill="1" applyAlignment="1">
      <alignment vertical="top" wrapText="1"/>
    </xf>
    <xf numFmtId="4" fontId="2" fillId="2" borderId="2" xfId="0" applyNumberFormat="1" applyFont="1" applyFill="1" applyBorder="1" applyAlignment="1"/>
    <xf numFmtId="4" fontId="2" fillId="2" borderId="2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>
      <alignment horizontal="left" wrapText="1"/>
    </xf>
    <xf numFmtId="4" fontId="26" fillId="2" borderId="2" xfId="0" applyNumberFormat="1" applyFont="1" applyFill="1" applyBorder="1"/>
    <xf numFmtId="0" fontId="2" fillId="2" borderId="2" xfId="95" applyFont="1" applyFill="1" applyBorder="1" applyAlignment="1">
      <alignment horizontal="left" vertical="center" wrapText="1"/>
    </xf>
    <xf numFmtId="4" fontId="2" fillId="2" borderId="0" xfId="1" applyNumberFormat="1" applyFont="1" applyFill="1" applyBorder="1" applyAlignment="1">
      <alignment horizontal="right"/>
    </xf>
    <xf numFmtId="4" fontId="3" fillId="2" borderId="0" xfId="0" applyNumberFormat="1" applyFont="1" applyFill="1" applyBorder="1"/>
    <xf numFmtId="0" fontId="2" fillId="2" borderId="4" xfId="0" applyFont="1" applyFill="1" applyBorder="1" applyAlignment="1">
      <alignment horizontal="center" vertical="center"/>
    </xf>
    <xf numFmtId="43" fontId="3" fillId="2" borderId="0" xfId="0" applyNumberFormat="1" applyFont="1" applyFill="1" applyBorder="1"/>
    <xf numFmtId="39" fontId="2" fillId="2" borderId="2" xfId="0" applyNumberFormat="1" applyFont="1" applyFill="1" applyBorder="1" applyAlignment="1" applyProtection="1">
      <protection locked="0"/>
    </xf>
    <xf numFmtId="4" fontId="2" fillId="2" borderId="4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wrapText="1"/>
    </xf>
    <xf numFmtId="4" fontId="3" fillId="21" borderId="0" xfId="0" applyNumberFormat="1" applyFont="1" applyFill="1" applyBorder="1"/>
    <xf numFmtId="175" fontId="2" fillId="2" borderId="4" xfId="0" applyNumberFormat="1" applyFont="1" applyFill="1" applyBorder="1" applyAlignment="1">
      <alignment horizontal="right" vertical="top"/>
    </xf>
    <xf numFmtId="4" fontId="3" fillId="24" borderId="0" xfId="0" applyNumberFormat="1" applyFont="1" applyFill="1" applyBorder="1"/>
    <xf numFmtId="0" fontId="3" fillId="24" borderId="0" xfId="0" applyFont="1" applyFill="1" applyBorder="1"/>
    <xf numFmtId="0" fontId="3" fillId="24" borderId="0" xfId="0" applyFont="1" applyFill="1"/>
    <xf numFmtId="0" fontId="2" fillId="2" borderId="4" xfId="0" applyFont="1" applyFill="1" applyBorder="1" applyAlignment="1">
      <alignment vertical="top" wrapText="1"/>
    </xf>
    <xf numFmtId="39" fontId="2" fillId="2" borderId="2" xfId="0" applyNumberFormat="1" applyFont="1" applyFill="1" applyBorder="1" applyAlignment="1">
      <alignment horizontal="right" vertical="top"/>
    </xf>
    <xf numFmtId="0" fontId="2" fillId="2" borderId="4" xfId="0" applyFont="1" applyFill="1" applyBorder="1" applyAlignment="1">
      <alignment horizontal="left" wrapText="1"/>
    </xf>
    <xf numFmtId="2" fontId="2" fillId="2" borderId="4" xfId="0" applyNumberFormat="1" applyFont="1" applyFill="1" applyBorder="1" applyAlignment="1">
      <alignment horizontal="right" vertical="center"/>
    </xf>
    <xf numFmtId="0" fontId="26" fillId="22" borderId="1" xfId="1" applyFont="1" applyFill="1" applyBorder="1" applyAlignment="1">
      <alignment horizontal="center" vertical="center" wrapText="1"/>
    </xf>
    <xf numFmtId="167" fontId="26" fillId="22" borderId="1" xfId="2" applyFont="1" applyFill="1" applyBorder="1" applyAlignment="1">
      <alignment horizontal="center" vertical="center" wrapText="1"/>
    </xf>
    <xf numFmtId="4" fontId="26" fillId="22" borderId="1" xfId="1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wrapText="1"/>
    </xf>
    <xf numFmtId="0" fontId="28" fillId="22" borderId="2" xfId="0" applyFont="1" applyFill="1" applyBorder="1" applyAlignment="1">
      <alignment vertical="top" wrapText="1"/>
    </xf>
    <xf numFmtId="43" fontId="28" fillId="22" borderId="2" xfId="94" applyFont="1" applyFill="1" applyBorder="1" applyAlignment="1">
      <alignment horizontal="right" vertical="center" wrapText="1"/>
    </xf>
    <xf numFmtId="43" fontId="28" fillId="22" borderId="2" xfId="94" applyFont="1" applyFill="1" applyBorder="1" applyAlignment="1">
      <alignment horizontal="center" vertical="center"/>
    </xf>
    <xf numFmtId="43" fontId="28" fillId="22" borderId="2" xfId="94" applyFont="1" applyFill="1" applyBorder="1" applyAlignment="1">
      <alignment horizontal="right" wrapText="1"/>
    </xf>
    <xf numFmtId="4" fontId="26" fillId="22" borderId="2" xfId="0" applyNumberFormat="1" applyFont="1" applyFill="1" applyBorder="1" applyAlignment="1">
      <alignment horizontal="right" wrapText="1"/>
    </xf>
    <xf numFmtId="39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right" vertical="center"/>
    </xf>
    <xf numFmtId="4" fontId="2" fillId="0" borderId="0" xfId="72" applyNumberFormat="1" applyFont="1" applyFill="1" applyBorder="1" applyAlignment="1">
      <alignment horizontal="center"/>
    </xf>
    <xf numFmtId="0" fontId="2" fillId="3" borderId="0" xfId="71" applyFont="1" applyFill="1" applyBorder="1" applyAlignment="1">
      <alignment horizontal="center" vertical="top" wrapText="1"/>
    </xf>
    <xf numFmtId="0" fontId="2" fillId="3" borderId="0" xfId="71" applyFont="1" applyFill="1" applyBorder="1" applyAlignment="1">
      <alignment horizontal="center" vertical="top"/>
    </xf>
    <xf numFmtId="0" fontId="3" fillId="21" borderId="0" xfId="0" quotePrefix="1" applyFont="1" applyFill="1" applyAlignment="1">
      <alignment horizontal="left" vertical="top" wrapText="1"/>
    </xf>
    <xf numFmtId="0" fontId="3" fillId="21" borderId="0" xfId="0" applyFont="1" applyFill="1" applyAlignment="1">
      <alignment horizontal="left" vertical="top" wrapText="1"/>
    </xf>
    <xf numFmtId="4" fontId="2" fillId="0" borderId="0" xfId="73" applyNumberFormat="1" applyFont="1" applyFill="1" applyBorder="1" applyAlignment="1">
      <alignment horizontal="center"/>
    </xf>
    <xf numFmtId="0" fontId="2" fillId="2" borderId="0" xfId="1" applyFont="1" applyFill="1" applyAlignment="1">
      <alignment horizontal="left" vertical="top" wrapText="1"/>
    </xf>
    <xf numFmtId="0" fontId="26" fillId="0" borderId="0" xfId="1" applyFont="1" applyFill="1" applyAlignment="1">
      <alignment horizontal="center"/>
    </xf>
  </cellXfs>
  <cellStyles count="106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Comma 3 2" xfId="101"/>
    <cellStyle name="Comma 4 2" xfId="32"/>
    <cellStyle name="Comma_ANALISIS EL PUERTO" xfId="3"/>
    <cellStyle name="Euro" xfId="33"/>
    <cellStyle name="Explanatory Text" xfId="34"/>
    <cellStyle name="F2" xfId="35"/>
    <cellStyle name="F3" xfId="36"/>
    <cellStyle name="F4" xfId="37"/>
    <cellStyle name="F5" xfId="38"/>
    <cellStyle name="F6" xfId="39"/>
    <cellStyle name="F7" xfId="40"/>
    <cellStyle name="F8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Linked Cell" xfId="48"/>
    <cellStyle name="Millares" xfId="94" builtinId="3"/>
    <cellStyle name="Millares 10 2" xfId="97"/>
    <cellStyle name="Millares 11" xfId="79"/>
    <cellStyle name="Millares 16" xfId="49"/>
    <cellStyle name="Millares 19" xfId="100"/>
    <cellStyle name="Millares 2" xfId="50"/>
    <cellStyle name="Millares 2 2" xfId="51"/>
    <cellStyle name="Millares 2 2 2" xfId="90"/>
    <cellStyle name="Millares 3" xfId="52"/>
    <cellStyle name="Millares 3 2" xfId="88"/>
    <cellStyle name="Millares 3 3" xfId="81"/>
    <cellStyle name="Millares 3 3 2" xfId="103"/>
    <cellStyle name="Millares 3 3 2 3" xfId="98"/>
    <cellStyle name="Millares 3_111-12 ac neyba zona alta" xfId="2"/>
    <cellStyle name="Millares 4" xfId="53"/>
    <cellStyle name="Millares 4 2" xfId="86"/>
    <cellStyle name="Millares 5 3" xfId="77"/>
    <cellStyle name="Millares 8" xfId="87"/>
    <cellStyle name="Millares 8 2" xfId="104"/>
    <cellStyle name="Millares 9" xfId="85"/>
    <cellStyle name="Millares 9 4" xfId="105"/>
    <cellStyle name="Millares_55-09 Equipamiento Pozos Ac. Rural El Llano" xfId="73"/>
    <cellStyle name="Millares_NUEVO FORMATO DE PRESUPUESTOS" xfId="70"/>
    <cellStyle name="Moneda 2" xfId="89"/>
    <cellStyle name="Moneda 3" xfId="99"/>
    <cellStyle name="No-definido" xfId="54"/>
    <cellStyle name="Normal" xfId="0" builtinId="0"/>
    <cellStyle name="Normal - Style1" xfId="55"/>
    <cellStyle name="Normal 10" xfId="80"/>
    <cellStyle name="Normal 10 2" xfId="92"/>
    <cellStyle name="Normal 13 2" xfId="82"/>
    <cellStyle name="Normal 19" xfId="1"/>
    <cellStyle name="Normal 2" xfId="56"/>
    <cellStyle name="Normal 2 2" xfId="57"/>
    <cellStyle name="Normal 2 2 2" xfId="96"/>
    <cellStyle name="Normal 2 3" xfId="71"/>
    <cellStyle name="Normal 2_07-09 presupu..." xfId="58"/>
    <cellStyle name="Normal 3" xfId="59"/>
    <cellStyle name="Normal 31_correccion de averia ac.hatillo prov.hato mayor oct.2011 2" xfId="83"/>
    <cellStyle name="Normal 4" xfId="60"/>
    <cellStyle name="Normal 42" xfId="95"/>
    <cellStyle name="Normal 5" xfId="61"/>
    <cellStyle name="Normal 5 2 2" xfId="69"/>
    <cellStyle name="Normal 6" xfId="75"/>
    <cellStyle name="Normal 7" xfId="84"/>
    <cellStyle name="Normal 9 4" xfId="102"/>
    <cellStyle name="Normal_55-09 Equipamiento Pozos Ac. Rural El Llano" xfId="76"/>
    <cellStyle name="Normal_Hoja1" xfId="78"/>
    <cellStyle name="Normal_PRES 059-09 REHABIL. PLANTA DE TRATAMIENTO DE 80 LPS RAPIDA, AC. HATO DEL YAQUE" xfId="72"/>
    <cellStyle name="Normal_Presupuesto" xfId="93"/>
    <cellStyle name="Note" xfId="62"/>
    <cellStyle name="Output" xfId="63"/>
    <cellStyle name="Percent 2" xfId="64"/>
    <cellStyle name="Porcentaje" xfId="91" builtinId="5"/>
    <cellStyle name="Porcentual 2" xfId="65"/>
    <cellStyle name="Porcentual 2 2" xfId="74"/>
    <cellStyle name="Porcentual 5" xfId="66"/>
    <cellStyle name="Title" xfId="67"/>
    <cellStyle name="Warning Text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1800225" y="17430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1800225" y="17430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247650</xdr:colOff>
      <xdr:row>119</xdr:row>
      <xdr:rowOff>161925</xdr:rowOff>
    </xdr:from>
    <xdr:to>
      <xdr:col>5</xdr:col>
      <xdr:colOff>685800</xdr:colOff>
      <xdr:row>120</xdr:row>
      <xdr:rowOff>9525</xdr:rowOff>
    </xdr:to>
    <xdr:sp macro="" textlink="">
      <xdr:nvSpPr>
        <xdr:cNvPr id="18" name="Line 65"/>
        <xdr:cNvSpPr>
          <a:spLocks noChangeShapeType="1"/>
        </xdr:cNvSpPr>
      </xdr:nvSpPr>
      <xdr:spPr bwMode="auto">
        <a:xfrm flipV="1">
          <a:off x="4000500" y="16678275"/>
          <a:ext cx="24193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161925</xdr:colOff>
      <xdr:row>120</xdr:row>
      <xdr:rowOff>9525</xdr:rowOff>
    </xdr:from>
    <xdr:to>
      <xdr:col>1</xdr:col>
      <xdr:colOff>2133600</xdr:colOff>
      <xdr:row>120</xdr:row>
      <xdr:rowOff>9525</xdr:rowOff>
    </xdr:to>
    <xdr:sp macro="" textlink="">
      <xdr:nvSpPr>
        <xdr:cNvPr id="19" name="Line 68"/>
        <xdr:cNvSpPr>
          <a:spLocks noChangeShapeType="1"/>
        </xdr:cNvSpPr>
      </xdr:nvSpPr>
      <xdr:spPr bwMode="auto">
        <a:xfrm>
          <a:off x="161925" y="16687800"/>
          <a:ext cx="248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130</xdr:row>
      <xdr:rowOff>0</xdr:rowOff>
    </xdr:from>
    <xdr:to>
      <xdr:col>5</xdr:col>
      <xdr:colOff>762000</xdr:colOff>
      <xdr:row>130</xdr:row>
      <xdr:rowOff>0</xdr:rowOff>
    </xdr:to>
    <xdr:sp macro="" textlink="">
      <xdr:nvSpPr>
        <xdr:cNvPr id="20" name="Line 4"/>
        <xdr:cNvSpPr>
          <a:spLocks noChangeShapeType="1"/>
        </xdr:cNvSpPr>
      </xdr:nvSpPr>
      <xdr:spPr bwMode="auto">
        <a:xfrm>
          <a:off x="3981450" y="18135600"/>
          <a:ext cx="251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130</xdr:row>
      <xdr:rowOff>0</xdr:rowOff>
    </xdr:from>
    <xdr:to>
      <xdr:col>1</xdr:col>
      <xdr:colOff>1990725</xdr:colOff>
      <xdr:row>130</xdr:row>
      <xdr:rowOff>0</xdr:rowOff>
    </xdr:to>
    <xdr:sp macro="" textlink="">
      <xdr:nvSpPr>
        <xdr:cNvPr id="21" name="Line 11"/>
        <xdr:cNvSpPr>
          <a:spLocks noChangeShapeType="1"/>
        </xdr:cNvSpPr>
      </xdr:nvSpPr>
      <xdr:spPr bwMode="auto">
        <a:xfrm>
          <a:off x="66675" y="18135600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95251</xdr:colOff>
      <xdr:row>0</xdr:row>
      <xdr:rowOff>51955</xdr:rowOff>
    </xdr:from>
    <xdr:to>
      <xdr:col>1</xdr:col>
      <xdr:colOff>489240</xdr:colOff>
      <xdr:row>4</xdr:row>
      <xdr:rowOff>43295</xdr:rowOff>
    </xdr:to>
    <xdr:pic>
      <xdr:nvPicPr>
        <xdr:cNvPr id="22" name="Imagen 1160" descr="INAP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51955"/>
          <a:ext cx="904875" cy="649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PRESUPUESTO%202006\ZONA%20VII\85-06%20Reh.%20y%20Ampl.%20Ac.%20Imbert%20(2da.%20alternativa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Users\ramona.montas\AppData\Local\Microsoft\Windows\Temporary%20Internet%20Files\Content.Outlook\2H869UQ5\FORMATO%20INAPA\BARRIO+MARIA+TRINIDAD+SANCHEZ%20(2)-INAPA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44\servidor%20de%20red%20de%20costos%20(ervita)\MIS%20DOCUMENTOS\PROYECTO%20TERMINACION%20SOFTBALL%20COJPD\PRESUPUESTO%20MODIFICADO\PRESUPUESTO_FEDOSA_14NOV20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</sheetData>
      <sheetData sheetId="1" refreshError="1">
        <row r="201">
          <cell r="F201">
            <v>7792.2050656250012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Hoja1"/>
      <sheetName val="Hoja2"/>
      <sheetName val="Hoja3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>
        <row r="23">
          <cell r="G23">
            <v>1.3036438662750036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41">
          <cell r="F41">
            <v>900</v>
          </cell>
        </row>
        <row r="42">
          <cell r="F42">
            <v>800</v>
          </cell>
        </row>
        <row r="44">
          <cell r="F44">
            <v>1180</v>
          </cell>
        </row>
        <row r="47">
          <cell r="F47">
            <v>320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Analisis de Costos Aceras"/>
      <sheetName val="CAMPAMENTO2"/>
      <sheetName val="ingenieria"/>
      <sheetName val="MANT.TRANSITO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M.O."/>
      <sheetName val="Ins"/>
      <sheetName val="Ana"/>
      <sheetName val="Análisis de Precios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3">
          <cell r="F43">
            <v>30</v>
          </cell>
        </row>
        <row r="72">
          <cell r="F72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4">
          <cell r="I14">
            <v>414.5</v>
          </cell>
        </row>
        <row r="15">
          <cell r="I15">
            <v>414.5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9">
          <cell r="D9">
            <v>26</v>
          </cell>
        </row>
        <row r="10">
          <cell r="D10">
            <v>30</v>
          </cell>
        </row>
        <row r="13">
          <cell r="D13">
            <v>265</v>
          </cell>
        </row>
        <row r="14">
          <cell r="D14">
            <v>295</v>
          </cell>
        </row>
        <row r="15">
          <cell r="D15">
            <v>290</v>
          </cell>
        </row>
        <row r="16">
          <cell r="D16">
            <v>295</v>
          </cell>
        </row>
        <row r="17">
          <cell r="D17">
            <v>290</v>
          </cell>
        </row>
        <row r="19">
          <cell r="D19">
            <v>30</v>
          </cell>
        </row>
        <row r="36">
          <cell r="D36">
            <v>5916</v>
          </cell>
        </row>
      </sheetData>
      <sheetData sheetId="7" refreshError="1">
        <row r="10">
          <cell r="F10">
            <v>4838.6400000000003</v>
          </cell>
        </row>
        <row r="17">
          <cell r="F17">
            <v>4289.4381999999996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COSTO INDIRECTO"/>
      <sheetName val="OPERADORES EQUIPOS"/>
      <sheetName val="LISTADO INSUMOS DEL 2000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formato"/>
      <sheetName val="REGISTROS DE LADRILLOS Y H.A. "/>
      <sheetName val="analisis basicos"/>
      <sheetName val="ANALISIS "/>
      <sheetName val="Analisis Complementarios "/>
      <sheetName val="COLOCACION DE TUBERIA"/>
      <sheetName val="MOVIMIENTO DE TIERRA"/>
      <sheetName val=" MOVIMIENTO DE TIERRA EQUIPO"/>
      <sheetName val="ANCLAJES DE H.A."/>
      <sheetName val="PVC"/>
      <sheetName val="POLIETILENO"/>
    </sheetNames>
    <sheetDataSet>
      <sheetData sheetId="0">
        <row r="231">
          <cell r="D231">
            <v>4085</v>
          </cell>
        </row>
        <row r="234">
          <cell r="D234">
            <v>1495</v>
          </cell>
        </row>
        <row r="242">
          <cell r="D242">
            <v>4920.49</v>
          </cell>
        </row>
        <row r="244">
          <cell r="D244">
            <v>1465.21</v>
          </cell>
        </row>
        <row r="284">
          <cell r="D284">
            <v>9375</v>
          </cell>
        </row>
        <row r="298">
          <cell r="D298">
            <v>2160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</sheetData>
      <sheetData sheetId="8">
        <row r="13">
          <cell r="O13">
            <v>50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Comision"/>
      <sheetName val="PRES. FORMATO INAPA"/>
      <sheetName val="ANALISIS "/>
      <sheetName val="tarifa equipo-13"/>
      <sheetName val="tarifa equipo (2)"/>
      <sheetName val="DISTANCIA ACARREO"/>
      <sheetName val="ASFALTADO"/>
      <sheetName val="BASE Y SUB-BASE"/>
      <sheetName val="ACERA Y CONTENES"/>
      <sheetName val="Alcantarilla"/>
      <sheetName val="ANALISIS"/>
      <sheetName val="ANALISIS A US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  <sheetName val="M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1453">
          <cell r="G1453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5">
          <cell r="F15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1">
          <cell r="F31">
            <v>500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139"/>
  <sheetViews>
    <sheetView showGridLines="0" showZeros="0" tabSelected="1" view="pageBreakPreview" zoomScale="110" zoomScaleNormal="100" zoomScaleSheetLayoutView="110" workbookViewId="0">
      <selection activeCell="B7" sqref="B7:F7"/>
    </sheetView>
  </sheetViews>
  <sheetFormatPr baseColWidth="10" defaultRowHeight="12.75" x14ac:dyDescent="0.25"/>
  <cols>
    <col min="1" max="1" width="7.7109375" style="3" customWidth="1"/>
    <col min="2" max="2" width="48.5703125" style="3" customWidth="1"/>
    <col min="3" max="3" width="10.85546875" style="4" customWidth="1"/>
    <col min="4" max="4" width="5.42578125" style="5" customWidth="1"/>
    <col min="5" max="5" width="13.42578125" style="6" customWidth="1"/>
    <col min="6" max="6" width="15.7109375" style="6" customWidth="1"/>
    <col min="7" max="7" width="17.7109375" style="6" customWidth="1"/>
    <col min="8" max="8" width="7.42578125" style="3" customWidth="1"/>
    <col min="9" max="9" width="11.5703125" style="3" bestFit="1" customWidth="1"/>
    <col min="10" max="10" width="11.42578125" style="3"/>
    <col min="11" max="11" width="12.85546875" style="3" bestFit="1" customWidth="1"/>
    <col min="12" max="257" width="11.42578125" style="3"/>
    <col min="258" max="258" width="7.7109375" style="3" customWidth="1"/>
    <col min="259" max="259" width="48.7109375" style="3" customWidth="1"/>
    <col min="260" max="260" width="10.85546875" style="3" customWidth="1"/>
    <col min="261" max="261" width="6.85546875" style="3" customWidth="1"/>
    <col min="262" max="262" width="13.42578125" style="3" customWidth="1"/>
    <col min="263" max="263" width="15.42578125" style="3" customWidth="1"/>
    <col min="264" max="264" width="16.7109375" style="3" customWidth="1"/>
    <col min="265" max="265" width="11.5703125" style="3" bestFit="1" customWidth="1"/>
    <col min="266" max="513" width="11.42578125" style="3"/>
    <col min="514" max="514" width="7.7109375" style="3" customWidth="1"/>
    <col min="515" max="515" width="48.7109375" style="3" customWidth="1"/>
    <col min="516" max="516" width="10.85546875" style="3" customWidth="1"/>
    <col min="517" max="517" width="6.85546875" style="3" customWidth="1"/>
    <col min="518" max="518" width="13.42578125" style="3" customWidth="1"/>
    <col min="519" max="519" width="15.42578125" style="3" customWidth="1"/>
    <col min="520" max="520" width="16.7109375" style="3" customWidth="1"/>
    <col min="521" max="521" width="11.5703125" style="3" bestFit="1" customWidth="1"/>
    <col min="522" max="769" width="11.42578125" style="3"/>
    <col min="770" max="770" width="7.7109375" style="3" customWidth="1"/>
    <col min="771" max="771" width="48.7109375" style="3" customWidth="1"/>
    <col min="772" max="772" width="10.85546875" style="3" customWidth="1"/>
    <col min="773" max="773" width="6.85546875" style="3" customWidth="1"/>
    <col min="774" max="774" width="13.42578125" style="3" customWidth="1"/>
    <col min="775" max="775" width="15.42578125" style="3" customWidth="1"/>
    <col min="776" max="776" width="16.7109375" style="3" customWidth="1"/>
    <col min="777" max="777" width="11.5703125" style="3" bestFit="1" customWidth="1"/>
    <col min="778" max="1025" width="11.42578125" style="3"/>
    <col min="1026" max="1026" width="7.7109375" style="3" customWidth="1"/>
    <col min="1027" max="1027" width="48.7109375" style="3" customWidth="1"/>
    <col min="1028" max="1028" width="10.85546875" style="3" customWidth="1"/>
    <col min="1029" max="1029" width="6.85546875" style="3" customWidth="1"/>
    <col min="1030" max="1030" width="13.42578125" style="3" customWidth="1"/>
    <col min="1031" max="1031" width="15.42578125" style="3" customWidth="1"/>
    <col min="1032" max="1032" width="16.7109375" style="3" customWidth="1"/>
    <col min="1033" max="1033" width="11.5703125" style="3" bestFit="1" customWidth="1"/>
    <col min="1034" max="1281" width="11.42578125" style="3"/>
    <col min="1282" max="1282" width="7.7109375" style="3" customWidth="1"/>
    <col min="1283" max="1283" width="48.7109375" style="3" customWidth="1"/>
    <col min="1284" max="1284" width="10.85546875" style="3" customWidth="1"/>
    <col min="1285" max="1285" width="6.85546875" style="3" customWidth="1"/>
    <col min="1286" max="1286" width="13.42578125" style="3" customWidth="1"/>
    <col min="1287" max="1287" width="15.42578125" style="3" customWidth="1"/>
    <col min="1288" max="1288" width="16.7109375" style="3" customWidth="1"/>
    <col min="1289" max="1289" width="11.5703125" style="3" bestFit="1" customWidth="1"/>
    <col min="1290" max="1537" width="11.42578125" style="3"/>
    <col min="1538" max="1538" width="7.7109375" style="3" customWidth="1"/>
    <col min="1539" max="1539" width="48.7109375" style="3" customWidth="1"/>
    <col min="1540" max="1540" width="10.85546875" style="3" customWidth="1"/>
    <col min="1541" max="1541" width="6.85546875" style="3" customWidth="1"/>
    <col min="1542" max="1542" width="13.42578125" style="3" customWidth="1"/>
    <col min="1543" max="1543" width="15.42578125" style="3" customWidth="1"/>
    <col min="1544" max="1544" width="16.7109375" style="3" customWidth="1"/>
    <col min="1545" max="1545" width="11.5703125" style="3" bestFit="1" customWidth="1"/>
    <col min="1546" max="1793" width="11.42578125" style="3"/>
    <col min="1794" max="1794" width="7.7109375" style="3" customWidth="1"/>
    <col min="1795" max="1795" width="48.7109375" style="3" customWidth="1"/>
    <col min="1796" max="1796" width="10.85546875" style="3" customWidth="1"/>
    <col min="1797" max="1797" width="6.85546875" style="3" customWidth="1"/>
    <col min="1798" max="1798" width="13.42578125" style="3" customWidth="1"/>
    <col min="1799" max="1799" width="15.42578125" style="3" customWidth="1"/>
    <col min="1800" max="1800" width="16.7109375" style="3" customWidth="1"/>
    <col min="1801" max="1801" width="11.5703125" style="3" bestFit="1" customWidth="1"/>
    <col min="1802" max="2049" width="11.42578125" style="3"/>
    <col min="2050" max="2050" width="7.7109375" style="3" customWidth="1"/>
    <col min="2051" max="2051" width="48.7109375" style="3" customWidth="1"/>
    <col min="2052" max="2052" width="10.85546875" style="3" customWidth="1"/>
    <col min="2053" max="2053" width="6.85546875" style="3" customWidth="1"/>
    <col min="2054" max="2054" width="13.42578125" style="3" customWidth="1"/>
    <col min="2055" max="2055" width="15.42578125" style="3" customWidth="1"/>
    <col min="2056" max="2056" width="16.7109375" style="3" customWidth="1"/>
    <col min="2057" max="2057" width="11.5703125" style="3" bestFit="1" customWidth="1"/>
    <col min="2058" max="2305" width="11.42578125" style="3"/>
    <col min="2306" max="2306" width="7.7109375" style="3" customWidth="1"/>
    <col min="2307" max="2307" width="48.7109375" style="3" customWidth="1"/>
    <col min="2308" max="2308" width="10.85546875" style="3" customWidth="1"/>
    <col min="2309" max="2309" width="6.85546875" style="3" customWidth="1"/>
    <col min="2310" max="2310" width="13.42578125" style="3" customWidth="1"/>
    <col min="2311" max="2311" width="15.42578125" style="3" customWidth="1"/>
    <col min="2312" max="2312" width="16.7109375" style="3" customWidth="1"/>
    <col min="2313" max="2313" width="11.5703125" style="3" bestFit="1" customWidth="1"/>
    <col min="2314" max="2561" width="11.42578125" style="3"/>
    <col min="2562" max="2562" width="7.7109375" style="3" customWidth="1"/>
    <col min="2563" max="2563" width="48.7109375" style="3" customWidth="1"/>
    <col min="2564" max="2564" width="10.85546875" style="3" customWidth="1"/>
    <col min="2565" max="2565" width="6.85546875" style="3" customWidth="1"/>
    <col min="2566" max="2566" width="13.42578125" style="3" customWidth="1"/>
    <col min="2567" max="2567" width="15.42578125" style="3" customWidth="1"/>
    <col min="2568" max="2568" width="16.7109375" style="3" customWidth="1"/>
    <col min="2569" max="2569" width="11.5703125" style="3" bestFit="1" customWidth="1"/>
    <col min="2570" max="2817" width="11.42578125" style="3"/>
    <col min="2818" max="2818" width="7.7109375" style="3" customWidth="1"/>
    <col min="2819" max="2819" width="48.7109375" style="3" customWidth="1"/>
    <col min="2820" max="2820" width="10.85546875" style="3" customWidth="1"/>
    <col min="2821" max="2821" width="6.85546875" style="3" customWidth="1"/>
    <col min="2822" max="2822" width="13.42578125" style="3" customWidth="1"/>
    <col min="2823" max="2823" width="15.42578125" style="3" customWidth="1"/>
    <col min="2824" max="2824" width="16.7109375" style="3" customWidth="1"/>
    <col min="2825" max="2825" width="11.5703125" style="3" bestFit="1" customWidth="1"/>
    <col min="2826" max="3073" width="11.42578125" style="3"/>
    <col min="3074" max="3074" width="7.7109375" style="3" customWidth="1"/>
    <col min="3075" max="3075" width="48.7109375" style="3" customWidth="1"/>
    <col min="3076" max="3076" width="10.85546875" style="3" customWidth="1"/>
    <col min="3077" max="3077" width="6.85546875" style="3" customWidth="1"/>
    <col min="3078" max="3078" width="13.42578125" style="3" customWidth="1"/>
    <col min="3079" max="3079" width="15.42578125" style="3" customWidth="1"/>
    <col min="3080" max="3080" width="16.7109375" style="3" customWidth="1"/>
    <col min="3081" max="3081" width="11.5703125" style="3" bestFit="1" customWidth="1"/>
    <col min="3082" max="3329" width="11.42578125" style="3"/>
    <col min="3330" max="3330" width="7.7109375" style="3" customWidth="1"/>
    <col min="3331" max="3331" width="48.7109375" style="3" customWidth="1"/>
    <col min="3332" max="3332" width="10.85546875" style="3" customWidth="1"/>
    <col min="3333" max="3333" width="6.85546875" style="3" customWidth="1"/>
    <col min="3334" max="3334" width="13.42578125" style="3" customWidth="1"/>
    <col min="3335" max="3335" width="15.42578125" style="3" customWidth="1"/>
    <col min="3336" max="3336" width="16.7109375" style="3" customWidth="1"/>
    <col min="3337" max="3337" width="11.5703125" style="3" bestFit="1" customWidth="1"/>
    <col min="3338" max="3585" width="11.42578125" style="3"/>
    <col min="3586" max="3586" width="7.7109375" style="3" customWidth="1"/>
    <col min="3587" max="3587" width="48.7109375" style="3" customWidth="1"/>
    <col min="3588" max="3588" width="10.85546875" style="3" customWidth="1"/>
    <col min="3589" max="3589" width="6.85546875" style="3" customWidth="1"/>
    <col min="3590" max="3590" width="13.42578125" style="3" customWidth="1"/>
    <col min="3591" max="3591" width="15.42578125" style="3" customWidth="1"/>
    <col min="3592" max="3592" width="16.7109375" style="3" customWidth="1"/>
    <col min="3593" max="3593" width="11.5703125" style="3" bestFit="1" customWidth="1"/>
    <col min="3594" max="3841" width="11.42578125" style="3"/>
    <col min="3842" max="3842" width="7.7109375" style="3" customWidth="1"/>
    <col min="3843" max="3843" width="48.7109375" style="3" customWidth="1"/>
    <col min="3844" max="3844" width="10.85546875" style="3" customWidth="1"/>
    <col min="3845" max="3845" width="6.85546875" style="3" customWidth="1"/>
    <col min="3846" max="3846" width="13.42578125" style="3" customWidth="1"/>
    <col min="3847" max="3847" width="15.42578125" style="3" customWidth="1"/>
    <col min="3848" max="3848" width="16.7109375" style="3" customWidth="1"/>
    <col min="3849" max="3849" width="11.5703125" style="3" bestFit="1" customWidth="1"/>
    <col min="3850" max="4097" width="11.42578125" style="3"/>
    <col min="4098" max="4098" width="7.7109375" style="3" customWidth="1"/>
    <col min="4099" max="4099" width="48.7109375" style="3" customWidth="1"/>
    <col min="4100" max="4100" width="10.85546875" style="3" customWidth="1"/>
    <col min="4101" max="4101" width="6.85546875" style="3" customWidth="1"/>
    <col min="4102" max="4102" width="13.42578125" style="3" customWidth="1"/>
    <col min="4103" max="4103" width="15.42578125" style="3" customWidth="1"/>
    <col min="4104" max="4104" width="16.7109375" style="3" customWidth="1"/>
    <col min="4105" max="4105" width="11.5703125" style="3" bestFit="1" customWidth="1"/>
    <col min="4106" max="4353" width="11.42578125" style="3"/>
    <col min="4354" max="4354" width="7.7109375" style="3" customWidth="1"/>
    <col min="4355" max="4355" width="48.7109375" style="3" customWidth="1"/>
    <col min="4356" max="4356" width="10.85546875" style="3" customWidth="1"/>
    <col min="4357" max="4357" width="6.85546875" style="3" customWidth="1"/>
    <col min="4358" max="4358" width="13.42578125" style="3" customWidth="1"/>
    <col min="4359" max="4359" width="15.42578125" style="3" customWidth="1"/>
    <col min="4360" max="4360" width="16.7109375" style="3" customWidth="1"/>
    <col min="4361" max="4361" width="11.5703125" style="3" bestFit="1" customWidth="1"/>
    <col min="4362" max="4609" width="11.42578125" style="3"/>
    <col min="4610" max="4610" width="7.7109375" style="3" customWidth="1"/>
    <col min="4611" max="4611" width="48.7109375" style="3" customWidth="1"/>
    <col min="4612" max="4612" width="10.85546875" style="3" customWidth="1"/>
    <col min="4613" max="4613" width="6.85546875" style="3" customWidth="1"/>
    <col min="4614" max="4614" width="13.42578125" style="3" customWidth="1"/>
    <col min="4615" max="4615" width="15.42578125" style="3" customWidth="1"/>
    <col min="4616" max="4616" width="16.7109375" style="3" customWidth="1"/>
    <col min="4617" max="4617" width="11.5703125" style="3" bestFit="1" customWidth="1"/>
    <col min="4618" max="4865" width="11.42578125" style="3"/>
    <col min="4866" max="4866" width="7.7109375" style="3" customWidth="1"/>
    <col min="4867" max="4867" width="48.7109375" style="3" customWidth="1"/>
    <col min="4868" max="4868" width="10.85546875" style="3" customWidth="1"/>
    <col min="4869" max="4869" width="6.85546875" style="3" customWidth="1"/>
    <col min="4870" max="4870" width="13.42578125" style="3" customWidth="1"/>
    <col min="4871" max="4871" width="15.42578125" style="3" customWidth="1"/>
    <col min="4872" max="4872" width="16.7109375" style="3" customWidth="1"/>
    <col min="4873" max="4873" width="11.5703125" style="3" bestFit="1" customWidth="1"/>
    <col min="4874" max="5121" width="11.42578125" style="3"/>
    <col min="5122" max="5122" width="7.7109375" style="3" customWidth="1"/>
    <col min="5123" max="5123" width="48.7109375" style="3" customWidth="1"/>
    <col min="5124" max="5124" width="10.85546875" style="3" customWidth="1"/>
    <col min="5125" max="5125" width="6.85546875" style="3" customWidth="1"/>
    <col min="5126" max="5126" width="13.42578125" style="3" customWidth="1"/>
    <col min="5127" max="5127" width="15.42578125" style="3" customWidth="1"/>
    <col min="5128" max="5128" width="16.7109375" style="3" customWidth="1"/>
    <col min="5129" max="5129" width="11.5703125" style="3" bestFit="1" customWidth="1"/>
    <col min="5130" max="5377" width="11.42578125" style="3"/>
    <col min="5378" max="5378" width="7.7109375" style="3" customWidth="1"/>
    <col min="5379" max="5379" width="48.7109375" style="3" customWidth="1"/>
    <col min="5380" max="5380" width="10.85546875" style="3" customWidth="1"/>
    <col min="5381" max="5381" width="6.85546875" style="3" customWidth="1"/>
    <col min="5382" max="5382" width="13.42578125" style="3" customWidth="1"/>
    <col min="5383" max="5383" width="15.42578125" style="3" customWidth="1"/>
    <col min="5384" max="5384" width="16.7109375" style="3" customWidth="1"/>
    <col min="5385" max="5385" width="11.5703125" style="3" bestFit="1" customWidth="1"/>
    <col min="5386" max="5633" width="11.42578125" style="3"/>
    <col min="5634" max="5634" width="7.7109375" style="3" customWidth="1"/>
    <col min="5635" max="5635" width="48.7109375" style="3" customWidth="1"/>
    <col min="5636" max="5636" width="10.85546875" style="3" customWidth="1"/>
    <col min="5637" max="5637" width="6.85546875" style="3" customWidth="1"/>
    <col min="5638" max="5638" width="13.42578125" style="3" customWidth="1"/>
    <col min="5639" max="5639" width="15.42578125" style="3" customWidth="1"/>
    <col min="5640" max="5640" width="16.7109375" style="3" customWidth="1"/>
    <col min="5641" max="5641" width="11.5703125" style="3" bestFit="1" customWidth="1"/>
    <col min="5642" max="5889" width="11.42578125" style="3"/>
    <col min="5890" max="5890" width="7.7109375" style="3" customWidth="1"/>
    <col min="5891" max="5891" width="48.7109375" style="3" customWidth="1"/>
    <col min="5892" max="5892" width="10.85546875" style="3" customWidth="1"/>
    <col min="5893" max="5893" width="6.85546875" style="3" customWidth="1"/>
    <col min="5894" max="5894" width="13.42578125" style="3" customWidth="1"/>
    <col min="5895" max="5895" width="15.42578125" style="3" customWidth="1"/>
    <col min="5896" max="5896" width="16.7109375" style="3" customWidth="1"/>
    <col min="5897" max="5897" width="11.5703125" style="3" bestFit="1" customWidth="1"/>
    <col min="5898" max="6145" width="11.42578125" style="3"/>
    <col min="6146" max="6146" width="7.7109375" style="3" customWidth="1"/>
    <col min="6147" max="6147" width="48.7109375" style="3" customWidth="1"/>
    <col min="6148" max="6148" width="10.85546875" style="3" customWidth="1"/>
    <col min="6149" max="6149" width="6.85546875" style="3" customWidth="1"/>
    <col min="6150" max="6150" width="13.42578125" style="3" customWidth="1"/>
    <col min="6151" max="6151" width="15.42578125" style="3" customWidth="1"/>
    <col min="6152" max="6152" width="16.7109375" style="3" customWidth="1"/>
    <col min="6153" max="6153" width="11.5703125" style="3" bestFit="1" customWidth="1"/>
    <col min="6154" max="6401" width="11.42578125" style="3"/>
    <col min="6402" max="6402" width="7.7109375" style="3" customWidth="1"/>
    <col min="6403" max="6403" width="48.7109375" style="3" customWidth="1"/>
    <col min="6404" max="6404" width="10.85546875" style="3" customWidth="1"/>
    <col min="6405" max="6405" width="6.85546875" style="3" customWidth="1"/>
    <col min="6406" max="6406" width="13.42578125" style="3" customWidth="1"/>
    <col min="6407" max="6407" width="15.42578125" style="3" customWidth="1"/>
    <col min="6408" max="6408" width="16.7109375" style="3" customWidth="1"/>
    <col min="6409" max="6409" width="11.5703125" style="3" bestFit="1" customWidth="1"/>
    <col min="6410" max="6657" width="11.42578125" style="3"/>
    <col min="6658" max="6658" width="7.7109375" style="3" customWidth="1"/>
    <col min="6659" max="6659" width="48.7109375" style="3" customWidth="1"/>
    <col min="6660" max="6660" width="10.85546875" style="3" customWidth="1"/>
    <col min="6661" max="6661" width="6.85546875" style="3" customWidth="1"/>
    <col min="6662" max="6662" width="13.42578125" style="3" customWidth="1"/>
    <col min="6663" max="6663" width="15.42578125" style="3" customWidth="1"/>
    <col min="6664" max="6664" width="16.7109375" style="3" customWidth="1"/>
    <col min="6665" max="6665" width="11.5703125" style="3" bestFit="1" customWidth="1"/>
    <col min="6666" max="6913" width="11.42578125" style="3"/>
    <col min="6914" max="6914" width="7.7109375" style="3" customWidth="1"/>
    <col min="6915" max="6915" width="48.7109375" style="3" customWidth="1"/>
    <col min="6916" max="6916" width="10.85546875" style="3" customWidth="1"/>
    <col min="6917" max="6917" width="6.85546875" style="3" customWidth="1"/>
    <col min="6918" max="6918" width="13.42578125" style="3" customWidth="1"/>
    <col min="6919" max="6919" width="15.42578125" style="3" customWidth="1"/>
    <col min="6920" max="6920" width="16.7109375" style="3" customWidth="1"/>
    <col min="6921" max="6921" width="11.5703125" style="3" bestFit="1" customWidth="1"/>
    <col min="6922" max="7169" width="11.42578125" style="3"/>
    <col min="7170" max="7170" width="7.7109375" style="3" customWidth="1"/>
    <col min="7171" max="7171" width="48.7109375" style="3" customWidth="1"/>
    <col min="7172" max="7172" width="10.85546875" style="3" customWidth="1"/>
    <col min="7173" max="7173" width="6.85546875" style="3" customWidth="1"/>
    <col min="7174" max="7174" width="13.42578125" style="3" customWidth="1"/>
    <col min="7175" max="7175" width="15.42578125" style="3" customWidth="1"/>
    <col min="7176" max="7176" width="16.7109375" style="3" customWidth="1"/>
    <col min="7177" max="7177" width="11.5703125" style="3" bestFit="1" customWidth="1"/>
    <col min="7178" max="7425" width="11.42578125" style="3"/>
    <col min="7426" max="7426" width="7.7109375" style="3" customWidth="1"/>
    <col min="7427" max="7427" width="48.7109375" style="3" customWidth="1"/>
    <col min="7428" max="7428" width="10.85546875" style="3" customWidth="1"/>
    <col min="7429" max="7429" width="6.85546875" style="3" customWidth="1"/>
    <col min="7430" max="7430" width="13.42578125" style="3" customWidth="1"/>
    <col min="7431" max="7431" width="15.42578125" style="3" customWidth="1"/>
    <col min="7432" max="7432" width="16.7109375" style="3" customWidth="1"/>
    <col min="7433" max="7433" width="11.5703125" style="3" bestFit="1" customWidth="1"/>
    <col min="7434" max="7681" width="11.42578125" style="3"/>
    <col min="7682" max="7682" width="7.7109375" style="3" customWidth="1"/>
    <col min="7683" max="7683" width="48.7109375" style="3" customWidth="1"/>
    <col min="7684" max="7684" width="10.85546875" style="3" customWidth="1"/>
    <col min="7685" max="7685" width="6.85546875" style="3" customWidth="1"/>
    <col min="7686" max="7686" width="13.42578125" style="3" customWidth="1"/>
    <col min="7687" max="7687" width="15.42578125" style="3" customWidth="1"/>
    <col min="7688" max="7688" width="16.7109375" style="3" customWidth="1"/>
    <col min="7689" max="7689" width="11.5703125" style="3" bestFit="1" customWidth="1"/>
    <col min="7690" max="7937" width="11.42578125" style="3"/>
    <col min="7938" max="7938" width="7.7109375" style="3" customWidth="1"/>
    <col min="7939" max="7939" width="48.7109375" style="3" customWidth="1"/>
    <col min="7940" max="7940" width="10.85546875" style="3" customWidth="1"/>
    <col min="7941" max="7941" width="6.85546875" style="3" customWidth="1"/>
    <col min="7942" max="7942" width="13.42578125" style="3" customWidth="1"/>
    <col min="7943" max="7943" width="15.42578125" style="3" customWidth="1"/>
    <col min="7944" max="7944" width="16.7109375" style="3" customWidth="1"/>
    <col min="7945" max="7945" width="11.5703125" style="3" bestFit="1" customWidth="1"/>
    <col min="7946" max="8193" width="11.42578125" style="3"/>
    <col min="8194" max="8194" width="7.7109375" style="3" customWidth="1"/>
    <col min="8195" max="8195" width="48.7109375" style="3" customWidth="1"/>
    <col min="8196" max="8196" width="10.85546875" style="3" customWidth="1"/>
    <col min="8197" max="8197" width="6.85546875" style="3" customWidth="1"/>
    <col min="8198" max="8198" width="13.42578125" style="3" customWidth="1"/>
    <col min="8199" max="8199" width="15.42578125" style="3" customWidth="1"/>
    <col min="8200" max="8200" width="16.7109375" style="3" customWidth="1"/>
    <col min="8201" max="8201" width="11.5703125" style="3" bestFit="1" customWidth="1"/>
    <col min="8202" max="8449" width="11.42578125" style="3"/>
    <col min="8450" max="8450" width="7.7109375" style="3" customWidth="1"/>
    <col min="8451" max="8451" width="48.7109375" style="3" customWidth="1"/>
    <col min="8452" max="8452" width="10.85546875" style="3" customWidth="1"/>
    <col min="8453" max="8453" width="6.85546875" style="3" customWidth="1"/>
    <col min="8454" max="8454" width="13.42578125" style="3" customWidth="1"/>
    <col min="8455" max="8455" width="15.42578125" style="3" customWidth="1"/>
    <col min="8456" max="8456" width="16.7109375" style="3" customWidth="1"/>
    <col min="8457" max="8457" width="11.5703125" style="3" bestFit="1" customWidth="1"/>
    <col min="8458" max="8705" width="11.42578125" style="3"/>
    <col min="8706" max="8706" width="7.7109375" style="3" customWidth="1"/>
    <col min="8707" max="8707" width="48.7109375" style="3" customWidth="1"/>
    <col min="8708" max="8708" width="10.85546875" style="3" customWidth="1"/>
    <col min="8709" max="8709" width="6.85546875" style="3" customWidth="1"/>
    <col min="8710" max="8710" width="13.42578125" style="3" customWidth="1"/>
    <col min="8711" max="8711" width="15.42578125" style="3" customWidth="1"/>
    <col min="8712" max="8712" width="16.7109375" style="3" customWidth="1"/>
    <col min="8713" max="8713" width="11.5703125" style="3" bestFit="1" customWidth="1"/>
    <col min="8714" max="8961" width="11.42578125" style="3"/>
    <col min="8962" max="8962" width="7.7109375" style="3" customWidth="1"/>
    <col min="8963" max="8963" width="48.7109375" style="3" customWidth="1"/>
    <col min="8964" max="8964" width="10.85546875" style="3" customWidth="1"/>
    <col min="8965" max="8965" width="6.85546875" style="3" customWidth="1"/>
    <col min="8966" max="8966" width="13.42578125" style="3" customWidth="1"/>
    <col min="8967" max="8967" width="15.42578125" style="3" customWidth="1"/>
    <col min="8968" max="8968" width="16.7109375" style="3" customWidth="1"/>
    <col min="8969" max="8969" width="11.5703125" style="3" bestFit="1" customWidth="1"/>
    <col min="8970" max="9217" width="11.42578125" style="3"/>
    <col min="9218" max="9218" width="7.7109375" style="3" customWidth="1"/>
    <col min="9219" max="9219" width="48.7109375" style="3" customWidth="1"/>
    <col min="9220" max="9220" width="10.85546875" style="3" customWidth="1"/>
    <col min="9221" max="9221" width="6.85546875" style="3" customWidth="1"/>
    <col min="9222" max="9222" width="13.42578125" style="3" customWidth="1"/>
    <col min="9223" max="9223" width="15.42578125" style="3" customWidth="1"/>
    <col min="9224" max="9224" width="16.7109375" style="3" customWidth="1"/>
    <col min="9225" max="9225" width="11.5703125" style="3" bestFit="1" customWidth="1"/>
    <col min="9226" max="9473" width="11.42578125" style="3"/>
    <col min="9474" max="9474" width="7.7109375" style="3" customWidth="1"/>
    <col min="9475" max="9475" width="48.7109375" style="3" customWidth="1"/>
    <col min="9476" max="9476" width="10.85546875" style="3" customWidth="1"/>
    <col min="9477" max="9477" width="6.85546875" style="3" customWidth="1"/>
    <col min="9478" max="9478" width="13.42578125" style="3" customWidth="1"/>
    <col min="9479" max="9479" width="15.42578125" style="3" customWidth="1"/>
    <col min="9480" max="9480" width="16.7109375" style="3" customWidth="1"/>
    <col min="9481" max="9481" width="11.5703125" style="3" bestFit="1" customWidth="1"/>
    <col min="9482" max="9729" width="11.42578125" style="3"/>
    <col min="9730" max="9730" width="7.7109375" style="3" customWidth="1"/>
    <col min="9731" max="9731" width="48.7109375" style="3" customWidth="1"/>
    <col min="9732" max="9732" width="10.85546875" style="3" customWidth="1"/>
    <col min="9733" max="9733" width="6.85546875" style="3" customWidth="1"/>
    <col min="9734" max="9734" width="13.42578125" style="3" customWidth="1"/>
    <col min="9735" max="9735" width="15.42578125" style="3" customWidth="1"/>
    <col min="9736" max="9736" width="16.7109375" style="3" customWidth="1"/>
    <col min="9737" max="9737" width="11.5703125" style="3" bestFit="1" customWidth="1"/>
    <col min="9738" max="9985" width="11.42578125" style="3"/>
    <col min="9986" max="9986" width="7.7109375" style="3" customWidth="1"/>
    <col min="9987" max="9987" width="48.7109375" style="3" customWidth="1"/>
    <col min="9988" max="9988" width="10.85546875" style="3" customWidth="1"/>
    <col min="9989" max="9989" width="6.85546875" style="3" customWidth="1"/>
    <col min="9990" max="9990" width="13.42578125" style="3" customWidth="1"/>
    <col min="9991" max="9991" width="15.42578125" style="3" customWidth="1"/>
    <col min="9992" max="9992" width="16.7109375" style="3" customWidth="1"/>
    <col min="9993" max="9993" width="11.5703125" style="3" bestFit="1" customWidth="1"/>
    <col min="9994" max="10241" width="11.42578125" style="3"/>
    <col min="10242" max="10242" width="7.7109375" style="3" customWidth="1"/>
    <col min="10243" max="10243" width="48.7109375" style="3" customWidth="1"/>
    <col min="10244" max="10244" width="10.85546875" style="3" customWidth="1"/>
    <col min="10245" max="10245" width="6.85546875" style="3" customWidth="1"/>
    <col min="10246" max="10246" width="13.42578125" style="3" customWidth="1"/>
    <col min="10247" max="10247" width="15.42578125" style="3" customWidth="1"/>
    <col min="10248" max="10248" width="16.7109375" style="3" customWidth="1"/>
    <col min="10249" max="10249" width="11.5703125" style="3" bestFit="1" customWidth="1"/>
    <col min="10250" max="10497" width="11.42578125" style="3"/>
    <col min="10498" max="10498" width="7.7109375" style="3" customWidth="1"/>
    <col min="10499" max="10499" width="48.7109375" style="3" customWidth="1"/>
    <col min="10500" max="10500" width="10.85546875" style="3" customWidth="1"/>
    <col min="10501" max="10501" width="6.85546875" style="3" customWidth="1"/>
    <col min="10502" max="10502" width="13.42578125" style="3" customWidth="1"/>
    <col min="10503" max="10503" width="15.42578125" style="3" customWidth="1"/>
    <col min="10504" max="10504" width="16.7109375" style="3" customWidth="1"/>
    <col min="10505" max="10505" width="11.5703125" style="3" bestFit="1" customWidth="1"/>
    <col min="10506" max="10753" width="11.42578125" style="3"/>
    <col min="10754" max="10754" width="7.7109375" style="3" customWidth="1"/>
    <col min="10755" max="10755" width="48.7109375" style="3" customWidth="1"/>
    <col min="10756" max="10756" width="10.85546875" style="3" customWidth="1"/>
    <col min="10757" max="10757" width="6.85546875" style="3" customWidth="1"/>
    <col min="10758" max="10758" width="13.42578125" style="3" customWidth="1"/>
    <col min="10759" max="10759" width="15.42578125" style="3" customWidth="1"/>
    <col min="10760" max="10760" width="16.7109375" style="3" customWidth="1"/>
    <col min="10761" max="10761" width="11.5703125" style="3" bestFit="1" customWidth="1"/>
    <col min="10762" max="11009" width="11.42578125" style="3"/>
    <col min="11010" max="11010" width="7.7109375" style="3" customWidth="1"/>
    <col min="11011" max="11011" width="48.7109375" style="3" customWidth="1"/>
    <col min="11012" max="11012" width="10.85546875" style="3" customWidth="1"/>
    <col min="11013" max="11013" width="6.85546875" style="3" customWidth="1"/>
    <col min="11014" max="11014" width="13.42578125" style="3" customWidth="1"/>
    <col min="11015" max="11015" width="15.42578125" style="3" customWidth="1"/>
    <col min="11016" max="11016" width="16.7109375" style="3" customWidth="1"/>
    <col min="11017" max="11017" width="11.5703125" style="3" bestFit="1" customWidth="1"/>
    <col min="11018" max="11265" width="11.42578125" style="3"/>
    <col min="11266" max="11266" width="7.7109375" style="3" customWidth="1"/>
    <col min="11267" max="11267" width="48.7109375" style="3" customWidth="1"/>
    <col min="11268" max="11268" width="10.85546875" style="3" customWidth="1"/>
    <col min="11269" max="11269" width="6.85546875" style="3" customWidth="1"/>
    <col min="11270" max="11270" width="13.42578125" style="3" customWidth="1"/>
    <col min="11271" max="11271" width="15.42578125" style="3" customWidth="1"/>
    <col min="11272" max="11272" width="16.7109375" style="3" customWidth="1"/>
    <col min="11273" max="11273" width="11.5703125" style="3" bestFit="1" customWidth="1"/>
    <col min="11274" max="11521" width="11.42578125" style="3"/>
    <col min="11522" max="11522" width="7.7109375" style="3" customWidth="1"/>
    <col min="11523" max="11523" width="48.7109375" style="3" customWidth="1"/>
    <col min="11524" max="11524" width="10.85546875" style="3" customWidth="1"/>
    <col min="11525" max="11525" width="6.85546875" style="3" customWidth="1"/>
    <col min="11526" max="11526" width="13.42578125" style="3" customWidth="1"/>
    <col min="11527" max="11527" width="15.42578125" style="3" customWidth="1"/>
    <col min="11528" max="11528" width="16.7109375" style="3" customWidth="1"/>
    <col min="11529" max="11529" width="11.5703125" style="3" bestFit="1" customWidth="1"/>
    <col min="11530" max="11777" width="11.42578125" style="3"/>
    <col min="11778" max="11778" width="7.7109375" style="3" customWidth="1"/>
    <col min="11779" max="11779" width="48.7109375" style="3" customWidth="1"/>
    <col min="11780" max="11780" width="10.85546875" style="3" customWidth="1"/>
    <col min="11781" max="11781" width="6.85546875" style="3" customWidth="1"/>
    <col min="11782" max="11782" width="13.42578125" style="3" customWidth="1"/>
    <col min="11783" max="11783" width="15.42578125" style="3" customWidth="1"/>
    <col min="11784" max="11784" width="16.7109375" style="3" customWidth="1"/>
    <col min="11785" max="11785" width="11.5703125" style="3" bestFit="1" customWidth="1"/>
    <col min="11786" max="12033" width="11.42578125" style="3"/>
    <col min="12034" max="12034" width="7.7109375" style="3" customWidth="1"/>
    <col min="12035" max="12035" width="48.7109375" style="3" customWidth="1"/>
    <col min="12036" max="12036" width="10.85546875" style="3" customWidth="1"/>
    <col min="12037" max="12037" width="6.85546875" style="3" customWidth="1"/>
    <col min="12038" max="12038" width="13.42578125" style="3" customWidth="1"/>
    <col min="12039" max="12039" width="15.42578125" style="3" customWidth="1"/>
    <col min="12040" max="12040" width="16.7109375" style="3" customWidth="1"/>
    <col min="12041" max="12041" width="11.5703125" style="3" bestFit="1" customWidth="1"/>
    <col min="12042" max="12289" width="11.42578125" style="3"/>
    <col min="12290" max="12290" width="7.7109375" style="3" customWidth="1"/>
    <col min="12291" max="12291" width="48.7109375" style="3" customWidth="1"/>
    <col min="12292" max="12292" width="10.85546875" style="3" customWidth="1"/>
    <col min="12293" max="12293" width="6.85546875" style="3" customWidth="1"/>
    <col min="12294" max="12294" width="13.42578125" style="3" customWidth="1"/>
    <col min="12295" max="12295" width="15.42578125" style="3" customWidth="1"/>
    <col min="12296" max="12296" width="16.7109375" style="3" customWidth="1"/>
    <col min="12297" max="12297" width="11.5703125" style="3" bestFit="1" customWidth="1"/>
    <col min="12298" max="12545" width="11.42578125" style="3"/>
    <col min="12546" max="12546" width="7.7109375" style="3" customWidth="1"/>
    <col min="12547" max="12547" width="48.7109375" style="3" customWidth="1"/>
    <col min="12548" max="12548" width="10.85546875" style="3" customWidth="1"/>
    <col min="12549" max="12549" width="6.85546875" style="3" customWidth="1"/>
    <col min="12550" max="12550" width="13.42578125" style="3" customWidth="1"/>
    <col min="12551" max="12551" width="15.42578125" style="3" customWidth="1"/>
    <col min="12552" max="12552" width="16.7109375" style="3" customWidth="1"/>
    <col min="12553" max="12553" width="11.5703125" style="3" bestFit="1" customWidth="1"/>
    <col min="12554" max="12801" width="11.42578125" style="3"/>
    <col min="12802" max="12802" width="7.7109375" style="3" customWidth="1"/>
    <col min="12803" max="12803" width="48.7109375" style="3" customWidth="1"/>
    <col min="12804" max="12804" width="10.85546875" style="3" customWidth="1"/>
    <col min="12805" max="12805" width="6.85546875" style="3" customWidth="1"/>
    <col min="12806" max="12806" width="13.42578125" style="3" customWidth="1"/>
    <col min="12807" max="12807" width="15.42578125" style="3" customWidth="1"/>
    <col min="12808" max="12808" width="16.7109375" style="3" customWidth="1"/>
    <col min="12809" max="12809" width="11.5703125" style="3" bestFit="1" customWidth="1"/>
    <col min="12810" max="13057" width="11.42578125" style="3"/>
    <col min="13058" max="13058" width="7.7109375" style="3" customWidth="1"/>
    <col min="13059" max="13059" width="48.7109375" style="3" customWidth="1"/>
    <col min="13060" max="13060" width="10.85546875" style="3" customWidth="1"/>
    <col min="13061" max="13061" width="6.85546875" style="3" customWidth="1"/>
    <col min="13062" max="13062" width="13.42578125" style="3" customWidth="1"/>
    <col min="13063" max="13063" width="15.42578125" style="3" customWidth="1"/>
    <col min="13064" max="13064" width="16.7109375" style="3" customWidth="1"/>
    <col min="13065" max="13065" width="11.5703125" style="3" bestFit="1" customWidth="1"/>
    <col min="13066" max="13313" width="11.42578125" style="3"/>
    <col min="13314" max="13314" width="7.7109375" style="3" customWidth="1"/>
    <col min="13315" max="13315" width="48.7109375" style="3" customWidth="1"/>
    <col min="13316" max="13316" width="10.85546875" style="3" customWidth="1"/>
    <col min="13317" max="13317" width="6.85546875" style="3" customWidth="1"/>
    <col min="13318" max="13318" width="13.42578125" style="3" customWidth="1"/>
    <col min="13319" max="13319" width="15.42578125" style="3" customWidth="1"/>
    <col min="13320" max="13320" width="16.7109375" style="3" customWidth="1"/>
    <col min="13321" max="13321" width="11.5703125" style="3" bestFit="1" customWidth="1"/>
    <col min="13322" max="13569" width="11.42578125" style="3"/>
    <col min="13570" max="13570" width="7.7109375" style="3" customWidth="1"/>
    <col min="13571" max="13571" width="48.7109375" style="3" customWidth="1"/>
    <col min="13572" max="13572" width="10.85546875" style="3" customWidth="1"/>
    <col min="13573" max="13573" width="6.85546875" style="3" customWidth="1"/>
    <col min="13574" max="13574" width="13.42578125" style="3" customWidth="1"/>
    <col min="13575" max="13575" width="15.42578125" style="3" customWidth="1"/>
    <col min="13576" max="13576" width="16.7109375" style="3" customWidth="1"/>
    <col min="13577" max="13577" width="11.5703125" style="3" bestFit="1" customWidth="1"/>
    <col min="13578" max="13825" width="11.42578125" style="3"/>
    <col min="13826" max="13826" width="7.7109375" style="3" customWidth="1"/>
    <col min="13827" max="13827" width="48.7109375" style="3" customWidth="1"/>
    <col min="13828" max="13828" width="10.85546875" style="3" customWidth="1"/>
    <col min="13829" max="13829" width="6.85546875" style="3" customWidth="1"/>
    <col min="13830" max="13830" width="13.42578125" style="3" customWidth="1"/>
    <col min="13831" max="13831" width="15.42578125" style="3" customWidth="1"/>
    <col min="13832" max="13832" width="16.7109375" style="3" customWidth="1"/>
    <col min="13833" max="13833" width="11.5703125" style="3" bestFit="1" customWidth="1"/>
    <col min="13834" max="14081" width="11.42578125" style="3"/>
    <col min="14082" max="14082" width="7.7109375" style="3" customWidth="1"/>
    <col min="14083" max="14083" width="48.7109375" style="3" customWidth="1"/>
    <col min="14084" max="14084" width="10.85546875" style="3" customWidth="1"/>
    <col min="14085" max="14085" width="6.85546875" style="3" customWidth="1"/>
    <col min="14086" max="14086" width="13.42578125" style="3" customWidth="1"/>
    <col min="14087" max="14087" width="15.42578125" style="3" customWidth="1"/>
    <col min="14088" max="14088" width="16.7109375" style="3" customWidth="1"/>
    <col min="14089" max="14089" width="11.5703125" style="3" bestFit="1" customWidth="1"/>
    <col min="14090" max="14337" width="11.42578125" style="3"/>
    <col min="14338" max="14338" width="7.7109375" style="3" customWidth="1"/>
    <col min="14339" max="14339" width="48.7109375" style="3" customWidth="1"/>
    <col min="14340" max="14340" width="10.85546875" style="3" customWidth="1"/>
    <col min="14341" max="14341" width="6.85546875" style="3" customWidth="1"/>
    <col min="14342" max="14342" width="13.42578125" style="3" customWidth="1"/>
    <col min="14343" max="14343" width="15.42578125" style="3" customWidth="1"/>
    <col min="14344" max="14344" width="16.7109375" style="3" customWidth="1"/>
    <col min="14345" max="14345" width="11.5703125" style="3" bestFit="1" customWidth="1"/>
    <col min="14346" max="14593" width="11.42578125" style="3"/>
    <col min="14594" max="14594" width="7.7109375" style="3" customWidth="1"/>
    <col min="14595" max="14595" width="48.7109375" style="3" customWidth="1"/>
    <col min="14596" max="14596" width="10.85546875" style="3" customWidth="1"/>
    <col min="14597" max="14597" width="6.85546875" style="3" customWidth="1"/>
    <col min="14598" max="14598" width="13.42578125" style="3" customWidth="1"/>
    <col min="14599" max="14599" width="15.42578125" style="3" customWidth="1"/>
    <col min="14600" max="14600" width="16.7109375" style="3" customWidth="1"/>
    <col min="14601" max="14601" width="11.5703125" style="3" bestFit="1" customWidth="1"/>
    <col min="14602" max="14849" width="11.42578125" style="3"/>
    <col min="14850" max="14850" width="7.7109375" style="3" customWidth="1"/>
    <col min="14851" max="14851" width="48.7109375" style="3" customWidth="1"/>
    <col min="14852" max="14852" width="10.85546875" style="3" customWidth="1"/>
    <col min="14853" max="14853" width="6.85546875" style="3" customWidth="1"/>
    <col min="14854" max="14854" width="13.42578125" style="3" customWidth="1"/>
    <col min="14855" max="14855" width="15.42578125" style="3" customWidth="1"/>
    <col min="14856" max="14856" width="16.7109375" style="3" customWidth="1"/>
    <col min="14857" max="14857" width="11.5703125" style="3" bestFit="1" customWidth="1"/>
    <col min="14858" max="15105" width="11.42578125" style="3"/>
    <col min="15106" max="15106" width="7.7109375" style="3" customWidth="1"/>
    <col min="15107" max="15107" width="48.7109375" style="3" customWidth="1"/>
    <col min="15108" max="15108" width="10.85546875" style="3" customWidth="1"/>
    <col min="15109" max="15109" width="6.85546875" style="3" customWidth="1"/>
    <col min="15110" max="15110" width="13.42578125" style="3" customWidth="1"/>
    <col min="15111" max="15111" width="15.42578125" style="3" customWidth="1"/>
    <col min="15112" max="15112" width="16.7109375" style="3" customWidth="1"/>
    <col min="15113" max="15113" width="11.5703125" style="3" bestFit="1" customWidth="1"/>
    <col min="15114" max="15361" width="11.42578125" style="3"/>
    <col min="15362" max="15362" width="7.7109375" style="3" customWidth="1"/>
    <col min="15363" max="15363" width="48.7109375" style="3" customWidth="1"/>
    <col min="15364" max="15364" width="10.85546875" style="3" customWidth="1"/>
    <col min="15365" max="15365" width="6.85546875" style="3" customWidth="1"/>
    <col min="15366" max="15366" width="13.42578125" style="3" customWidth="1"/>
    <col min="15367" max="15367" width="15.42578125" style="3" customWidth="1"/>
    <col min="15368" max="15368" width="16.7109375" style="3" customWidth="1"/>
    <col min="15369" max="15369" width="11.5703125" style="3" bestFit="1" customWidth="1"/>
    <col min="15370" max="15617" width="11.42578125" style="3"/>
    <col min="15618" max="15618" width="7.7109375" style="3" customWidth="1"/>
    <col min="15619" max="15619" width="48.7109375" style="3" customWidth="1"/>
    <col min="15620" max="15620" width="10.85546875" style="3" customWidth="1"/>
    <col min="15621" max="15621" width="6.85546875" style="3" customWidth="1"/>
    <col min="15622" max="15622" width="13.42578125" style="3" customWidth="1"/>
    <col min="15623" max="15623" width="15.42578125" style="3" customWidth="1"/>
    <col min="15624" max="15624" width="16.7109375" style="3" customWidth="1"/>
    <col min="15625" max="15625" width="11.5703125" style="3" bestFit="1" customWidth="1"/>
    <col min="15626" max="15873" width="11.42578125" style="3"/>
    <col min="15874" max="15874" width="7.7109375" style="3" customWidth="1"/>
    <col min="15875" max="15875" width="48.7109375" style="3" customWidth="1"/>
    <col min="15876" max="15876" width="10.85546875" style="3" customWidth="1"/>
    <col min="15877" max="15877" width="6.85546875" style="3" customWidth="1"/>
    <col min="15878" max="15878" width="13.42578125" style="3" customWidth="1"/>
    <col min="15879" max="15879" width="15.42578125" style="3" customWidth="1"/>
    <col min="15880" max="15880" width="16.7109375" style="3" customWidth="1"/>
    <col min="15881" max="15881" width="11.5703125" style="3" bestFit="1" customWidth="1"/>
    <col min="15882" max="16129" width="11.42578125" style="3"/>
    <col min="16130" max="16130" width="7.7109375" style="3" customWidth="1"/>
    <col min="16131" max="16131" width="48.7109375" style="3" customWidth="1"/>
    <col min="16132" max="16132" width="10.85546875" style="3" customWidth="1"/>
    <col min="16133" max="16133" width="6.85546875" style="3" customWidth="1"/>
    <col min="16134" max="16134" width="13.42578125" style="3" customWidth="1"/>
    <col min="16135" max="16135" width="15.42578125" style="3" customWidth="1"/>
    <col min="16136" max="16136" width="16.7109375" style="3" customWidth="1"/>
    <col min="16137" max="16137" width="11.5703125" style="3" bestFit="1" customWidth="1"/>
    <col min="16138" max="16384" width="11.42578125" style="3"/>
  </cols>
  <sheetData>
    <row r="1" spans="1:37" s="1" customFormat="1" x14ac:dyDescent="0.2">
      <c r="A1" s="244" t="s">
        <v>0</v>
      </c>
      <c r="B1" s="244"/>
      <c r="C1" s="244"/>
      <c r="D1" s="244"/>
      <c r="E1" s="244"/>
      <c r="F1" s="244"/>
      <c r="G1" s="178"/>
    </row>
    <row r="2" spans="1:37" s="1" customFormat="1" x14ac:dyDescent="0.2">
      <c r="A2" s="244" t="s">
        <v>1</v>
      </c>
      <c r="B2" s="244"/>
      <c r="C2" s="244"/>
      <c r="D2" s="244"/>
      <c r="E2" s="244"/>
      <c r="F2" s="244"/>
      <c r="G2" s="178"/>
    </row>
    <row r="3" spans="1:37" s="1" customFormat="1" x14ac:dyDescent="0.2">
      <c r="A3" s="244" t="s">
        <v>43</v>
      </c>
      <c r="B3" s="244"/>
      <c r="C3" s="244"/>
      <c r="D3" s="244"/>
      <c r="E3" s="244"/>
      <c r="F3" s="244"/>
      <c r="G3" s="178"/>
    </row>
    <row r="4" spans="1:37" s="1" customFormat="1" x14ac:dyDescent="0.2">
      <c r="A4" s="244" t="s">
        <v>44</v>
      </c>
      <c r="B4" s="244"/>
      <c r="C4" s="244"/>
      <c r="D4" s="244"/>
      <c r="E4" s="244"/>
      <c r="F4" s="244"/>
      <c r="G4" s="178"/>
    </row>
    <row r="5" spans="1:37" s="1" customFormat="1" ht="8.25" customHeight="1" x14ac:dyDescent="0.2">
      <c r="A5" s="244"/>
      <c r="B5" s="244"/>
      <c r="C5" s="244"/>
      <c r="D5" s="244"/>
      <c r="E5" s="244"/>
      <c r="F5" s="244"/>
      <c r="G5" s="180"/>
      <c r="H5" s="144"/>
      <c r="I5" s="145"/>
      <c r="J5" s="182"/>
      <c r="K5" s="146"/>
      <c r="L5" s="146"/>
    </row>
    <row r="6" spans="1:37" s="1" customFormat="1" x14ac:dyDescent="0.2">
      <c r="A6" s="49" t="s">
        <v>90</v>
      </c>
      <c r="B6" s="50"/>
      <c r="C6" s="51"/>
      <c r="D6" s="52"/>
      <c r="E6" s="53"/>
      <c r="F6" s="54"/>
      <c r="G6" s="54"/>
    </row>
    <row r="7" spans="1:37" s="147" customFormat="1" ht="18" customHeight="1" x14ac:dyDescent="0.2">
      <c r="A7" s="143" t="s">
        <v>50</v>
      </c>
      <c r="B7" s="243" t="s">
        <v>115</v>
      </c>
      <c r="C7" s="243"/>
      <c r="D7" s="243"/>
      <c r="E7" s="243"/>
      <c r="F7" s="243"/>
      <c r="G7" s="146"/>
    </row>
    <row r="8" spans="1:37" s="1" customFormat="1" ht="14.25" customHeight="1" x14ac:dyDescent="0.2">
      <c r="A8" s="55" t="s">
        <v>63</v>
      </c>
      <c r="B8" s="50"/>
      <c r="C8" s="56"/>
      <c r="D8" s="52" t="s">
        <v>2</v>
      </c>
      <c r="E8" s="57"/>
      <c r="F8" s="146"/>
      <c r="G8" s="54"/>
    </row>
    <row r="9" spans="1:37" s="1" customFormat="1" ht="9" customHeight="1" x14ac:dyDescent="0.2">
      <c r="A9" s="55"/>
      <c r="B9" s="50"/>
      <c r="C9" s="56"/>
      <c r="D9" s="52"/>
      <c r="E9" s="57"/>
      <c r="F9" s="54"/>
      <c r="G9" s="54"/>
    </row>
    <row r="10" spans="1:37" s="34" customFormat="1" ht="11.25" customHeight="1" x14ac:dyDescent="0.25">
      <c r="A10" s="224" t="s">
        <v>3</v>
      </c>
      <c r="B10" s="224" t="s">
        <v>4</v>
      </c>
      <c r="C10" s="225" t="s">
        <v>5</v>
      </c>
      <c r="D10" s="224" t="s">
        <v>6</v>
      </c>
      <c r="E10" s="226" t="s">
        <v>7</v>
      </c>
      <c r="F10" s="226" t="s">
        <v>8</v>
      </c>
      <c r="G10" s="164"/>
      <c r="H10" s="171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2"/>
      <c r="AE10" s="3"/>
      <c r="AF10" s="3"/>
      <c r="AG10" s="3"/>
      <c r="AH10" s="3"/>
      <c r="AI10" s="3"/>
      <c r="AJ10" s="3"/>
      <c r="AK10" s="3"/>
    </row>
    <row r="11" spans="1:37" ht="12.75" customHeight="1" x14ac:dyDescent="0.25">
      <c r="A11" s="58"/>
      <c r="B11" s="58"/>
      <c r="C11" s="59"/>
      <c r="D11" s="58"/>
      <c r="E11" s="60"/>
      <c r="F11" s="60"/>
      <c r="G11" s="166"/>
      <c r="H11" s="172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2"/>
    </row>
    <row r="12" spans="1:37" s="13" customFormat="1" ht="24.75" customHeight="1" x14ac:dyDescent="0.2">
      <c r="A12" s="61" t="s">
        <v>49</v>
      </c>
      <c r="B12" s="64" t="s">
        <v>77</v>
      </c>
      <c r="C12" s="42"/>
      <c r="D12" s="62"/>
      <c r="E12" s="44"/>
      <c r="F12" s="63"/>
      <c r="G12" s="208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s="13" customFormat="1" ht="7.5" customHeight="1" x14ac:dyDescent="0.2">
      <c r="A13" s="62"/>
      <c r="B13" s="39"/>
      <c r="C13" s="42"/>
      <c r="D13" s="62"/>
      <c r="E13" s="44"/>
      <c r="F13" s="63"/>
      <c r="G13" s="208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37" s="13" customFormat="1" ht="12.75" customHeight="1" x14ac:dyDescent="0.2">
      <c r="A14" s="65">
        <v>1</v>
      </c>
      <c r="B14" s="39" t="s">
        <v>45</v>
      </c>
      <c r="C14" s="44">
        <v>1015.8</v>
      </c>
      <c r="D14" s="62" t="s">
        <v>11</v>
      </c>
      <c r="E14" s="44">
        <v>14.63</v>
      </c>
      <c r="F14" s="63">
        <f t="shared" ref="F14:F77" si="0">ROUND(C14*E14,2)</f>
        <v>14861.15</v>
      </c>
      <c r="G14" s="208"/>
      <c r="H14" s="209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37" s="13" customFormat="1" ht="6.75" customHeight="1" x14ac:dyDescent="0.2">
      <c r="A15" s="38"/>
      <c r="B15" s="39"/>
      <c r="C15" s="42"/>
      <c r="D15" s="62"/>
      <c r="E15" s="44"/>
      <c r="F15" s="63">
        <f t="shared" si="0"/>
        <v>0</v>
      </c>
      <c r="G15" s="208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37" s="13" customFormat="1" ht="18" customHeight="1" x14ac:dyDescent="0.2">
      <c r="A16" s="66">
        <v>2</v>
      </c>
      <c r="B16" s="64" t="s">
        <v>74</v>
      </c>
      <c r="C16" s="42"/>
      <c r="D16" s="62"/>
      <c r="E16" s="44"/>
      <c r="F16" s="63">
        <f t="shared" si="0"/>
        <v>0</v>
      </c>
      <c r="G16" s="208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 s="13" customFormat="1" ht="76.5" customHeight="1" x14ac:dyDescent="0.2">
      <c r="A17" s="68">
        <v>2.1</v>
      </c>
      <c r="B17" s="39" t="s">
        <v>79</v>
      </c>
      <c r="C17" s="35">
        <v>1600.83</v>
      </c>
      <c r="D17" s="62" t="s">
        <v>9</v>
      </c>
      <c r="E17" s="35">
        <v>154.52000000000001</v>
      </c>
      <c r="F17" s="71">
        <f t="shared" si="0"/>
        <v>247360.25</v>
      </c>
      <c r="G17" s="208"/>
      <c r="H17" s="211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s="13" customFormat="1" ht="12.75" customHeight="1" x14ac:dyDescent="0.2">
      <c r="A18" s="67">
        <v>2.2000000000000002</v>
      </c>
      <c r="B18" s="39" t="s">
        <v>40</v>
      </c>
      <c r="C18" s="44">
        <v>109.69</v>
      </c>
      <c r="D18" s="62" t="s">
        <v>9</v>
      </c>
      <c r="E18" s="44">
        <v>1110.3900000000001</v>
      </c>
      <c r="F18" s="63">
        <f t="shared" si="0"/>
        <v>121798.68</v>
      </c>
      <c r="G18" s="208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s="13" customFormat="1" ht="25.5" x14ac:dyDescent="0.2">
      <c r="A19" s="67">
        <v>2.2999999999999998</v>
      </c>
      <c r="B19" s="40" t="s">
        <v>68</v>
      </c>
      <c r="C19" s="203">
        <v>1383.53</v>
      </c>
      <c r="D19" s="43" t="s">
        <v>9</v>
      </c>
      <c r="E19" s="204">
        <v>184.68</v>
      </c>
      <c r="F19" s="63">
        <f t="shared" si="0"/>
        <v>255510.32</v>
      </c>
      <c r="G19" s="208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s="13" customFormat="1" ht="29.25" customHeight="1" x14ac:dyDescent="0.2">
      <c r="A20" s="67">
        <v>2.4</v>
      </c>
      <c r="B20" s="205" t="s">
        <v>52</v>
      </c>
      <c r="C20" s="203">
        <v>260.76</v>
      </c>
      <c r="D20" s="43" t="s">
        <v>9</v>
      </c>
      <c r="E20" s="203">
        <v>210</v>
      </c>
      <c r="F20" s="212">
        <f t="shared" si="0"/>
        <v>54759.6</v>
      </c>
      <c r="G20" s="208"/>
      <c r="H20" s="12"/>
      <c r="I20" s="12"/>
      <c r="J20" s="12"/>
      <c r="K20" s="209"/>
      <c r="L20" s="12"/>
      <c r="M20" s="12"/>
      <c r="N20" s="12"/>
      <c r="O20" s="12"/>
      <c r="P20" s="12"/>
      <c r="Q20" s="12"/>
      <c r="R20" s="12"/>
    </row>
    <row r="21" spans="1:18" s="13" customFormat="1" ht="9" customHeight="1" x14ac:dyDescent="0.2">
      <c r="A21" s="67"/>
      <c r="B21" s="39"/>
      <c r="C21" s="44"/>
      <c r="D21" s="62"/>
      <c r="E21" s="44"/>
      <c r="F21" s="63">
        <f t="shared" si="0"/>
        <v>0</v>
      </c>
      <c r="G21" s="208"/>
      <c r="H21" s="12"/>
      <c r="I21" s="12"/>
      <c r="J21" s="12"/>
      <c r="K21" s="209"/>
      <c r="L21" s="12"/>
      <c r="M21" s="12"/>
      <c r="N21" s="12"/>
      <c r="O21" s="12"/>
      <c r="P21" s="12"/>
      <c r="Q21" s="12"/>
      <c r="R21" s="12"/>
    </row>
    <row r="22" spans="1:18" s="13" customFormat="1" ht="12.75" customHeight="1" x14ac:dyDescent="0.2">
      <c r="A22" s="66">
        <v>3</v>
      </c>
      <c r="B22" s="64" t="s">
        <v>72</v>
      </c>
      <c r="C22" s="206"/>
      <c r="D22" s="61"/>
      <c r="E22" s="206"/>
      <c r="F22" s="63">
        <f t="shared" si="0"/>
        <v>0</v>
      </c>
      <c r="G22" s="208"/>
      <c r="H22" s="12"/>
      <c r="I22" s="12"/>
      <c r="J22" s="12"/>
      <c r="K22" s="209"/>
      <c r="L22" s="12"/>
      <c r="M22" s="12"/>
      <c r="N22" s="12"/>
      <c r="O22" s="12"/>
      <c r="P22" s="12"/>
      <c r="Q22" s="12"/>
      <c r="R22" s="12"/>
    </row>
    <row r="23" spans="1:18" s="13" customFormat="1" ht="25.5" x14ac:dyDescent="0.2">
      <c r="A23" s="68">
        <v>3.1</v>
      </c>
      <c r="B23" s="40" t="s">
        <v>70</v>
      </c>
      <c r="C23" s="203">
        <v>1056.43</v>
      </c>
      <c r="D23" s="43" t="s">
        <v>11</v>
      </c>
      <c r="E23" s="204">
        <v>6063.52</v>
      </c>
      <c r="F23" s="212">
        <f t="shared" si="0"/>
        <v>6405684.4299999997</v>
      </c>
      <c r="G23" s="208"/>
      <c r="H23" s="12"/>
      <c r="I23" s="12"/>
      <c r="J23" s="12"/>
      <c r="K23" s="209"/>
      <c r="L23" s="12"/>
      <c r="M23" s="12"/>
      <c r="N23" s="12"/>
      <c r="O23" s="12"/>
      <c r="P23" s="12"/>
      <c r="Q23" s="12"/>
      <c r="R23" s="12"/>
    </row>
    <row r="24" spans="1:18" s="13" customFormat="1" ht="25.5" x14ac:dyDescent="0.2">
      <c r="A24" s="68">
        <v>3.2</v>
      </c>
      <c r="B24" s="40" t="s">
        <v>80</v>
      </c>
      <c r="C24" s="203">
        <v>224.54</v>
      </c>
      <c r="D24" s="43" t="s">
        <v>11</v>
      </c>
      <c r="E24" s="204">
        <v>1633.99</v>
      </c>
      <c r="F24" s="212">
        <f t="shared" si="0"/>
        <v>366896.11</v>
      </c>
      <c r="G24" s="208"/>
      <c r="H24" s="12"/>
      <c r="I24" s="12"/>
      <c r="J24" s="12"/>
      <c r="K24" s="209"/>
      <c r="L24" s="12"/>
      <c r="M24" s="12"/>
      <c r="N24" s="12"/>
      <c r="O24" s="12"/>
      <c r="P24" s="12"/>
      <c r="Q24" s="12"/>
      <c r="R24" s="12"/>
    </row>
    <row r="25" spans="1:18" s="13" customFormat="1" ht="22.5" customHeight="1" x14ac:dyDescent="0.2">
      <c r="A25" s="68">
        <v>3.3</v>
      </c>
      <c r="B25" s="40" t="s">
        <v>71</v>
      </c>
      <c r="C25" s="203">
        <v>384.54</v>
      </c>
      <c r="D25" s="43" t="s">
        <v>11</v>
      </c>
      <c r="E25" s="204">
        <v>790.67</v>
      </c>
      <c r="F25" s="212">
        <f t="shared" si="0"/>
        <v>304044.24</v>
      </c>
      <c r="G25" s="208"/>
      <c r="H25" s="12"/>
      <c r="I25" s="12"/>
      <c r="J25" s="12"/>
      <c r="K25" s="209"/>
      <c r="L25" s="12"/>
      <c r="M25" s="12"/>
      <c r="N25" s="12"/>
      <c r="O25" s="12"/>
      <c r="P25" s="12"/>
      <c r="Q25" s="12"/>
      <c r="R25" s="12"/>
    </row>
    <row r="26" spans="1:18" s="13" customFormat="1" ht="25.5" x14ac:dyDescent="0.2">
      <c r="A26" s="68">
        <v>3.4</v>
      </c>
      <c r="B26" s="40" t="s">
        <v>78</v>
      </c>
      <c r="C26" s="203">
        <v>122.4</v>
      </c>
      <c r="D26" s="43" t="s">
        <v>11</v>
      </c>
      <c r="E26" s="204">
        <v>469.53</v>
      </c>
      <c r="F26" s="212">
        <f t="shared" si="0"/>
        <v>57470.47</v>
      </c>
      <c r="G26" s="208"/>
      <c r="H26" s="12"/>
      <c r="I26" s="12"/>
      <c r="J26" s="12"/>
      <c r="K26" s="209"/>
      <c r="L26" s="12"/>
      <c r="M26" s="12"/>
      <c r="N26" s="12"/>
      <c r="O26" s="12"/>
      <c r="P26" s="12"/>
      <c r="Q26" s="12"/>
      <c r="R26" s="12"/>
    </row>
    <row r="27" spans="1:18" s="13" customFormat="1" x14ac:dyDescent="0.2">
      <c r="A27" s="70"/>
      <c r="B27" s="40"/>
      <c r="C27" s="79"/>
      <c r="D27" s="62"/>
      <c r="E27" s="44"/>
      <c r="F27" s="63">
        <f t="shared" si="0"/>
        <v>0</v>
      </c>
      <c r="G27" s="208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s="13" customFormat="1" ht="25.5" x14ac:dyDescent="0.2">
      <c r="A28" s="66">
        <v>4</v>
      </c>
      <c r="B28" s="64" t="s">
        <v>73</v>
      </c>
      <c r="C28" s="206"/>
      <c r="D28" s="61"/>
      <c r="E28" s="206"/>
      <c r="F28" s="63">
        <f t="shared" si="0"/>
        <v>0</v>
      </c>
      <c r="G28" s="208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s="13" customFormat="1" ht="25.5" x14ac:dyDescent="0.2">
      <c r="A29" s="68">
        <v>4.0999999999999996</v>
      </c>
      <c r="B29" s="40" t="s">
        <v>70</v>
      </c>
      <c r="C29" s="203">
        <v>1056.43</v>
      </c>
      <c r="D29" s="43" t="s">
        <v>11</v>
      </c>
      <c r="E29" s="203">
        <v>55.95</v>
      </c>
      <c r="F29" s="212">
        <f t="shared" si="0"/>
        <v>59107.26</v>
      </c>
      <c r="G29" s="208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s="13" customFormat="1" ht="25.5" x14ac:dyDescent="0.2">
      <c r="A30" s="68">
        <v>4.2</v>
      </c>
      <c r="B30" s="40" t="s">
        <v>80</v>
      </c>
      <c r="C30" s="203">
        <v>224.54</v>
      </c>
      <c r="D30" s="43" t="s">
        <v>11</v>
      </c>
      <c r="E30" s="203">
        <v>39.299999999999997</v>
      </c>
      <c r="F30" s="212">
        <f t="shared" si="0"/>
        <v>8824.42</v>
      </c>
      <c r="G30" s="208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s="13" customFormat="1" ht="25.5" x14ac:dyDescent="0.2">
      <c r="A31" s="68">
        <v>4.3</v>
      </c>
      <c r="B31" s="40" t="s">
        <v>71</v>
      </c>
      <c r="C31" s="203">
        <v>384.54</v>
      </c>
      <c r="D31" s="43" t="s">
        <v>11</v>
      </c>
      <c r="E31" s="203">
        <v>32.270000000000003</v>
      </c>
      <c r="F31" s="212">
        <f t="shared" si="0"/>
        <v>12409.11</v>
      </c>
      <c r="G31" s="208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s="13" customFormat="1" ht="25.5" x14ac:dyDescent="0.2">
      <c r="A32" s="68">
        <v>4.4000000000000004</v>
      </c>
      <c r="B32" s="40" t="s">
        <v>78</v>
      </c>
      <c r="C32" s="203">
        <v>122.4</v>
      </c>
      <c r="D32" s="43" t="s">
        <v>11</v>
      </c>
      <c r="E32" s="203">
        <v>27.98</v>
      </c>
      <c r="F32" s="212">
        <f t="shared" si="0"/>
        <v>3424.75</v>
      </c>
      <c r="G32" s="208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s="8" customFormat="1" x14ac:dyDescent="0.2">
      <c r="A33" s="67"/>
      <c r="B33" s="40"/>
      <c r="C33" s="42"/>
      <c r="D33" s="62"/>
      <c r="E33" s="44"/>
      <c r="F33" s="63">
        <f t="shared" si="0"/>
        <v>0</v>
      </c>
      <c r="G33" s="208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s="8" customFormat="1" ht="25.5" x14ac:dyDescent="0.2">
      <c r="A34" s="73">
        <v>5</v>
      </c>
      <c r="B34" s="45" t="s">
        <v>92</v>
      </c>
      <c r="C34" s="38"/>
      <c r="D34" s="62"/>
      <c r="E34" s="69"/>
      <c r="F34" s="63">
        <f t="shared" si="0"/>
        <v>0</v>
      </c>
      <c r="G34" s="208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s="8" customFormat="1" x14ac:dyDescent="0.2">
      <c r="A35" s="68">
        <v>5.0999999999999996</v>
      </c>
      <c r="B35" s="214" t="s">
        <v>93</v>
      </c>
      <c r="C35" s="74">
        <v>2</v>
      </c>
      <c r="D35" s="62" t="s">
        <v>12</v>
      </c>
      <c r="E35" s="69">
        <v>7901.47</v>
      </c>
      <c r="F35" s="63">
        <f t="shared" si="0"/>
        <v>15802.94</v>
      </c>
      <c r="G35" s="208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s="8" customFormat="1" x14ac:dyDescent="0.2">
      <c r="A36" s="68">
        <f>+A35+0.1</f>
        <v>5.2</v>
      </c>
      <c r="B36" s="214" t="s">
        <v>94</v>
      </c>
      <c r="C36" s="74">
        <v>1</v>
      </c>
      <c r="D36" s="62" t="s">
        <v>12</v>
      </c>
      <c r="E36" s="69">
        <v>7161.61</v>
      </c>
      <c r="F36" s="63">
        <f t="shared" si="0"/>
        <v>7161.61</v>
      </c>
      <c r="G36" s="208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s="219" customFormat="1" x14ac:dyDescent="0.2">
      <c r="A37" s="68">
        <f t="shared" ref="A37:A43" si="1">+A36+0.1</f>
        <v>5.3</v>
      </c>
      <c r="B37" s="214" t="s">
        <v>95</v>
      </c>
      <c r="C37" s="74">
        <v>2</v>
      </c>
      <c r="D37" s="62" t="s">
        <v>12</v>
      </c>
      <c r="E37" s="69">
        <v>5824.37</v>
      </c>
      <c r="F37" s="63">
        <f t="shared" si="0"/>
        <v>11648.74</v>
      </c>
      <c r="G37" s="20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</row>
    <row r="38" spans="1:18" s="219" customFormat="1" x14ac:dyDescent="0.2">
      <c r="A38" s="68">
        <f t="shared" si="1"/>
        <v>5.4</v>
      </c>
      <c r="B38" s="214" t="s">
        <v>96</v>
      </c>
      <c r="C38" s="74">
        <v>1</v>
      </c>
      <c r="D38" s="62" t="s">
        <v>12</v>
      </c>
      <c r="E38" s="69">
        <v>3717.09</v>
      </c>
      <c r="F38" s="63">
        <f t="shared" si="0"/>
        <v>3717.09</v>
      </c>
      <c r="G38" s="20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</row>
    <row r="39" spans="1:18" s="219" customFormat="1" x14ac:dyDescent="0.2">
      <c r="A39" s="68">
        <f t="shared" si="1"/>
        <v>5.5</v>
      </c>
      <c r="B39" s="214" t="s">
        <v>97</v>
      </c>
      <c r="C39" s="74">
        <v>2</v>
      </c>
      <c r="D39" s="62" t="s">
        <v>12</v>
      </c>
      <c r="E39" s="69">
        <v>3431.53</v>
      </c>
      <c r="F39" s="63">
        <f t="shared" si="0"/>
        <v>6863.06</v>
      </c>
      <c r="G39" s="20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</row>
    <row r="40" spans="1:18" s="219" customFormat="1" x14ac:dyDescent="0.2">
      <c r="A40" s="68">
        <f t="shared" si="1"/>
        <v>5.6</v>
      </c>
      <c r="B40" s="214" t="s">
        <v>98</v>
      </c>
      <c r="C40" s="74">
        <v>2</v>
      </c>
      <c r="D40" s="62" t="s">
        <v>12</v>
      </c>
      <c r="E40" s="69">
        <v>2249.15</v>
      </c>
      <c r="F40" s="63">
        <f t="shared" si="0"/>
        <v>4498.3</v>
      </c>
      <c r="G40" s="20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</row>
    <row r="41" spans="1:18" s="219" customFormat="1" x14ac:dyDescent="0.2">
      <c r="A41" s="216">
        <f t="shared" si="1"/>
        <v>5.7</v>
      </c>
      <c r="B41" s="222" t="s">
        <v>99</v>
      </c>
      <c r="C41" s="223">
        <v>3</v>
      </c>
      <c r="D41" s="210" t="s">
        <v>12</v>
      </c>
      <c r="E41" s="213">
        <v>2054.4499999999998</v>
      </c>
      <c r="F41" s="235">
        <f t="shared" si="0"/>
        <v>6163.35</v>
      </c>
      <c r="G41" s="20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</row>
    <row r="42" spans="1:18" s="219" customFormat="1" x14ac:dyDescent="0.2">
      <c r="A42" s="68">
        <f t="shared" si="1"/>
        <v>5.8</v>
      </c>
      <c r="B42" s="214" t="s">
        <v>100</v>
      </c>
      <c r="C42" s="74">
        <v>1</v>
      </c>
      <c r="D42" s="62" t="s">
        <v>12</v>
      </c>
      <c r="E42" s="69">
        <v>1514.74</v>
      </c>
      <c r="F42" s="63">
        <f t="shared" si="0"/>
        <v>1514.74</v>
      </c>
      <c r="G42" s="20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</row>
    <row r="43" spans="1:18" s="219" customFormat="1" x14ac:dyDescent="0.2">
      <c r="A43" s="68">
        <f t="shared" si="1"/>
        <v>5.9</v>
      </c>
      <c r="B43" s="214" t="s">
        <v>101</v>
      </c>
      <c r="C43" s="74">
        <v>1</v>
      </c>
      <c r="D43" s="62" t="s">
        <v>12</v>
      </c>
      <c r="E43" s="69">
        <v>8550.4699999999993</v>
      </c>
      <c r="F43" s="63">
        <f t="shared" si="0"/>
        <v>8550.4699999999993</v>
      </c>
      <c r="G43" s="20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</row>
    <row r="44" spans="1:18" s="219" customFormat="1" x14ac:dyDescent="0.2">
      <c r="A44" s="221">
        <v>6.1</v>
      </c>
      <c r="B44" s="214" t="s">
        <v>102</v>
      </c>
      <c r="C44" s="74">
        <v>1</v>
      </c>
      <c r="D44" s="62" t="s">
        <v>12</v>
      </c>
      <c r="E44" s="69">
        <v>2443.38</v>
      </c>
      <c r="F44" s="63">
        <f t="shared" si="0"/>
        <v>2443.38</v>
      </c>
      <c r="G44" s="20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</row>
    <row r="45" spans="1:18" s="219" customFormat="1" x14ac:dyDescent="0.2">
      <c r="A45" s="221">
        <f>+A44+0.01</f>
        <v>6.11</v>
      </c>
      <c r="B45" s="214" t="s">
        <v>103</v>
      </c>
      <c r="C45" s="74">
        <v>2</v>
      </c>
      <c r="D45" s="62" t="s">
        <v>12</v>
      </c>
      <c r="E45" s="69">
        <v>1320.04</v>
      </c>
      <c r="F45" s="63">
        <f t="shared" si="0"/>
        <v>2640.08</v>
      </c>
      <c r="G45" s="20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</row>
    <row r="46" spans="1:18" s="219" customFormat="1" x14ac:dyDescent="0.2">
      <c r="A46" s="221">
        <f t="shared" ref="A46:A53" si="2">+A45+0.01</f>
        <v>6.12</v>
      </c>
      <c r="B46" s="214" t="s">
        <v>104</v>
      </c>
      <c r="C46" s="74">
        <v>1</v>
      </c>
      <c r="D46" s="62" t="s">
        <v>12</v>
      </c>
      <c r="E46" s="69">
        <v>2032.34</v>
      </c>
      <c r="F46" s="63">
        <f t="shared" si="0"/>
        <v>2032.34</v>
      </c>
      <c r="G46" s="20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</row>
    <row r="47" spans="1:18" s="219" customFormat="1" ht="25.5" x14ac:dyDescent="0.2">
      <c r="A47" s="221">
        <f t="shared" si="2"/>
        <v>6.13</v>
      </c>
      <c r="B47" s="214" t="s">
        <v>91</v>
      </c>
      <c r="C47" s="74">
        <v>1</v>
      </c>
      <c r="D47" s="62" t="s">
        <v>12</v>
      </c>
      <c r="E47" s="69">
        <v>1644.54</v>
      </c>
      <c r="F47" s="63">
        <f t="shared" si="0"/>
        <v>1644.54</v>
      </c>
      <c r="G47" s="20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</row>
    <row r="48" spans="1:18" s="219" customFormat="1" x14ac:dyDescent="0.2">
      <c r="A48" s="221">
        <f t="shared" si="2"/>
        <v>6.14</v>
      </c>
      <c r="B48" s="214" t="s">
        <v>105</v>
      </c>
      <c r="C48" s="74">
        <v>1</v>
      </c>
      <c r="D48" s="62" t="s">
        <v>12</v>
      </c>
      <c r="E48" s="69">
        <v>6546.73</v>
      </c>
      <c r="F48" s="63">
        <f t="shared" si="0"/>
        <v>6546.73</v>
      </c>
      <c r="G48" s="20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</row>
    <row r="49" spans="1:18" s="219" customFormat="1" x14ac:dyDescent="0.2">
      <c r="A49" s="221">
        <f t="shared" si="2"/>
        <v>6.15</v>
      </c>
      <c r="B49" s="214" t="s">
        <v>106</v>
      </c>
      <c r="C49" s="74">
        <v>1</v>
      </c>
      <c r="D49" s="62" t="s">
        <v>12</v>
      </c>
      <c r="E49" s="69">
        <v>2573.65</v>
      </c>
      <c r="F49" s="63">
        <f t="shared" si="0"/>
        <v>2573.65</v>
      </c>
      <c r="G49" s="20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</row>
    <row r="50" spans="1:18" s="219" customFormat="1" x14ac:dyDescent="0.2">
      <c r="A50" s="221">
        <f t="shared" si="2"/>
        <v>6.16</v>
      </c>
      <c r="B50" s="214" t="s">
        <v>107</v>
      </c>
      <c r="C50" s="74">
        <v>1</v>
      </c>
      <c r="D50" s="62" t="s">
        <v>12</v>
      </c>
      <c r="E50" s="69">
        <v>2573.65</v>
      </c>
      <c r="F50" s="63">
        <f t="shared" si="0"/>
        <v>2573.65</v>
      </c>
      <c r="G50" s="208"/>
      <c r="H50" s="217"/>
      <c r="I50" s="218"/>
      <c r="J50" s="218"/>
      <c r="K50" s="218"/>
      <c r="L50" s="218"/>
      <c r="M50" s="218"/>
      <c r="N50" s="218"/>
      <c r="O50" s="218"/>
      <c r="P50" s="218"/>
      <c r="Q50" s="218"/>
      <c r="R50" s="218"/>
    </row>
    <row r="51" spans="1:18" s="201" customFormat="1" ht="25.5" x14ac:dyDescent="0.2">
      <c r="A51" s="221">
        <f t="shared" si="2"/>
        <v>6.17</v>
      </c>
      <c r="B51" s="214" t="s">
        <v>87</v>
      </c>
      <c r="C51" s="74">
        <v>1</v>
      </c>
      <c r="D51" s="62" t="s">
        <v>12</v>
      </c>
      <c r="E51" s="69">
        <v>3482.25</v>
      </c>
      <c r="F51" s="63">
        <f t="shared" si="0"/>
        <v>3482.25</v>
      </c>
      <c r="G51" s="208"/>
      <c r="H51" s="215"/>
      <c r="I51" s="173"/>
      <c r="J51" s="173"/>
      <c r="K51" s="173"/>
      <c r="L51" s="173"/>
      <c r="M51" s="173"/>
      <c r="N51" s="173"/>
      <c r="O51" s="173"/>
      <c r="P51" s="173"/>
      <c r="Q51" s="173"/>
      <c r="R51" s="173"/>
    </row>
    <row r="52" spans="1:18" s="201" customFormat="1" x14ac:dyDescent="0.2">
      <c r="A52" s="221">
        <f t="shared" si="2"/>
        <v>6.18</v>
      </c>
      <c r="B52" s="214" t="s">
        <v>108</v>
      </c>
      <c r="C52" s="74">
        <v>1</v>
      </c>
      <c r="D52" s="62" t="s">
        <v>12</v>
      </c>
      <c r="E52" s="69">
        <v>9293.17</v>
      </c>
      <c r="F52" s="63">
        <f t="shared" si="0"/>
        <v>9293.17</v>
      </c>
      <c r="G52" s="208"/>
      <c r="H52" s="215"/>
      <c r="I52" s="173"/>
      <c r="J52" s="173"/>
      <c r="K52" s="173"/>
      <c r="L52" s="173"/>
      <c r="M52" s="173"/>
      <c r="N52" s="173"/>
      <c r="O52" s="173"/>
      <c r="P52" s="173"/>
      <c r="Q52" s="173"/>
      <c r="R52" s="173"/>
    </row>
    <row r="53" spans="1:18" s="219" customFormat="1" x14ac:dyDescent="0.2">
      <c r="A53" s="221">
        <f t="shared" si="2"/>
        <v>6.19</v>
      </c>
      <c r="B53" s="214" t="s">
        <v>109</v>
      </c>
      <c r="C53" s="74">
        <v>1</v>
      </c>
      <c r="D53" s="62" t="s">
        <v>12</v>
      </c>
      <c r="E53" s="69">
        <v>2769.55</v>
      </c>
      <c r="F53" s="63">
        <f t="shared" si="0"/>
        <v>2769.55</v>
      </c>
      <c r="G53" s="208"/>
      <c r="H53" s="217"/>
      <c r="I53" s="218"/>
      <c r="J53" s="218"/>
      <c r="K53" s="218"/>
      <c r="L53" s="218"/>
      <c r="M53" s="218"/>
      <c r="N53" s="218"/>
      <c r="O53" s="218"/>
      <c r="P53" s="218"/>
      <c r="Q53" s="218"/>
      <c r="R53" s="218"/>
    </row>
    <row r="54" spans="1:18" s="219" customFormat="1" x14ac:dyDescent="0.2">
      <c r="A54" s="221">
        <v>6.2</v>
      </c>
      <c r="B54" s="214" t="s">
        <v>110</v>
      </c>
      <c r="C54" s="74">
        <v>2</v>
      </c>
      <c r="D54" s="62" t="s">
        <v>12</v>
      </c>
      <c r="E54" s="69">
        <v>2847.43</v>
      </c>
      <c r="F54" s="63">
        <f t="shared" si="0"/>
        <v>5694.86</v>
      </c>
      <c r="G54" s="208"/>
      <c r="H54" s="217"/>
      <c r="I54" s="218"/>
      <c r="J54" s="218"/>
      <c r="K54" s="218"/>
      <c r="L54" s="218"/>
      <c r="M54" s="218"/>
      <c r="N54" s="218"/>
      <c r="O54" s="218"/>
      <c r="P54" s="218"/>
      <c r="Q54" s="218"/>
      <c r="R54" s="218"/>
    </row>
    <row r="55" spans="1:18" s="201" customFormat="1" x14ac:dyDescent="0.2">
      <c r="A55" s="221">
        <f>+A54+0.01</f>
        <v>6.21</v>
      </c>
      <c r="B55" s="214" t="s">
        <v>111</v>
      </c>
      <c r="C55" s="74">
        <v>2</v>
      </c>
      <c r="D55" s="62" t="s">
        <v>12</v>
      </c>
      <c r="E55" s="69">
        <v>1405.45</v>
      </c>
      <c r="F55" s="63">
        <f t="shared" si="0"/>
        <v>2810.9</v>
      </c>
      <c r="G55" s="208"/>
      <c r="H55" s="215"/>
      <c r="I55" s="173"/>
      <c r="J55" s="173"/>
      <c r="K55" s="173"/>
      <c r="L55" s="173"/>
      <c r="M55" s="173"/>
      <c r="N55" s="173"/>
      <c r="O55" s="173"/>
      <c r="P55" s="173"/>
      <c r="Q55" s="173"/>
      <c r="R55" s="173"/>
    </row>
    <row r="56" spans="1:18" s="201" customFormat="1" ht="25.5" x14ac:dyDescent="0.2">
      <c r="A56" s="221">
        <f t="shared" ref="A56:A65" si="3">+A55+0.01</f>
        <v>6.22</v>
      </c>
      <c r="B56" s="214" t="s">
        <v>67</v>
      </c>
      <c r="C56" s="74">
        <v>8</v>
      </c>
      <c r="D56" s="62" t="s">
        <v>12</v>
      </c>
      <c r="E56" s="69">
        <v>7429.53</v>
      </c>
      <c r="F56" s="63">
        <f t="shared" si="0"/>
        <v>59436.24</v>
      </c>
      <c r="G56" s="208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</row>
    <row r="57" spans="1:18" s="201" customFormat="1" x14ac:dyDescent="0.2">
      <c r="A57" s="221">
        <f t="shared" si="3"/>
        <v>6.23</v>
      </c>
      <c r="B57" s="214" t="s">
        <v>112</v>
      </c>
      <c r="C57" s="74">
        <v>1</v>
      </c>
      <c r="D57" s="62" t="s">
        <v>12</v>
      </c>
      <c r="E57" s="69">
        <v>4281.72</v>
      </c>
      <c r="F57" s="63">
        <f t="shared" si="0"/>
        <v>4281.72</v>
      </c>
      <c r="G57" s="208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</row>
    <row r="58" spans="1:18" s="201" customFormat="1" x14ac:dyDescent="0.2">
      <c r="A58" s="221">
        <f t="shared" si="3"/>
        <v>6.24</v>
      </c>
      <c r="B58" s="214" t="s">
        <v>113</v>
      </c>
      <c r="C58" s="74">
        <v>12</v>
      </c>
      <c r="D58" s="62" t="s">
        <v>12</v>
      </c>
      <c r="E58" s="69">
        <v>2363.86</v>
      </c>
      <c r="F58" s="63">
        <f t="shared" si="0"/>
        <v>28366.32</v>
      </c>
      <c r="G58" s="208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</row>
    <row r="59" spans="1:18" s="201" customFormat="1" x14ac:dyDescent="0.2">
      <c r="A59" s="221">
        <f t="shared" si="3"/>
        <v>6.25</v>
      </c>
      <c r="B59" s="214" t="s">
        <v>114</v>
      </c>
      <c r="C59" s="74">
        <v>13</v>
      </c>
      <c r="D59" s="62" t="s">
        <v>12</v>
      </c>
      <c r="E59" s="69">
        <v>1695.71</v>
      </c>
      <c r="F59" s="63">
        <f t="shared" si="0"/>
        <v>22044.23</v>
      </c>
      <c r="G59" s="208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</row>
    <row r="60" spans="1:18" s="201" customFormat="1" x14ac:dyDescent="0.2">
      <c r="A60" s="221">
        <f t="shared" si="3"/>
        <v>6.26</v>
      </c>
      <c r="B60" s="183" t="s">
        <v>51</v>
      </c>
      <c r="C60" s="74">
        <v>8</v>
      </c>
      <c r="D60" s="62" t="s">
        <v>12</v>
      </c>
      <c r="E60" s="69">
        <v>4516.01</v>
      </c>
      <c r="F60" s="63">
        <f t="shared" si="0"/>
        <v>36128.080000000002</v>
      </c>
      <c r="G60" s="208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</row>
    <row r="61" spans="1:18" s="201" customFormat="1" x14ac:dyDescent="0.2">
      <c r="A61" s="221">
        <f t="shared" si="3"/>
        <v>6.27</v>
      </c>
      <c r="B61" s="183" t="s">
        <v>53</v>
      </c>
      <c r="C61" s="74">
        <v>6</v>
      </c>
      <c r="D61" s="62" t="s">
        <v>12</v>
      </c>
      <c r="E61" s="69">
        <v>2390.48</v>
      </c>
      <c r="F61" s="63">
        <f t="shared" si="0"/>
        <v>14342.88</v>
      </c>
      <c r="G61" s="208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</row>
    <row r="62" spans="1:18" s="201" customFormat="1" x14ac:dyDescent="0.2">
      <c r="A62" s="221">
        <f t="shared" si="3"/>
        <v>6.28</v>
      </c>
      <c r="B62" s="183" t="s">
        <v>81</v>
      </c>
      <c r="C62" s="74">
        <v>12</v>
      </c>
      <c r="D62" s="62" t="s">
        <v>12</v>
      </c>
      <c r="E62" s="69">
        <v>1566.25</v>
      </c>
      <c r="F62" s="63">
        <f t="shared" si="0"/>
        <v>18795</v>
      </c>
      <c r="G62" s="208"/>
      <c r="H62" s="215"/>
      <c r="I62" s="173"/>
      <c r="J62" s="173"/>
      <c r="K62" s="173"/>
      <c r="L62" s="173"/>
      <c r="M62" s="173"/>
      <c r="N62" s="173"/>
      <c r="O62" s="173"/>
      <c r="P62" s="173"/>
      <c r="Q62" s="173"/>
      <c r="R62" s="173"/>
    </row>
    <row r="63" spans="1:18" s="201" customFormat="1" x14ac:dyDescent="0.2">
      <c r="A63" s="221">
        <f t="shared" si="3"/>
        <v>6.29</v>
      </c>
      <c r="B63" s="183" t="s">
        <v>82</v>
      </c>
      <c r="C63" s="74">
        <v>11</v>
      </c>
      <c r="D63" s="62" t="s">
        <v>12</v>
      </c>
      <c r="E63" s="69">
        <v>1384.48</v>
      </c>
      <c r="F63" s="63">
        <f t="shared" si="0"/>
        <v>15229.28</v>
      </c>
      <c r="G63" s="208"/>
      <c r="H63" s="215"/>
      <c r="I63" s="173"/>
      <c r="J63" s="173"/>
      <c r="K63" s="173"/>
      <c r="L63" s="173"/>
      <c r="M63" s="173"/>
      <c r="N63" s="173"/>
      <c r="O63" s="173"/>
      <c r="P63" s="173"/>
      <c r="Q63" s="173"/>
      <c r="R63" s="173"/>
    </row>
    <row r="64" spans="1:18" s="201" customFormat="1" ht="25.5" x14ac:dyDescent="0.2">
      <c r="A64" s="221">
        <f t="shared" si="3"/>
        <v>6.3</v>
      </c>
      <c r="B64" s="214" t="s">
        <v>83</v>
      </c>
      <c r="C64" s="74">
        <v>4</v>
      </c>
      <c r="D64" s="62" t="s">
        <v>12</v>
      </c>
      <c r="E64" s="69">
        <v>7829.89</v>
      </c>
      <c r="F64" s="63">
        <f t="shared" si="0"/>
        <v>31319.56</v>
      </c>
      <c r="G64" s="208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</row>
    <row r="65" spans="1:18" s="201" customFormat="1" ht="28.5" customHeight="1" x14ac:dyDescent="0.2">
      <c r="A65" s="221">
        <f t="shared" si="3"/>
        <v>6.31</v>
      </c>
      <c r="B65" s="214" t="s">
        <v>88</v>
      </c>
      <c r="C65" s="227">
        <v>1</v>
      </c>
      <c r="D65" s="43" t="s">
        <v>9</v>
      </c>
      <c r="E65" s="204">
        <v>5584.32</v>
      </c>
      <c r="F65" s="212">
        <f t="shared" si="0"/>
        <v>5584.32</v>
      </c>
      <c r="G65" s="208"/>
      <c r="H65" s="173"/>
      <c r="I65" s="215"/>
      <c r="J65" s="173"/>
      <c r="K65" s="173"/>
      <c r="L65" s="173"/>
      <c r="M65" s="173"/>
      <c r="N65" s="173"/>
      <c r="O65" s="173"/>
      <c r="P65" s="173"/>
      <c r="Q65" s="173"/>
      <c r="R65" s="173"/>
    </row>
    <row r="66" spans="1:18" s="13" customFormat="1" ht="12.75" customHeight="1" x14ac:dyDescent="0.2">
      <c r="A66" s="73"/>
      <c r="B66" s="45"/>
      <c r="C66" s="38"/>
      <c r="D66" s="62"/>
      <c r="E66" s="69"/>
      <c r="F66" s="63">
        <f t="shared" si="0"/>
        <v>0</v>
      </c>
      <c r="G66" s="208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 s="8" customFormat="1" ht="12.75" customHeight="1" x14ac:dyDescent="0.2">
      <c r="A67" s="73">
        <v>6</v>
      </c>
      <c r="B67" s="45" t="s">
        <v>39</v>
      </c>
      <c r="C67" s="38"/>
      <c r="D67" s="62"/>
      <c r="E67" s="69"/>
      <c r="F67" s="63">
        <f t="shared" si="0"/>
        <v>0</v>
      </c>
      <c r="G67" s="208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1:18" s="13" customFormat="1" ht="51" x14ac:dyDescent="0.2">
      <c r="A68" s="68">
        <v>6.1</v>
      </c>
      <c r="B68" s="229" t="s">
        <v>84</v>
      </c>
      <c r="C68" s="227">
        <v>1</v>
      </c>
      <c r="D68" s="43" t="s">
        <v>12</v>
      </c>
      <c r="E68" s="204">
        <v>34444.57</v>
      </c>
      <c r="F68" s="212">
        <f t="shared" si="0"/>
        <v>34444.57</v>
      </c>
      <c r="G68" s="208"/>
      <c r="H68" s="209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1:18" s="13" customFormat="1" ht="51" x14ac:dyDescent="0.2">
      <c r="A69" s="68">
        <v>6.2</v>
      </c>
      <c r="B69" s="229" t="s">
        <v>86</v>
      </c>
      <c r="C69" s="227">
        <v>2</v>
      </c>
      <c r="D69" s="43" t="s">
        <v>12</v>
      </c>
      <c r="E69" s="204">
        <v>27844.6</v>
      </c>
      <c r="F69" s="212">
        <f t="shared" si="0"/>
        <v>55689.2</v>
      </c>
      <c r="G69" s="208"/>
      <c r="H69" s="209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1:18" s="13" customFormat="1" x14ac:dyDescent="0.2">
      <c r="A70" s="68">
        <v>6.3</v>
      </c>
      <c r="B70" s="207" t="s">
        <v>54</v>
      </c>
      <c r="C70" s="227">
        <v>3</v>
      </c>
      <c r="D70" s="43" t="s">
        <v>12</v>
      </c>
      <c r="E70" s="204">
        <v>3885</v>
      </c>
      <c r="F70" s="212">
        <f t="shared" si="0"/>
        <v>11655</v>
      </c>
      <c r="G70" s="208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1:18" s="8" customFormat="1" ht="9" customHeight="1" x14ac:dyDescent="0.2">
      <c r="A71" s="216"/>
      <c r="B71" s="220"/>
      <c r="C71" s="236"/>
      <c r="D71" s="210"/>
      <c r="E71" s="213"/>
      <c r="F71" s="235">
        <f t="shared" si="0"/>
        <v>0</v>
      </c>
      <c r="G71" s="208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18" s="8" customFormat="1" ht="12.75" customHeight="1" x14ac:dyDescent="0.2">
      <c r="A72" s="73">
        <v>7</v>
      </c>
      <c r="B72" s="75" t="s">
        <v>38</v>
      </c>
      <c r="C72" s="37"/>
      <c r="D72" s="36"/>
      <c r="E72" s="76"/>
      <c r="F72" s="63">
        <f t="shared" si="0"/>
        <v>0</v>
      </c>
      <c r="G72" s="208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1:18" s="8" customFormat="1" ht="12.75" customHeight="1" x14ac:dyDescent="0.2">
      <c r="A73" s="67">
        <v>7.1</v>
      </c>
      <c r="B73" s="40" t="s">
        <v>42</v>
      </c>
      <c r="C73" s="44">
        <v>1015.8</v>
      </c>
      <c r="D73" s="77" t="s">
        <v>11</v>
      </c>
      <c r="E73" s="44">
        <v>53.28</v>
      </c>
      <c r="F73" s="63">
        <f t="shared" si="0"/>
        <v>54121.82</v>
      </c>
      <c r="G73" s="208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1:18" s="8" customFormat="1" ht="12.75" customHeight="1" x14ac:dyDescent="0.2">
      <c r="A74" s="67">
        <v>7.2</v>
      </c>
      <c r="B74" s="40" t="s">
        <v>76</v>
      </c>
      <c r="C74" s="44">
        <v>218</v>
      </c>
      <c r="D74" s="77" t="s">
        <v>11</v>
      </c>
      <c r="E74" s="44">
        <v>16.760000000000002</v>
      </c>
      <c r="F74" s="63">
        <f t="shared" si="0"/>
        <v>3653.68</v>
      </c>
      <c r="G74" s="208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 s="8" customFormat="1" ht="12.75" customHeight="1" x14ac:dyDescent="0.2">
      <c r="A75" s="67">
        <v>7.3</v>
      </c>
      <c r="B75" s="40" t="s">
        <v>75</v>
      </c>
      <c r="C75" s="44">
        <v>377</v>
      </c>
      <c r="D75" s="77" t="s">
        <v>11</v>
      </c>
      <c r="E75" s="44">
        <v>10.01</v>
      </c>
      <c r="F75" s="63">
        <f t="shared" si="0"/>
        <v>3773.77</v>
      </c>
      <c r="G75" s="208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1:18" s="8" customFormat="1" ht="12.75" customHeight="1" x14ac:dyDescent="0.2">
      <c r="A76" s="67">
        <v>7.4</v>
      </c>
      <c r="B76" s="40" t="s">
        <v>85</v>
      </c>
      <c r="C76" s="42">
        <v>120</v>
      </c>
      <c r="D76" s="77" t="s">
        <v>11</v>
      </c>
      <c r="E76" s="78">
        <v>7.63</v>
      </c>
      <c r="F76" s="63">
        <f t="shared" si="0"/>
        <v>915.6</v>
      </c>
      <c r="G76" s="208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1:18" s="8" customFormat="1" ht="12.75" customHeight="1" x14ac:dyDescent="0.2">
      <c r="A77" s="67"/>
      <c r="B77" s="40"/>
      <c r="C77" s="42"/>
      <c r="D77" s="77"/>
      <c r="E77" s="78"/>
      <c r="F77" s="63">
        <f t="shared" si="0"/>
        <v>0</v>
      </c>
      <c r="G77" s="208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1:18" s="8" customFormat="1" ht="38.25" x14ac:dyDescent="0.2">
      <c r="A78" s="72">
        <v>8</v>
      </c>
      <c r="B78" s="41" t="s">
        <v>41</v>
      </c>
      <c r="C78" s="203">
        <v>1015.8</v>
      </c>
      <c r="D78" s="43" t="s">
        <v>11</v>
      </c>
      <c r="E78" s="204">
        <v>23.8</v>
      </c>
      <c r="F78" s="212">
        <f t="shared" ref="F78:F88" si="4">ROUND(C78*E78,2)</f>
        <v>24176.04</v>
      </c>
      <c r="G78" s="208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1:18" s="8" customFormat="1" x14ac:dyDescent="0.2">
      <c r="A79" s="72">
        <v>9</v>
      </c>
      <c r="B79" s="41" t="s">
        <v>48</v>
      </c>
      <c r="C79" s="203">
        <v>1015.8</v>
      </c>
      <c r="D79" s="43" t="s">
        <v>11</v>
      </c>
      <c r="E79" s="204">
        <v>15</v>
      </c>
      <c r="F79" s="212">
        <f t="shared" si="4"/>
        <v>15237</v>
      </c>
      <c r="G79" s="208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1:18" s="8" customFormat="1" ht="12.75" customHeight="1" x14ac:dyDescent="0.2">
      <c r="A80" s="68"/>
      <c r="B80" s="40"/>
      <c r="C80" s="38"/>
      <c r="D80" s="62"/>
      <c r="E80" s="69"/>
      <c r="F80" s="63">
        <f t="shared" si="4"/>
        <v>0</v>
      </c>
      <c r="G80" s="208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1:18" s="8" customFormat="1" ht="12.75" customHeight="1" x14ac:dyDescent="0.2">
      <c r="A81" s="116">
        <v>10</v>
      </c>
      <c r="B81" s="184" t="s">
        <v>55</v>
      </c>
      <c r="C81" s="185"/>
      <c r="D81" s="186"/>
      <c r="E81" s="187"/>
      <c r="F81" s="63">
        <f t="shared" si="4"/>
        <v>0</v>
      </c>
      <c r="G81" s="208"/>
      <c r="H81" s="194"/>
      <c r="I81" s="202"/>
      <c r="J81" s="202"/>
      <c r="K81" s="202"/>
      <c r="L81" s="7"/>
      <c r="M81" s="7"/>
      <c r="N81" s="7"/>
      <c r="O81" s="7"/>
      <c r="P81" s="7"/>
      <c r="Q81" s="7"/>
      <c r="R81" s="7"/>
    </row>
    <row r="82" spans="1:18" s="8" customFormat="1" ht="12.75" customHeight="1" x14ac:dyDescent="0.2">
      <c r="A82" s="38">
        <v>10.1</v>
      </c>
      <c r="B82" s="189" t="s">
        <v>56</v>
      </c>
      <c r="C82" s="187">
        <v>2031.6</v>
      </c>
      <c r="D82" s="188" t="s">
        <v>11</v>
      </c>
      <c r="E82" s="187">
        <v>47.61</v>
      </c>
      <c r="F82" s="63">
        <f t="shared" si="4"/>
        <v>96724.479999999996</v>
      </c>
      <c r="G82" s="208"/>
      <c r="H82" s="194"/>
      <c r="I82" s="195"/>
      <c r="J82" s="195"/>
      <c r="K82" s="195"/>
      <c r="L82" s="46"/>
      <c r="M82" s="7"/>
      <c r="N82" s="7"/>
      <c r="O82" s="7"/>
      <c r="P82" s="7"/>
      <c r="Q82" s="7"/>
      <c r="R82" s="7"/>
    </row>
    <row r="83" spans="1:18" s="8" customFormat="1" ht="12.75" customHeight="1" x14ac:dyDescent="0.2">
      <c r="A83" s="38">
        <f>+A82+0.1</f>
        <v>10.199999999999999</v>
      </c>
      <c r="B83" s="189" t="s">
        <v>57</v>
      </c>
      <c r="C83" s="187">
        <v>1211.1199999999999</v>
      </c>
      <c r="D83" s="188" t="s">
        <v>10</v>
      </c>
      <c r="E83" s="187">
        <v>41</v>
      </c>
      <c r="F83" s="63">
        <f t="shared" si="4"/>
        <v>49655.92</v>
      </c>
      <c r="G83" s="208"/>
      <c r="H83" s="194"/>
      <c r="I83" s="195"/>
      <c r="J83" s="195"/>
      <c r="K83" s="195"/>
      <c r="L83" s="46"/>
      <c r="M83" s="7"/>
      <c r="N83" s="7"/>
      <c r="O83" s="7"/>
      <c r="P83" s="7"/>
      <c r="Q83" s="7"/>
      <c r="R83" s="7"/>
    </row>
    <row r="84" spans="1:18" s="8" customFormat="1" ht="12.75" customHeight="1" x14ac:dyDescent="0.2">
      <c r="A84" s="38">
        <f t="shared" ref="A84:A88" si="5">+A83+0.1</f>
        <v>10.3</v>
      </c>
      <c r="B84" s="189" t="s">
        <v>58</v>
      </c>
      <c r="C84" s="185">
        <v>81.75</v>
      </c>
      <c r="D84" s="186" t="s">
        <v>9</v>
      </c>
      <c r="E84" s="185">
        <v>210</v>
      </c>
      <c r="F84" s="63">
        <f t="shared" si="4"/>
        <v>17167.5</v>
      </c>
      <c r="G84" s="208"/>
      <c r="H84" s="194"/>
      <c r="I84" s="195"/>
      <c r="J84" s="195"/>
      <c r="K84" s="195"/>
      <c r="L84" s="46"/>
      <c r="M84" s="7"/>
      <c r="N84" s="7"/>
      <c r="O84" s="7"/>
      <c r="P84" s="7"/>
      <c r="Q84" s="7"/>
      <c r="R84" s="7"/>
    </row>
    <row r="85" spans="1:18" s="8" customFormat="1" ht="12.75" customHeight="1" x14ac:dyDescent="0.2">
      <c r="A85" s="38">
        <f t="shared" si="5"/>
        <v>10.4</v>
      </c>
      <c r="B85" s="189" t="s">
        <v>59</v>
      </c>
      <c r="C85" s="187">
        <v>290.66000000000003</v>
      </c>
      <c r="D85" s="188" t="s">
        <v>9</v>
      </c>
      <c r="E85" s="187">
        <v>610.29999999999995</v>
      </c>
      <c r="F85" s="63">
        <f t="shared" si="4"/>
        <v>177389.8</v>
      </c>
      <c r="G85" s="208"/>
      <c r="H85" s="194"/>
      <c r="I85" s="195"/>
      <c r="J85" s="195"/>
      <c r="K85" s="195"/>
      <c r="L85" s="46"/>
      <c r="M85" s="7"/>
      <c r="N85" s="7"/>
      <c r="O85" s="7"/>
      <c r="P85" s="7"/>
      <c r="Q85" s="7"/>
      <c r="R85" s="7"/>
    </row>
    <row r="86" spans="1:18" s="8" customFormat="1" ht="12.75" customHeight="1" x14ac:dyDescent="0.2">
      <c r="A86" s="38">
        <f t="shared" si="5"/>
        <v>10.5</v>
      </c>
      <c r="B86" s="189" t="s">
        <v>60</v>
      </c>
      <c r="C86" s="185">
        <v>1211.1199999999999</v>
      </c>
      <c r="D86" s="186" t="s">
        <v>10</v>
      </c>
      <c r="E86" s="187">
        <v>116.79</v>
      </c>
      <c r="F86" s="63">
        <f t="shared" si="4"/>
        <v>141446.70000000001</v>
      </c>
      <c r="G86" s="208"/>
      <c r="H86" s="194"/>
      <c r="I86" s="195"/>
      <c r="J86" s="195"/>
      <c r="K86" s="195"/>
      <c r="L86" s="46"/>
      <c r="M86" s="7"/>
      <c r="N86" s="7"/>
      <c r="O86" s="7"/>
      <c r="P86" s="7"/>
      <c r="Q86" s="7"/>
      <c r="R86" s="7"/>
    </row>
    <row r="87" spans="1:18" s="8" customFormat="1" ht="12.75" customHeight="1" x14ac:dyDescent="0.2">
      <c r="A87" s="38">
        <f t="shared" si="5"/>
        <v>10.6</v>
      </c>
      <c r="B87" s="189" t="s">
        <v>61</v>
      </c>
      <c r="C87" s="185">
        <v>1513.91</v>
      </c>
      <c r="D87" s="186" t="s">
        <v>10</v>
      </c>
      <c r="E87" s="185">
        <v>843.75</v>
      </c>
      <c r="F87" s="63">
        <f t="shared" si="4"/>
        <v>1277361.56</v>
      </c>
      <c r="G87" s="208"/>
      <c r="H87" s="194"/>
      <c r="I87" s="195"/>
      <c r="J87" s="195"/>
      <c r="K87" s="195"/>
      <c r="L87" s="46"/>
      <c r="M87" s="7"/>
      <c r="N87" s="7"/>
      <c r="O87" s="7"/>
      <c r="P87" s="7"/>
      <c r="Q87" s="7"/>
      <c r="R87" s="7"/>
    </row>
    <row r="88" spans="1:18" s="13" customFormat="1" ht="12.75" customHeight="1" x14ac:dyDescent="0.2">
      <c r="A88" s="38">
        <f t="shared" si="5"/>
        <v>10.7</v>
      </c>
      <c r="B88" s="40" t="s">
        <v>65</v>
      </c>
      <c r="C88" s="185">
        <v>3027.8</v>
      </c>
      <c r="D88" s="186" t="s">
        <v>62</v>
      </c>
      <c r="E88" s="187">
        <v>27.49</v>
      </c>
      <c r="F88" s="63">
        <f t="shared" si="4"/>
        <v>83234.22</v>
      </c>
      <c r="G88" s="208"/>
      <c r="H88" s="194"/>
      <c r="I88" s="195"/>
      <c r="J88" s="195"/>
      <c r="K88" s="195"/>
      <c r="L88" s="46"/>
      <c r="M88" s="12"/>
      <c r="N88" s="12"/>
      <c r="O88" s="12"/>
      <c r="P88" s="12"/>
      <c r="Q88" s="12"/>
      <c r="R88" s="12"/>
    </row>
    <row r="89" spans="1:18" s="10" customFormat="1" ht="12.75" customHeight="1" x14ac:dyDescent="0.2">
      <c r="A89" s="197"/>
      <c r="B89" s="230"/>
      <c r="C89" s="231"/>
      <c r="D89" s="232"/>
      <c r="E89" s="233"/>
      <c r="F89" s="234">
        <f>SUM(F14:F88)</f>
        <v>10304750.68</v>
      </c>
      <c r="G89" s="208"/>
      <c r="H89" s="198"/>
      <c r="I89" s="196"/>
      <c r="J89" s="9"/>
      <c r="K89" s="9"/>
      <c r="L89" s="9"/>
      <c r="M89" s="9"/>
      <c r="N89" s="9"/>
      <c r="O89" s="9"/>
      <c r="P89" s="9"/>
      <c r="Q89" s="9"/>
      <c r="R89" s="9"/>
    </row>
    <row r="90" spans="1:18" s="13" customFormat="1" ht="12.75" customHeight="1" x14ac:dyDescent="0.2">
      <c r="A90" s="68"/>
      <c r="B90" s="181"/>
      <c r="C90" s="190"/>
      <c r="D90" s="191"/>
      <c r="E90" s="192"/>
      <c r="F90" s="193"/>
      <c r="G90" s="208"/>
      <c r="H90" s="199"/>
      <c r="I90" s="200"/>
      <c r="J90" s="12"/>
      <c r="K90" s="12"/>
      <c r="L90" s="12"/>
      <c r="M90" s="12"/>
      <c r="N90" s="12"/>
      <c r="O90" s="12"/>
      <c r="P90" s="12"/>
      <c r="Q90" s="12"/>
      <c r="R90" s="12"/>
    </row>
    <row r="91" spans="1:18" s="8" customFormat="1" x14ac:dyDescent="0.2">
      <c r="A91" s="86" t="s">
        <v>15</v>
      </c>
      <c r="B91" s="64" t="s">
        <v>14</v>
      </c>
      <c r="C91" s="44"/>
      <c r="D91" s="62"/>
      <c r="E91" s="44"/>
      <c r="F91" s="63"/>
      <c r="G91" s="208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1:18" s="8" customFormat="1" ht="39" thickBot="1" x14ac:dyDescent="0.25">
      <c r="A92" s="65">
        <v>1</v>
      </c>
      <c r="B92" s="87" t="s">
        <v>37</v>
      </c>
      <c r="C92" s="35">
        <v>6</v>
      </c>
      <c r="D92" s="62" t="s">
        <v>69</v>
      </c>
      <c r="E92" s="35">
        <v>30000</v>
      </c>
      <c r="F92" s="71">
        <f>E92*C92</f>
        <v>180000</v>
      </c>
      <c r="G92" s="208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1:18" s="17" customFormat="1" ht="14.25" thickTop="1" thickBot="1" x14ac:dyDescent="0.25">
      <c r="A93" s="88"/>
      <c r="B93" s="81" t="s">
        <v>36</v>
      </c>
      <c r="C93" s="89"/>
      <c r="D93" s="90"/>
      <c r="E93" s="91"/>
      <c r="F93" s="92">
        <f>SUM(F92:F92)</f>
        <v>180000</v>
      </c>
      <c r="G93" s="208"/>
      <c r="H93" s="9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spans="1:18" s="19" customFormat="1" ht="15.75" customHeight="1" thickTop="1" thickBot="1" x14ac:dyDescent="0.25">
      <c r="A94" s="82"/>
      <c r="B94" s="83"/>
      <c r="C94" s="47"/>
      <c r="D94" s="36"/>
      <c r="E94" s="84"/>
      <c r="F94" s="85"/>
      <c r="G94" s="154"/>
      <c r="H94" s="7"/>
      <c r="I94" s="18"/>
      <c r="J94" s="18"/>
      <c r="K94" s="18"/>
      <c r="L94" s="18"/>
      <c r="M94" s="18"/>
      <c r="N94" s="18"/>
      <c r="O94" s="18"/>
      <c r="P94" s="18"/>
      <c r="Q94" s="18"/>
      <c r="R94" s="18"/>
    </row>
    <row r="95" spans="1:18" s="15" customFormat="1" ht="14.25" thickTop="1" thickBot="1" x14ac:dyDescent="0.25">
      <c r="A95" s="149"/>
      <c r="B95" s="148" t="s">
        <v>35</v>
      </c>
      <c r="C95" s="150"/>
      <c r="D95" s="151"/>
      <c r="E95" s="152"/>
      <c r="F95" s="153">
        <f>+F89+F93</f>
        <v>10484750.68</v>
      </c>
      <c r="G95" s="155"/>
      <c r="H95" s="20"/>
      <c r="I95" s="14"/>
      <c r="J95" s="14"/>
      <c r="K95" s="14"/>
      <c r="L95" s="14"/>
      <c r="M95" s="14"/>
      <c r="N95" s="14"/>
      <c r="O95" s="14"/>
      <c r="P95" s="14"/>
      <c r="Q95" s="14"/>
      <c r="R95" s="14"/>
    </row>
    <row r="96" spans="1:18" s="14" customFormat="1" ht="13.5" thickTop="1" x14ac:dyDescent="0.2">
      <c r="A96" s="88"/>
      <c r="B96" s="81" t="s">
        <v>35</v>
      </c>
      <c r="C96" s="89"/>
      <c r="D96" s="90"/>
      <c r="E96" s="93"/>
      <c r="F96" s="92">
        <f>F95</f>
        <v>10484750.68</v>
      </c>
      <c r="G96" s="155"/>
      <c r="H96" s="20"/>
    </row>
    <row r="97" spans="1:18" s="14" customFormat="1" x14ac:dyDescent="0.2">
      <c r="A97" s="94"/>
      <c r="B97" s="83"/>
      <c r="C97" s="47"/>
      <c r="D97" s="36"/>
      <c r="E97" s="95"/>
      <c r="F97" s="85"/>
      <c r="G97" s="154"/>
      <c r="H97" s="20"/>
    </row>
    <row r="98" spans="1:18" s="8" customFormat="1" x14ac:dyDescent="0.2">
      <c r="A98" s="96"/>
      <c r="B98" s="97" t="s">
        <v>16</v>
      </c>
      <c r="C98" s="97"/>
      <c r="D98" s="97"/>
      <c r="E98" s="98"/>
      <c r="F98" s="38"/>
      <c r="G98" s="156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1:18" s="8" customFormat="1" x14ac:dyDescent="0.2">
      <c r="A99" s="99"/>
      <c r="B99" s="100" t="s">
        <v>18</v>
      </c>
      <c r="C99" s="99">
        <v>0.1</v>
      </c>
      <c r="D99" s="101"/>
      <c r="E99" s="102"/>
      <c r="F99" s="162">
        <f>C99*$F$95</f>
        <v>1048475.07</v>
      </c>
      <c r="G99" s="15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1:18" s="8" customFormat="1" x14ac:dyDescent="0.2">
      <c r="A100" s="99"/>
      <c r="B100" s="100" t="s">
        <v>17</v>
      </c>
      <c r="C100" s="99">
        <v>0.03</v>
      </c>
      <c r="D100" s="101"/>
      <c r="E100" s="102"/>
      <c r="F100" s="162">
        <f>C100*$F$95</f>
        <v>314542.52</v>
      </c>
      <c r="G100" s="15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 spans="1:18" s="8" customFormat="1" x14ac:dyDescent="0.2">
      <c r="A101" s="99"/>
      <c r="B101" s="100" t="s">
        <v>34</v>
      </c>
      <c r="C101" s="99">
        <v>0.04</v>
      </c>
      <c r="D101" s="101"/>
      <c r="E101" s="102"/>
      <c r="F101" s="162">
        <f>C101*$F$95</f>
        <v>419390.03</v>
      </c>
      <c r="G101" s="15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1:18" s="8" customFormat="1" x14ac:dyDescent="0.2">
      <c r="A102" s="99"/>
      <c r="B102" s="100" t="s">
        <v>13</v>
      </c>
      <c r="C102" s="99">
        <v>1.4999999999999999E-2</v>
      </c>
      <c r="D102" s="101"/>
      <c r="E102" s="102"/>
      <c r="F102" s="162">
        <f>C102*$F$95</f>
        <v>157271.26</v>
      </c>
      <c r="G102" s="15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1:18" s="8" customFormat="1" x14ac:dyDescent="0.2">
      <c r="A103" s="99"/>
      <c r="B103" s="100" t="s">
        <v>19</v>
      </c>
      <c r="C103" s="99">
        <v>0.01</v>
      </c>
      <c r="D103" s="101"/>
      <c r="E103" s="102"/>
      <c r="F103" s="162">
        <f>C103*$F$95</f>
        <v>104847.51</v>
      </c>
      <c r="G103" s="15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1:18" s="8" customFormat="1" x14ac:dyDescent="0.2">
      <c r="A104" s="99"/>
      <c r="B104" s="100" t="s">
        <v>33</v>
      </c>
      <c r="C104" s="99">
        <v>0.18</v>
      </c>
      <c r="D104" s="101"/>
      <c r="E104" s="101"/>
      <c r="F104" s="162">
        <f>C104*F99</f>
        <v>188725.51</v>
      </c>
      <c r="G104" s="15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1:18" s="8" customFormat="1" x14ac:dyDescent="0.2">
      <c r="A105" s="104"/>
      <c r="B105" s="108" t="s">
        <v>31</v>
      </c>
      <c r="C105" s="109">
        <v>1E-3</v>
      </c>
      <c r="D105" s="107"/>
      <c r="E105" s="101"/>
      <c r="F105" s="162">
        <f>F96*C105</f>
        <v>10484.75</v>
      </c>
      <c r="G105" s="15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1:18" s="8" customFormat="1" x14ac:dyDescent="0.2">
      <c r="A106" s="104"/>
      <c r="B106" s="105" t="s">
        <v>32</v>
      </c>
      <c r="C106" s="106">
        <v>0.1</v>
      </c>
      <c r="D106" s="107"/>
      <c r="E106" s="101"/>
      <c r="F106" s="162">
        <f>F96*C106</f>
        <v>1048475.07</v>
      </c>
      <c r="G106" s="15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1:18" x14ac:dyDescent="0.25">
      <c r="B107" s="169" t="s">
        <v>47</v>
      </c>
      <c r="C107" s="170">
        <v>1.4999999999999999E-2</v>
      </c>
      <c r="F107" s="6">
        <f>+F96*C107</f>
        <v>157271.26</v>
      </c>
    </row>
    <row r="108" spans="1:18" s="8" customFormat="1" ht="25.5" x14ac:dyDescent="0.2">
      <c r="A108" s="104"/>
      <c r="B108" s="167" t="s">
        <v>46</v>
      </c>
      <c r="C108" s="168">
        <v>0.03</v>
      </c>
      <c r="D108" s="107"/>
      <c r="E108" s="101"/>
      <c r="F108" s="162">
        <f>+F96*C108</f>
        <v>314542.52</v>
      </c>
      <c r="G108" s="15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1:18" s="11" customFormat="1" ht="12.75" customHeight="1" x14ac:dyDescent="0.2">
      <c r="A109" s="110"/>
      <c r="B109" s="103" t="s">
        <v>20</v>
      </c>
      <c r="C109" s="99">
        <v>0.05</v>
      </c>
      <c r="D109" s="48"/>
      <c r="E109" s="79"/>
      <c r="F109" s="80">
        <f>F95*C109</f>
        <v>524237.53</v>
      </c>
      <c r="G109" s="158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</row>
    <row r="110" spans="1:18" s="23" customFormat="1" x14ac:dyDescent="0.2">
      <c r="A110" s="111"/>
      <c r="B110" s="112" t="s">
        <v>30</v>
      </c>
      <c r="C110" s="113"/>
      <c r="D110" s="114"/>
      <c r="E110" s="113"/>
      <c r="F110" s="142">
        <f>SUM(F99:F109)</f>
        <v>4288263.03</v>
      </c>
      <c r="G110" s="159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</row>
    <row r="111" spans="1:18" s="8" customFormat="1" ht="9" customHeight="1" x14ac:dyDescent="0.2">
      <c r="A111" s="115"/>
      <c r="B111" s="115"/>
      <c r="C111" s="115"/>
      <c r="D111" s="115"/>
      <c r="E111" s="115"/>
      <c r="F111" s="116"/>
      <c r="G111" s="160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1:18" s="23" customFormat="1" ht="12.75" customHeight="1" x14ac:dyDescent="0.2">
      <c r="A112" s="117"/>
      <c r="B112" s="118" t="s">
        <v>29</v>
      </c>
      <c r="C112" s="117"/>
      <c r="D112" s="117"/>
      <c r="E112" s="117"/>
      <c r="F112" s="141">
        <f>+F96+F110</f>
        <v>14773013.710000001</v>
      </c>
      <c r="G112" s="161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</row>
    <row r="113" spans="1:12" s="28" customFormat="1" x14ac:dyDescent="0.25">
      <c r="A113" s="119"/>
      <c r="B113" s="120"/>
      <c r="C113" s="121"/>
      <c r="D113" s="121"/>
      <c r="E113" s="121"/>
      <c r="F113" s="122"/>
      <c r="G113" s="163"/>
      <c r="H113" s="24"/>
      <c r="I113" s="25"/>
      <c r="J113" s="26"/>
      <c r="K113" s="27"/>
      <c r="L113" s="27"/>
    </row>
    <row r="114" spans="1:12" s="28" customFormat="1" x14ac:dyDescent="0.25">
      <c r="A114" s="119"/>
      <c r="B114" s="120"/>
      <c r="C114" s="121"/>
      <c r="D114" s="121"/>
      <c r="E114" s="121"/>
      <c r="F114" s="123"/>
      <c r="G114" s="123"/>
      <c r="H114" s="24"/>
      <c r="I114" s="25"/>
      <c r="J114" s="26"/>
      <c r="K114" s="27"/>
      <c r="L114" s="27"/>
    </row>
    <row r="115" spans="1:12" s="28" customFormat="1" x14ac:dyDescent="0.25">
      <c r="A115" s="119"/>
      <c r="B115" s="120"/>
      <c r="C115" s="121"/>
      <c r="D115" s="121"/>
      <c r="E115" s="121"/>
      <c r="F115" s="123"/>
      <c r="G115" s="123"/>
      <c r="H115" s="24"/>
      <c r="I115" s="25"/>
      <c r="J115" s="26"/>
      <c r="K115" s="27"/>
      <c r="L115" s="27"/>
    </row>
    <row r="116" spans="1:12" s="28" customFormat="1" x14ac:dyDescent="0.25">
      <c r="A116" s="119"/>
      <c r="B116" s="120"/>
      <c r="C116" s="121"/>
      <c r="D116" s="121"/>
      <c r="E116" s="121"/>
      <c r="F116" s="123"/>
      <c r="G116" s="123"/>
      <c r="H116" s="24"/>
      <c r="I116" s="25"/>
      <c r="J116" s="26"/>
      <c r="K116" s="27"/>
      <c r="L116" s="27"/>
    </row>
    <row r="117" spans="1:12" s="28" customFormat="1" x14ac:dyDescent="0.25">
      <c r="A117" s="119"/>
      <c r="B117" s="120"/>
      <c r="C117" s="121"/>
      <c r="D117" s="121"/>
      <c r="E117" s="121"/>
      <c r="F117" s="123"/>
      <c r="G117" s="123"/>
      <c r="H117" s="24"/>
      <c r="I117" s="25"/>
      <c r="J117" s="26"/>
      <c r="K117" s="27"/>
      <c r="L117" s="27"/>
    </row>
    <row r="118" spans="1:12" s="28" customFormat="1" x14ac:dyDescent="0.2">
      <c r="A118" s="124" t="s">
        <v>28</v>
      </c>
      <c r="B118" s="125"/>
      <c r="C118" s="242" t="s">
        <v>27</v>
      </c>
      <c r="D118" s="242"/>
      <c r="E118" s="242"/>
      <c r="F118" s="242"/>
      <c r="G118" s="179"/>
      <c r="H118" s="27"/>
      <c r="I118" s="25"/>
      <c r="J118" s="26"/>
      <c r="K118" s="27"/>
      <c r="L118" s="27"/>
    </row>
    <row r="119" spans="1:12" s="28" customFormat="1" x14ac:dyDescent="0.2">
      <c r="A119" s="124"/>
      <c r="B119" s="125"/>
      <c r="C119" s="179"/>
      <c r="D119" s="179"/>
      <c r="E119" s="179"/>
      <c r="F119" s="179"/>
      <c r="G119" s="179"/>
      <c r="H119" s="27"/>
      <c r="I119" s="25"/>
      <c r="J119" s="26"/>
      <c r="K119" s="27"/>
      <c r="L119" s="27"/>
    </row>
    <row r="120" spans="1:12" s="28" customFormat="1" x14ac:dyDescent="0.2">
      <c r="A120" s="124"/>
      <c r="B120" s="125"/>
      <c r="C120" s="179"/>
      <c r="D120" s="179"/>
      <c r="E120" s="179"/>
      <c r="F120" s="179"/>
      <c r="G120" s="179"/>
      <c r="H120" s="27"/>
      <c r="I120" s="25"/>
      <c r="J120" s="26"/>
      <c r="K120" s="27"/>
      <c r="L120" s="27"/>
    </row>
    <row r="121" spans="1:12" s="28" customFormat="1" x14ac:dyDescent="0.2">
      <c r="A121" s="126" t="s">
        <v>26</v>
      </c>
      <c r="B121" s="125"/>
      <c r="C121" s="237" t="s">
        <v>66</v>
      </c>
      <c r="D121" s="237"/>
      <c r="E121" s="237"/>
      <c r="F121" s="237"/>
      <c r="G121" s="174"/>
      <c r="H121" s="27"/>
      <c r="I121" s="25"/>
      <c r="J121" s="26"/>
      <c r="K121" s="27"/>
      <c r="L121" s="27"/>
    </row>
    <row r="122" spans="1:12" s="28" customFormat="1" x14ac:dyDescent="0.25">
      <c r="A122" s="127" t="s">
        <v>25</v>
      </c>
      <c r="B122" s="127"/>
      <c r="C122" s="127" t="s">
        <v>25</v>
      </c>
      <c r="D122" s="127"/>
      <c r="E122" s="127"/>
      <c r="F122" s="127"/>
      <c r="G122" s="127"/>
      <c r="H122" s="27"/>
      <c r="I122" s="25"/>
      <c r="J122" s="26"/>
      <c r="K122" s="27"/>
      <c r="L122" s="27"/>
    </row>
    <row r="123" spans="1:12" s="28" customFormat="1" x14ac:dyDescent="0.25">
      <c r="A123" s="128"/>
      <c r="B123" s="127"/>
      <c r="C123" s="127"/>
      <c r="D123" s="129"/>
      <c r="E123" s="127"/>
      <c r="F123" s="127"/>
      <c r="G123" s="127"/>
      <c r="H123" s="27"/>
      <c r="I123" s="25"/>
      <c r="J123" s="26"/>
      <c r="K123" s="27"/>
      <c r="L123" s="27"/>
    </row>
    <row r="124" spans="1:12" s="28" customFormat="1" x14ac:dyDescent="0.25">
      <c r="A124" s="128"/>
      <c r="B124" s="127"/>
      <c r="C124" s="127"/>
      <c r="D124" s="129"/>
      <c r="E124" s="127"/>
      <c r="F124" s="127"/>
      <c r="G124" s="127"/>
      <c r="H124" s="27"/>
      <c r="I124" s="25"/>
      <c r="J124" s="26"/>
      <c r="K124" s="27"/>
      <c r="L124" s="27"/>
    </row>
    <row r="125" spans="1:12" s="28" customFormat="1" x14ac:dyDescent="0.25">
      <c r="A125" s="128"/>
      <c r="B125" s="127"/>
      <c r="C125" s="127"/>
      <c r="D125" s="129"/>
      <c r="E125" s="127"/>
      <c r="F125" s="127"/>
      <c r="G125" s="127"/>
      <c r="H125" s="27"/>
      <c r="I125" s="25"/>
      <c r="J125" s="26"/>
      <c r="K125" s="27"/>
      <c r="L125" s="27"/>
    </row>
    <row r="126" spans="1:12" s="28" customFormat="1" x14ac:dyDescent="0.25">
      <c r="A126" s="128"/>
      <c r="B126" s="127"/>
      <c r="C126" s="127"/>
      <c r="D126" s="129"/>
      <c r="E126" s="127"/>
      <c r="F126" s="127"/>
      <c r="G126" s="127"/>
      <c r="H126" s="27"/>
      <c r="I126" s="25"/>
      <c r="J126" s="26"/>
      <c r="K126" s="27"/>
      <c r="L126" s="27"/>
    </row>
    <row r="127" spans="1:12" s="28" customFormat="1" x14ac:dyDescent="0.25">
      <c r="A127" s="130"/>
      <c r="B127" s="175"/>
      <c r="C127" s="131"/>
      <c r="D127" s="175"/>
      <c r="E127" s="131"/>
      <c r="F127" s="131"/>
      <c r="G127" s="131"/>
      <c r="H127" s="27"/>
      <c r="I127" s="228"/>
      <c r="J127" s="26"/>
      <c r="K127" s="27"/>
      <c r="L127" s="27"/>
    </row>
    <row r="128" spans="1:12" s="28" customFormat="1" x14ac:dyDescent="0.2">
      <c r="A128" s="132" t="s">
        <v>21</v>
      </c>
      <c r="B128" s="133"/>
      <c r="C128" s="238" t="s">
        <v>22</v>
      </c>
      <c r="D128" s="238"/>
      <c r="E128" s="238"/>
      <c r="F128" s="238"/>
      <c r="G128" s="175"/>
      <c r="H128" s="27"/>
      <c r="I128" s="25"/>
      <c r="J128" s="26"/>
      <c r="K128" s="27"/>
      <c r="L128" s="27"/>
    </row>
    <row r="129" spans="1:35" s="28" customFormat="1" x14ac:dyDescent="0.25">
      <c r="A129" s="130"/>
      <c r="B129" s="133"/>
      <c r="C129" s="134"/>
      <c r="D129" s="175"/>
      <c r="E129" s="134"/>
      <c r="F129" s="134"/>
      <c r="G129" s="134"/>
      <c r="H129" s="27"/>
      <c r="I129" s="25"/>
      <c r="J129" s="26"/>
      <c r="K129" s="27"/>
      <c r="L129" s="27"/>
    </row>
    <row r="130" spans="1:35" s="28" customFormat="1" x14ac:dyDescent="0.25">
      <c r="A130" s="130"/>
      <c r="B130" s="133"/>
      <c r="C130" s="134"/>
      <c r="D130" s="175"/>
      <c r="E130" s="134"/>
      <c r="F130" s="134"/>
      <c r="G130" s="134"/>
      <c r="H130" s="27"/>
      <c r="I130" s="25"/>
      <c r="J130" s="26"/>
      <c r="K130" s="27"/>
      <c r="L130" s="27"/>
    </row>
    <row r="131" spans="1:35" s="28" customFormat="1" x14ac:dyDescent="0.25">
      <c r="A131" s="135" t="s">
        <v>64</v>
      </c>
      <c r="B131" s="136"/>
      <c r="C131" s="239" t="s">
        <v>89</v>
      </c>
      <c r="D131" s="239"/>
      <c r="E131" s="239"/>
      <c r="F131" s="239"/>
      <c r="G131" s="176"/>
      <c r="H131" s="27"/>
      <c r="I131" s="25"/>
      <c r="J131" s="26"/>
      <c r="K131" s="27"/>
      <c r="L131" s="27"/>
    </row>
    <row r="132" spans="1:35" s="28" customFormat="1" x14ac:dyDescent="0.25">
      <c r="A132" s="127" t="s">
        <v>24</v>
      </c>
      <c r="B132" s="136"/>
      <c r="C132" s="239" t="s">
        <v>23</v>
      </c>
      <c r="D132" s="239"/>
      <c r="E132" s="239"/>
      <c r="F132" s="239"/>
      <c r="G132" s="176"/>
      <c r="H132" s="27"/>
      <c r="I132" s="25"/>
      <c r="J132" s="26"/>
      <c r="K132" s="27"/>
      <c r="L132" s="27"/>
    </row>
    <row r="133" spans="1:35" s="28" customFormat="1" x14ac:dyDescent="0.2">
      <c r="A133" s="137"/>
      <c r="B133" s="137"/>
      <c r="C133" s="138"/>
      <c r="D133" s="138"/>
      <c r="E133" s="139"/>
      <c r="F133" s="139"/>
      <c r="G133" s="139"/>
      <c r="H133" s="27"/>
      <c r="I133" s="25"/>
      <c r="J133" s="26"/>
      <c r="K133" s="27"/>
      <c r="L133" s="27"/>
    </row>
    <row r="134" spans="1:35" s="28" customFormat="1" x14ac:dyDescent="0.2">
      <c r="A134" s="137"/>
      <c r="B134" s="137"/>
      <c r="C134" s="138"/>
      <c r="D134" s="138"/>
      <c r="E134" s="139"/>
      <c r="F134" s="139"/>
      <c r="G134" s="139"/>
      <c r="H134" s="27"/>
      <c r="I134" s="25"/>
      <c r="J134" s="26"/>
      <c r="K134" s="27"/>
      <c r="L134" s="27"/>
    </row>
    <row r="135" spans="1:35" s="28" customFormat="1" x14ac:dyDescent="0.2">
      <c r="A135" s="140"/>
      <c r="B135" s="137"/>
      <c r="C135" s="138"/>
      <c r="D135" s="138"/>
      <c r="E135" s="139"/>
      <c r="F135" s="139"/>
      <c r="G135" s="139"/>
      <c r="H135" s="27"/>
      <c r="I135" s="25"/>
      <c r="J135" s="26"/>
      <c r="K135" s="27"/>
      <c r="L135" s="27"/>
    </row>
    <row r="136" spans="1:35" s="28" customFormat="1" x14ac:dyDescent="0.25">
      <c r="A136" s="240"/>
      <c r="B136" s="241"/>
      <c r="C136" s="241"/>
      <c r="D136" s="241"/>
      <c r="E136" s="241"/>
      <c r="F136" s="241"/>
      <c r="G136" s="177"/>
      <c r="H136" s="27"/>
      <c r="I136" s="25"/>
      <c r="J136" s="26"/>
      <c r="K136" s="27"/>
      <c r="L136" s="27"/>
    </row>
    <row r="137" spans="1:35" s="7" customFormat="1" x14ac:dyDescent="0.2">
      <c r="A137" s="29"/>
      <c r="B137" s="29"/>
      <c r="C137" s="29"/>
      <c r="D137" s="29"/>
      <c r="E137" s="29"/>
      <c r="F137" s="30"/>
      <c r="G137" s="30"/>
      <c r="J137" s="31"/>
      <c r="K137" s="31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</row>
    <row r="138" spans="1:35" s="7" customFormat="1" x14ac:dyDescent="0.2">
      <c r="A138" s="32"/>
      <c r="B138" s="33"/>
      <c r="C138" s="21"/>
      <c r="D138" s="21"/>
      <c r="E138" s="21"/>
      <c r="F138" s="30"/>
      <c r="G138" s="30"/>
      <c r="J138" s="31"/>
      <c r="K138" s="31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</row>
    <row r="139" spans="1:35" s="7" customFormat="1" x14ac:dyDescent="0.2">
      <c r="A139" s="32"/>
      <c r="B139" s="33"/>
      <c r="C139" s="21"/>
      <c r="D139" s="21"/>
      <c r="E139" s="21"/>
      <c r="F139" s="30"/>
      <c r="G139" s="30"/>
      <c r="J139" s="31"/>
      <c r="K139" s="31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</row>
  </sheetData>
  <mergeCells count="12">
    <mergeCell ref="C118:F118"/>
    <mergeCell ref="B7:F7"/>
    <mergeCell ref="A1:F1"/>
    <mergeCell ref="A2:F2"/>
    <mergeCell ref="A3:F3"/>
    <mergeCell ref="A4:F4"/>
    <mergeCell ref="A5:F5"/>
    <mergeCell ref="C121:F121"/>
    <mergeCell ref="C128:F128"/>
    <mergeCell ref="C131:F131"/>
    <mergeCell ref="C132:F132"/>
    <mergeCell ref="A136:F136"/>
  </mergeCells>
  <printOptions horizontalCentered="1"/>
  <pageMargins left="0.19685039370078741" right="0.19685039370078741" top="0.19685039370078741" bottom="0.19685039370078741" header="0.19685039370078741" footer="0.19685039370078741"/>
  <pageSetup scale="95" orientation="portrait" horizontalDpi="4294967295" verticalDpi="4294967295" r:id="rId1"/>
  <headerFooter alignWithMargins="0">
    <oddFooter>&amp;C&amp;6Página &amp;P de &amp;N</oddFooter>
  </headerFooter>
  <rowBreaks count="3" manualBreakCount="3">
    <brk id="41" max="5" man="1"/>
    <brk id="71" max="5" man="1"/>
    <brk id="95" max="5" man="1"/>
  </rowBreaks>
  <ignoredErrors>
    <ignoredError sqref="F14 F89:F91 F92 F94:F109 F111 F15:F8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985447102D424781C1513C298CCA2F" ma:contentTypeVersion="0" ma:contentTypeDescription="Crear nuevo documento." ma:contentTypeScope="" ma:versionID="3aa3950e038d0c5a6438098ab6d2b92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91DDBE-FD97-488B-9C48-085604379773}"/>
</file>

<file path=customXml/itemProps2.xml><?xml version="1.0" encoding="utf-8"?>
<ds:datastoreItem xmlns:ds="http://schemas.openxmlformats.org/officeDocument/2006/customXml" ds:itemID="{E9B39049-B22B-41F6-B85F-692421A4A990}"/>
</file>

<file path=customXml/itemProps3.xml><?xml version="1.0" encoding="utf-8"?>
<ds:datastoreItem xmlns:ds="http://schemas.openxmlformats.org/officeDocument/2006/customXml" ds:itemID="{B7D8DBD9-5300-4A90-9939-780B7B6ABA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LOTE 17</vt:lpstr>
      <vt:lpstr>'LOTE 17'!Área_de_impresión</vt:lpstr>
      <vt:lpstr>'LOTE 17'!Títulos_a_imprimir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Morales Méndez</dc:creator>
  <cp:lastModifiedBy>odilee.minier</cp:lastModifiedBy>
  <cp:lastPrinted>2020-11-18T16:04:42Z</cp:lastPrinted>
  <dcterms:created xsi:type="dcterms:W3CDTF">2018-05-23T14:28:08Z</dcterms:created>
  <dcterms:modified xsi:type="dcterms:W3CDTF">2021-01-14T16:36:12Z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0x010100E0985447102D424781C1513C298CCA2F</vt:lpwstr>
  </property>
</Properties>
</file>