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s-fs-05\docs_compartidos$\Ingenieria\Evaluacion y Costo\Documentos Compartidos Evaluacion y Costo\2020 Licitaciones y sorteos\Sorteos 2020\Santiago\"/>
    </mc:Choice>
  </mc:AlternateContent>
  <xr:revisionPtr revIDLastSave="0" documentId="8_{1BAA8604-64F1-4616-9792-AC6783721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[2]Mezcla!$F$37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[3]Analisis!$D$63</definedName>
    <definedName name="___pu5">[4]Sheet5!$E:$E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[5]Sheet5!$E:$E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presupuesto!$A$10:$F$268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[6]analisis!$G$2477</definedName>
    <definedName name="_pl316">[6]analisis!$G$2513</definedName>
    <definedName name="_pl38">[6]analisis!$G$2486</definedName>
    <definedName name="_pu5">[7]Sheet5!$E:$E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[8]Precio!$F$11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[9]PVC!#REF!</definedName>
    <definedName name="a">[9]PVC!#REF!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'[10]M.O.'!#REF!</definedName>
    <definedName name="AA">'[10]M.O.'!#REF!</definedName>
    <definedName name="aa_3">"$#REF!.$B$109"</definedName>
    <definedName name="AAG">[8]Precio!$F$20</definedName>
    <definedName name="AC">[2]insumo!$D$4</definedName>
    <definedName name="AC38G40">'[11]LISTADO INSUMOS DEL 2000'!$I$29</definedName>
    <definedName name="acero" localSheetId="0">#REF!</definedName>
    <definedName name="acero">#REF!</definedName>
    <definedName name="Acero_1_2_____Grado_40">[12]Insumos!$B$6:$D$6</definedName>
    <definedName name="Acero_1_4______Grado_40">[12]Insumos!$B$7:$D$7</definedName>
    <definedName name="Acero_2">#N/A</definedName>
    <definedName name="Acero_3">#N/A</definedName>
    <definedName name="Acero_3_4__1_____Grado_40">[12]Insumos!$B$8:$D$8</definedName>
    <definedName name="Acero_3_8______Grado_40">[12]Insumos!$B$9:$D$9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[13]INSU!$D$9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[8]Precio!$F$21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[8]Precio!$F$15</definedName>
    <definedName name="Alambre_3">#N/A</definedName>
    <definedName name="Alambre_No._18">[12]Insumos!$B$20:$D$20</definedName>
    <definedName name="Alambre_No.18_3">#N/A</definedName>
    <definedName name="Alambre_Varilla">[13]INSU!$D$17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'[10]M.O.'!$C$12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[12]Insumos!$B$127:$D$127</definedName>
    <definedName name="Alq._Madera_P_Viga_____Incl._M_O">[12]Insumos!$B$128:$D$128</definedName>
    <definedName name="Alq._Madera_P_Vigas_y_Columnas_Amarre____Incl._M_O">[12]Insumos!$B$129:$D$129</definedName>
    <definedName name="altura" localSheetId="0">[16]presupuesto!#REF!</definedName>
    <definedName name="altura">[16]presupuesto!#REF!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'[17]M.O.'!#REF!</definedName>
    <definedName name="analiis">'[17]M.O.'!#REF!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[16]presupuesto!#REF!</definedName>
    <definedName name="area">[16]presupuesto!#REF!</definedName>
    <definedName name="_xlnm.Extract" localSheetId="0">#REF!</definedName>
    <definedName name="_xlnm.Extract">#REF!</definedName>
    <definedName name="_xlnm.Print_Area" localSheetId="0">presupuesto!$A$1:$F$289</definedName>
    <definedName name="_xlnm.Print_Area">#REF!</definedName>
    <definedName name="Arena_Gruesa_Lavada">[12]Insumos!$B$16:$D$16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'[19]M.O.'!#REF!</definedName>
    <definedName name="as">'[19]M.O.'!#REF!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[20]INS!#REF!</definedName>
    <definedName name="AYCARP">[20]INS!#REF!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[21]ADDENDA!#REF!</definedName>
    <definedName name="b">[21]ADDENDA!#REF!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[6]analisis!$G$2860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[2]insumo!$D$9</definedName>
    <definedName name="BLOCK0.20M">[2]insumo!$D$10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[12]Insumos!$B$22:$D$22</definedName>
    <definedName name="Bloques_de_8">[12]Insumos!$B$23:$D$23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[22]INSU!$B$42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[23]Escalera!$J$9:$M$9,[23]Escalera!$J$10:$R$10,[23]Escalera!$AL$14:$AM$14,[23]Escalera!$AL$16:$AM$16,[23]Escalera!$I$16:$M$16,[23]Escalera!$B$19:$AE$32,[23]Escalera!$AN$19:$AQ$32</definedName>
    <definedName name="Borrar_Muros">[23]Muros!$W$15:$Z$15,[23]Muros!$AA$15:$AD$15,[23]Muros!$AF$13,[23]Muros!$K$20:$L$20,[23]Muros!$O$26:$P$26</definedName>
    <definedName name="Borrar_Precio">'[24]Cotz.'!$F$23:$F$800,'[24]Cotz.'!$K$280:$K$800</definedName>
    <definedName name="Borrar_V.C1">[25]qqVgas!$J$9:$M$9,[25]qqVgas!$J$10:$R$10,[25]qqVgas!$AJ$11:$AK$11,[25]qqVgas!$AR$11:$AS$11,[25]qqVgas!$AG$13:$AH$13,[25]qqVgas!$AP$13:$AQ$13,[25]qqVgas!$D$16:$AC$195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'[10]M.O.'!$C$9</definedName>
    <definedName name="BRIGADATOPOGRAFICA_6" localSheetId="0">#REF!</definedName>
    <definedName name="BRIGADATOPOGRAFICA_6">#REF!</definedName>
    <definedName name="BVNBVNBV" localSheetId="0">'[26]M.O.'!#REF!</definedName>
    <definedName name="BVNBVNBV">'[26]M.O.'!#REF!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[27]precios!#REF!</definedName>
    <definedName name="caballeteasbecto">[27]precios!#REF!</definedName>
    <definedName name="caballeteasbecto_8" localSheetId="0">#REF!</definedName>
    <definedName name="caballeteasbecto_8">#REF!</definedName>
    <definedName name="caballeteasbeto" localSheetId="0">[27]precios!#REF!</definedName>
    <definedName name="caballeteasbeto">[27]precios!#REF!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[4]Sheet5!$C:$C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'[28]Cargas Sociales'!$G$23</definedName>
    <definedName name="CARACOL" localSheetId="0">'[17]M.O.'!#REF!</definedName>
    <definedName name="CARACOL">'[17]M.O.'!#REF!</definedName>
    <definedName name="CARANTEPECHO" localSheetId="0">'[10]M.O.'!#REF!</definedName>
    <definedName name="CARANTEPECHO">'[10]M.O.'!#REF!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'[10]M.O.'!#REF!</definedName>
    <definedName name="CARCOL30">'[10]M.O.'!#REF!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'[10]M.O.'!#REF!</definedName>
    <definedName name="CARCOL50">'[10]M.O.'!#REF!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'[17]M.O.'!#REF!</definedName>
    <definedName name="CARCOL51">'[17]M.O.'!#REF!</definedName>
    <definedName name="CARCOLAMARRE" localSheetId="0">'[10]M.O.'!#REF!</definedName>
    <definedName name="CARCOLAMARRE">'[10]M.O.'!#REF!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'[10]M.O.'!#REF!</definedName>
    <definedName name="CARLOSAPLA">'[10]M.O.'!#REF!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'[10]M.O.'!#REF!</definedName>
    <definedName name="CARLOSAVARIASAGUAS">'[10]M.O.'!#REF!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'[10]M.O.'!#REF!</definedName>
    <definedName name="CARMURO">'[10]M.O.'!#REF!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[20]INS!#REF!</definedName>
    <definedName name="CARP1">[20]INS!#REF!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[20]INS!#REF!</definedName>
    <definedName name="CARP2">[20]INS!#REF!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'[10]M.O.'!#REF!</definedName>
    <definedName name="CARPDINTEL">'[10]M.O.'!#REF!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'[10]M.O.'!#REF!</definedName>
    <definedName name="CARPVIGA2040">'[10]M.O.'!#REF!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'[10]M.O.'!#REF!</definedName>
    <definedName name="CARPVIGA3050">'[10]M.O.'!#REF!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'[10]M.O.'!#REF!</definedName>
    <definedName name="CARPVIGA3060">'[10]M.O.'!#REF!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'[10]M.O.'!#REF!</definedName>
    <definedName name="CARPVIGA4080">'[10]M.O.'!#REF!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'[10]M.O.'!#REF!</definedName>
    <definedName name="CARRAMPA">'[10]M.O.'!#REF!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'[17]M.O.'!#REF!</definedName>
    <definedName name="CASABE">'[17]M.O.'!#REF!</definedName>
    <definedName name="CASABE_8" localSheetId="0">#REF!</definedName>
    <definedName name="CASABE_8">#REF!</definedName>
    <definedName name="CASBESTO" localSheetId="0">'[10]M.O.'!#REF!</definedName>
    <definedName name="CASBESTO">'[10]M.O.'!#REF!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[29]EQUIPOS!$I$15</definedName>
    <definedName name="Cat950B">[29]EQUIPOS!$I$14</definedName>
    <definedName name="CBLOCK10" localSheetId="0">[20]INS!#REF!</definedName>
    <definedName name="CBLOCK10">[20]INS!#REF!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'[30]LISTADO INSUMOS DEL 2000'!$I$29</definedName>
    <definedName name="cem">[8]Precio!$F$9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[2]insumo!$D$13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[2]insumo!$D$16</definedName>
    <definedName name="CERAMICAPAREDS">[2]insumo!$D$17</definedName>
    <definedName name="CERAMICAPISOP">[2]insumo!$D$14</definedName>
    <definedName name="CERAMICAPISOS">[2]insumo!$D$15</definedName>
    <definedName name="CHAZO">[22]INSU!$B$104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[13]INSU!$D$130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[13]INSU!$D$131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[2]insumo!$D$19</definedName>
    <definedName name="CLAVOZINC">[31]INS!$D$767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'[28]Analisis Unit. '!$G$3</definedName>
    <definedName name="costoobrero">'[28]Analisis Unit. '!$G$5</definedName>
    <definedName name="costotecesp">'[28]Analisis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[21]ADDENDA!#REF!</definedName>
    <definedName name="cuadro">[21]ADDENDA!#REF!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'[10]M.O.'!#REF!</definedName>
    <definedName name="CZINC">'[10]M.O.'!#REF!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[29]EQUIPOS!$I$9</definedName>
    <definedName name="D8K">[29]EQUIPOS!$I$8</definedName>
    <definedName name="deducciones_3">"$#REF!.$M$62"</definedName>
    <definedName name="derop" localSheetId="0">'[19]M.O.'!#REF!</definedName>
    <definedName name="derop">'[19]M.O.'!#REF!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[13]MO!$B$256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[13]MO!$B$247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[21]ADDENDA!#REF!</definedName>
    <definedName name="expl">[21]ADDENDA!#REF!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[35]FUNCION!$C$16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[20]INS!$D$561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'[28]Analisis Unit. '!$F$49</definedName>
    <definedName name="GRADER12G">[29]EQUIPOS!$I$11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'[10]M.O.'!#REF!</definedName>
    <definedName name="H">'[10]M.O.'!#REF!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[2]insumo!$D$36</definedName>
    <definedName name="HORACIO_3">"$#REF!.$L$66:$W$66"</definedName>
    <definedName name="horm.1.3">'[28]Analisis Unit. '!$F$74</definedName>
    <definedName name="horm.1.3.5">'[28]Analisis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'[31]HORM. Y MORTEROS.'!$H$212</definedName>
    <definedName name="Hormigón_Industrial_210_Kg_cm2">[36]Insumos!$B$71:$D$71</definedName>
    <definedName name="Hormigón_Industrial_210_Kg_cm2_1">[36]Insumos!$B$71:$D$71</definedName>
    <definedName name="Hormigón_Industrial_210_Kg_cm2_2">[36]Insumos!$B$71:$D$71</definedName>
    <definedName name="Hormigón_Industrial_210_Kg_cm2_3">[36]Insumos!$B$71:$D$71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'[17]M.O.'!#REF!</definedName>
    <definedName name="ilma">'[17]M.O.'!#REF!</definedName>
    <definedName name="impresion_2" localSheetId="0">[37]Directos!#REF!</definedName>
    <definedName name="impresion_2">[37]Directos!#REF!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'[19]M.O.'!$C$10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>'[38]AC. LOS LIMONES ACERO '!$D$2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'[17]M.O.'!#REF!</definedName>
    <definedName name="k">'[17]M.O.'!#REF!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[22]INSU!$B$41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[12]Insumos!$B$136:$D$136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[12]Insumos!$B$78:$D$78</definedName>
    <definedName name="M_O_Armadura_Dintel_y_Viga">[12]Insumos!$B$79:$D$79</definedName>
    <definedName name="M_O_Cantos">[12]Insumos!$B$99:$D$99</definedName>
    <definedName name="M_O_Carpintero_2da._Categoría">[12]Insumos!$B$96:$D$96</definedName>
    <definedName name="M_O_Cerámica_Italiana_en_Pared">[12]Insumos!$B$102:$D$102</definedName>
    <definedName name="M_O_Colocación_Adoquines">[12]Insumos!$B$104:$D$104</definedName>
    <definedName name="M_O_Colocación_de_Bloques_de_4">[12]Insumos!$B$105:$D$105</definedName>
    <definedName name="M_O_Colocación_de_Bloques_de_6">[12]Insumos!$B$106:$D$106</definedName>
    <definedName name="M_O_Colocación_de_Bloques_de_8">[12]Insumos!$B$107:$D$107</definedName>
    <definedName name="M_O_Colocación_Listelos">[12]Insumos!$B$114:$D$114</definedName>
    <definedName name="M_O_Colocación_Piso_Cerámica_Criolla">[12]Insumos!$B$108:$D$108</definedName>
    <definedName name="M_O_Colocación_Piso_de_Granito_40_X_40">[12]Insumos!$B$111:$D$111</definedName>
    <definedName name="M_O_Colocación_Zócalos_de_Cerámica">[12]Insumos!$B$113:$D$113</definedName>
    <definedName name="M_O_Confección_de_Andamios">[12]Insumos!$B$115:$D$115</definedName>
    <definedName name="M_O_Construcción_Acera_Frotada_y_Violinada">[12]Insumos!$B$116:$D$116</definedName>
    <definedName name="M_O_Corte_y_Amarre_de_Varilla">[12]Insumos!$B$119:$D$119</definedName>
    <definedName name="M_O_Elaboración_Trampa_de_Grasa">[12]Insumos!$B$121:$D$121</definedName>
    <definedName name="M_O_Fino_de_Techo_Inclinado">[12]Insumos!$B$83:$D$83</definedName>
    <definedName name="M_O_Fino_de_Techo_Plano">[12]Insumos!$B$84:$D$84</definedName>
    <definedName name="M_O_Llenado_de_huecos">[12]Insumos!$B$86:$D$86</definedName>
    <definedName name="M_O_Maestro">[12]Insumos!$B$87:$D$87</definedName>
    <definedName name="M_O_Pañete_Maestreado_Exterior">[12]Insumos!$B$91:$D$91</definedName>
    <definedName name="M_O_Pañete_Maestreado_Interior">[12]Insumos!$B$92:$D$92</definedName>
    <definedName name="M_O_Preparación_del_Terreno">[12]Insumos!$B$94:$D$94</definedName>
    <definedName name="M_O_Quintal_Trabajado">[12]Insumos!$B$77:$D$77</definedName>
    <definedName name="M_O_Regado__Compactación__Mojado__Trasl.Mat.__A_M">[12]Insumos!$B$132:$D$132</definedName>
    <definedName name="M_O_Subida_de_Materiales">[12]Insumos!$B$95:$D$95</definedName>
    <definedName name="M_O_Técnico_Calificado">[12]Insumos!$B$149:$D$149</definedName>
    <definedName name="M_O_Zabaletas">[12]Insumos!$B$98:$D$98</definedName>
    <definedName name="m2ceramica">'[28]Analisis Unit. '!$F$47</definedName>
    <definedName name="m3arena">'[28]Analisis Unit. '!$F$41</definedName>
    <definedName name="m3arepanete">'[28]Analisis Unit. '!$F$44</definedName>
    <definedName name="m3grava">'[28]Analisis Unit. '!$F$42</definedName>
    <definedName name="MA">'[10]M.O.'!$C$10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>[13]INSU!$D$132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[20]INS!#REF!</definedName>
    <definedName name="MAESTROCARP">[20]INS!#REF!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[2]Mezcla!$F$10</definedName>
    <definedName name="MEZCLA14">[2]Mezcla!$F$17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[13]MO!$B$612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[20]INS!#REF!</definedName>
    <definedName name="MOPISOCERAMICA">[20]INS!#REF!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'[28]Analisis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[39]Insumos!#REF!</definedName>
    <definedName name="NADA">[39]Insumos!#REF!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[39]Insumos!#REF!</definedName>
    <definedName name="NINGUNA">[39]Insumos!#REF!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[29]OBRAMANO!$F$72</definedName>
    <definedName name="operadorretro">[29]OBRAMANO!$F$77</definedName>
    <definedName name="operadorrodillo">[29]OBRAMANO!$F$75</definedName>
    <definedName name="operadortractor">[29]OBRAMANO!$F$76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[31]SALARIOS!$C$10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[40]peso!#REF!</definedName>
    <definedName name="p">[40]peso!#REF!</definedName>
    <definedName name="P.U.Amercoat_385ASA_2">#N/A</definedName>
    <definedName name="P.U.Amercoat_385ASA_3">#N/A</definedName>
    <definedName name="P.U.Dimecote9">[41]Insumos!$E$13</definedName>
    <definedName name="P.U.Dimecote9_2">#N/A</definedName>
    <definedName name="P.U.Dimecote9_3">#N/A</definedName>
    <definedName name="P.U.Thinner1000">[41]Insumos!$E$12</definedName>
    <definedName name="P.U.Thinner1000_2">#N/A</definedName>
    <definedName name="P.U.Thinner1000_3">#N/A</definedName>
    <definedName name="P.U.Urethane_Acrilico">[41]Insumos!$E$17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[13]MO!$B$11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[22]MO!$B$11</definedName>
    <definedName name="PEONCARP" localSheetId="0">[20]INS!#REF!</definedName>
    <definedName name="PEONCARP">[20]INS!#REF!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[22]INSU!$B$91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[31]INS!$D$770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[22]INSU!$B$103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[22]INSU!$B$90</definedName>
    <definedName name="PLIGADORA2">[20]INS!$D$563</definedName>
    <definedName name="PLIGADORA2_6" localSheetId="0">#REF!</definedName>
    <definedName name="PLIGADORA2_6">#REF!</definedName>
    <definedName name="PLOMERO" localSheetId="0">[20]INS!#REF!</definedName>
    <definedName name="PLOMERO">[20]INS!#REF!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[20]INS!#REF!</definedName>
    <definedName name="PLOMEROAYUDANTE">[20]INS!#REF!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[20]INS!#REF!</definedName>
    <definedName name="PLOMEROOFICIAL">[20]INS!#REF!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[13]INSU!$D$133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[27]precios!#REF!</definedName>
    <definedName name="pmadera2162">[27]precios!#REF!</definedName>
    <definedName name="pmadera2162_8" localSheetId="0">#REF!</definedName>
    <definedName name="pmadera2162_8">#REF!</definedName>
    <definedName name="po">[42]PRESUPUESTO!$O$9:$O$236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[43]Precios!$A$4:$F$1576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'[12]Análisis de Precios'!$F$201</definedName>
    <definedName name="PWINCHE2000K">[20]INS!$D$568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[20]INS!#REF!</definedName>
    <definedName name="QQ">[20]INS!#REF!</definedName>
    <definedName name="QQQ" localSheetId="0">'[10]M.O.'!#REF!</definedName>
    <definedName name="QQQ">'[10]M.O.'!#REF!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[42]PRESUPUESTO!$M$10:$AH$731</definedName>
    <definedName name="qwe">[44]INSU!$D$133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[45]COF!$G$733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'[17]M.O.'!$C$12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[46]presupuesto!#REF!</definedName>
    <definedName name="SUB">[46]presupuesto!#REF!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presupuesto!$1:$10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'[47]Ins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[6]analisis!$G$2313</definedName>
    <definedName name="tub8x516">[6]analisis!$G$2322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so.vibrador">'[32]Costos Mano de Obra'!$O$42</definedName>
    <definedName name="VACC">[8]Precio!$F$31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[6]analisis!$G$1637</definedName>
    <definedName name="W16X26">[6]analisis!$G$1814</definedName>
    <definedName name="W18X40">[6]analisis!$G$1872</definedName>
    <definedName name="W27X84">[6]analisis!$G$1977</definedName>
    <definedName name="w6x9">[6]analisis!$G$1453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[20]INS!$D$561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'[4]caseta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5" i="19" l="1"/>
  <c r="F264" i="19"/>
  <c r="F126" i="19"/>
  <c r="F125" i="19"/>
  <c r="F124" i="19"/>
  <c r="F89" i="19"/>
  <c r="F88" i="19"/>
  <c r="F87" i="19"/>
  <c r="F62" i="19"/>
  <c r="F63" i="19"/>
  <c r="F130" i="19" l="1"/>
  <c r="F92" i="19"/>
  <c r="F93" i="19"/>
  <c r="C154" i="19"/>
  <c r="F137" i="19" l="1"/>
  <c r="F136" i="19"/>
  <c r="F135" i="19"/>
  <c r="F134" i="19"/>
  <c r="F133" i="19"/>
  <c r="F132" i="19"/>
  <c r="F129" i="19"/>
  <c r="F128" i="19"/>
  <c r="F118" i="19"/>
  <c r="F116" i="19"/>
  <c r="F115" i="19"/>
  <c r="F113" i="19"/>
  <c r="F112" i="19"/>
  <c r="F107" i="19"/>
  <c r="F109" i="19" l="1"/>
  <c r="F110" i="19"/>
  <c r="F108" i="19"/>
  <c r="F117" i="19"/>
  <c r="F114" i="19"/>
  <c r="E121" i="19" s="1"/>
  <c r="F119" i="19"/>
  <c r="F105" i="19"/>
  <c r="F121" i="19" l="1"/>
  <c r="F111" i="19"/>
  <c r="F138" i="19" s="1"/>
  <c r="F248" i="19" l="1"/>
  <c r="F244" i="19"/>
  <c r="F243" i="19"/>
  <c r="F242" i="19"/>
  <c r="F241" i="19"/>
  <c r="F240" i="19"/>
  <c r="F239" i="19"/>
  <c r="F238" i="19"/>
  <c r="F237" i="19"/>
  <c r="F236" i="19"/>
  <c r="F235" i="19"/>
  <c r="F234" i="19"/>
  <c r="F231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4" i="19"/>
  <c r="F193" i="19"/>
  <c r="F192" i="19"/>
  <c r="F191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0" i="19"/>
  <c r="F159" i="19"/>
  <c r="F158" i="19"/>
  <c r="F157" i="19"/>
  <c r="F156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00" i="19"/>
  <c r="F99" i="19"/>
  <c r="F98" i="19"/>
  <c r="F97" i="19"/>
  <c r="F96" i="19"/>
  <c r="F95" i="19"/>
  <c r="F91" i="19"/>
  <c r="F82" i="19"/>
  <c r="F81" i="19"/>
  <c r="F80" i="19"/>
  <c r="F79" i="19"/>
  <c r="F78" i="19"/>
  <c r="F77" i="19"/>
  <c r="E84" i="19" s="1"/>
  <c r="F76" i="19"/>
  <c r="F75" i="19"/>
  <c r="F74" i="19"/>
  <c r="F73" i="19"/>
  <c r="F72" i="19"/>
  <c r="F71" i="19"/>
  <c r="F70" i="19"/>
  <c r="F68" i="19"/>
  <c r="F61" i="19"/>
  <c r="F60" i="19"/>
  <c r="F59" i="19"/>
  <c r="F58" i="19"/>
  <c r="F55" i="19"/>
  <c r="F54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29" i="19"/>
  <c r="F28" i="19"/>
  <c r="F27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64" i="19" l="1"/>
  <c r="F49" i="19"/>
  <c r="F249" i="19"/>
  <c r="F84" i="19"/>
  <c r="F101" i="19" s="1"/>
  <c r="F245" i="19"/>
  <c r="F226" i="19"/>
  <c r="F251" i="19" l="1"/>
  <c r="F252" i="19" s="1"/>
  <c r="F263" i="19" l="1"/>
  <c r="F259" i="19"/>
  <c r="F255" i="19"/>
  <c r="F262" i="19"/>
  <c r="F258" i="19"/>
  <c r="F260" i="19"/>
  <c r="F256" i="19"/>
  <c r="F261" i="19"/>
  <c r="F257" i="19"/>
  <c r="F266" i="19" l="1"/>
  <c r="F268" i="19" s="1"/>
</calcChain>
</file>

<file path=xl/sharedStrings.xml><?xml version="1.0" encoding="utf-8"?>
<sst xmlns="http://schemas.openxmlformats.org/spreadsheetml/2006/main" count="382" uniqueCount="231">
  <si>
    <t>INSTITUTO NACIONAL DE AGUAS POTABLES Y ALCANTARILLADOS</t>
  </si>
  <si>
    <t>***INAPA***</t>
  </si>
  <si>
    <t>DIRECCION DE INGENIERIA</t>
  </si>
  <si>
    <t>DEPARTAMENTO DE COSTOS Y PRESUPUESTOS</t>
  </si>
  <si>
    <t>Partida</t>
  </si>
  <si>
    <t xml:space="preserve">Descripcion </t>
  </si>
  <si>
    <t>Cantidad</t>
  </si>
  <si>
    <t>Ud</t>
  </si>
  <si>
    <t>P.U. RD$</t>
  </si>
  <si>
    <t>MONTO RD$</t>
  </si>
  <si>
    <t>A</t>
  </si>
  <si>
    <t>M</t>
  </si>
  <si>
    <t>M2</t>
  </si>
  <si>
    <t>M3</t>
  </si>
  <si>
    <t>ASIENTO DE ARENA</t>
  </si>
  <si>
    <t>U</t>
  </si>
  <si>
    <t>B</t>
  </si>
  <si>
    <t>C</t>
  </si>
  <si>
    <t>D</t>
  </si>
  <si>
    <t>SUMINISTRO DE:</t>
  </si>
  <si>
    <t>E</t>
  </si>
  <si>
    <t>F</t>
  </si>
  <si>
    <t>G</t>
  </si>
  <si>
    <t>VARIOS</t>
  </si>
  <si>
    <t>1.2.1</t>
  </si>
  <si>
    <t>1.2.2</t>
  </si>
  <si>
    <t>HR</t>
  </si>
  <si>
    <t>3.3.3</t>
  </si>
  <si>
    <t>SUB-TOTAL GENERAL</t>
  </si>
  <si>
    <t>GASTOS INDIRECTOS</t>
  </si>
  <si>
    <t>HONORARIOS PROFESIONALES</t>
  </si>
  <si>
    <t>SUPERVISION DE LA OBRA</t>
  </si>
  <si>
    <t>IMPREVISTOS</t>
  </si>
  <si>
    <t>TOTAL GASTOS INDIRECTOS</t>
  </si>
  <si>
    <t xml:space="preserve">TOTAL A CONTRATAR EN RD$ </t>
  </si>
  <si>
    <t xml:space="preserve">                PREPARADO POR:</t>
  </si>
  <si>
    <t>REVISADO POR:</t>
  </si>
  <si>
    <t xml:space="preserve">   ING. DEPTO. COSTOS Y PRESUPUESTOS</t>
  </si>
  <si>
    <t xml:space="preserve"> </t>
  </si>
  <si>
    <t xml:space="preserve">             SOMETIDO  POR:                                        :</t>
  </si>
  <si>
    <t>VISTO BUENO :</t>
  </si>
  <si>
    <t xml:space="preserve">        </t>
  </si>
  <si>
    <t>DIRECTOR DE INGENIERIA</t>
  </si>
  <si>
    <t>MANO DE OBRA</t>
  </si>
  <si>
    <t>%</t>
  </si>
  <si>
    <t>SUMINISTRO DE TUBERIA</t>
  </si>
  <si>
    <t xml:space="preserve">Obra: </t>
  </si>
  <si>
    <t xml:space="preserve">CODIA </t>
  </si>
  <si>
    <t>GASTOS ADMINISTRATIVOS</t>
  </si>
  <si>
    <t>SEGUROS, POLIZAS Y FIANZAS</t>
  </si>
  <si>
    <t>GASTOS DE TRANSPORTE</t>
  </si>
  <si>
    <t>LEY 6-86</t>
  </si>
  <si>
    <t>ING. JOHANNY MERCEDES V.</t>
  </si>
  <si>
    <t xml:space="preserve">   ENC. DEPTO. DE COSTOS Y PRESUPUESTOS</t>
  </si>
  <si>
    <t>VALLA ANUNCIANDO OBRA 4' X 8' IMPRESION FULL COLOR CONTENIENDO LOGO DE INAPA, NOMBRE DE PROYECTO Y CONTRATISTA. ESTRUCTURA EN TUBOS GALVANIZADOS 1 1/2"X 1 1/2" Y SOPORTES EN TUBO CUAD. 4" X 4"</t>
  </si>
  <si>
    <t>CAMPAMENTO ( INCLUYE ALQUILER DEL SOLAR CON O SIN CASA, BAÑOS MOVILES Y CASETA DE MATERIALES)</t>
  </si>
  <si>
    <t>MESES</t>
  </si>
  <si>
    <t xml:space="preserve">Ubicación : PROVINCIA SANTIAGO </t>
  </si>
  <si>
    <t>ZONA: V</t>
  </si>
  <si>
    <t>PRELIMINARES</t>
  </si>
  <si>
    <t xml:space="preserve">DESVIO DE RIO  </t>
  </si>
  <si>
    <t>CANTOS</t>
  </si>
  <si>
    <t>INSTALACIONES</t>
  </si>
  <si>
    <t>TERMINACION DE SUPERFICIE</t>
  </si>
  <si>
    <t>PINTURA ACRILICA DEPOSITO</t>
  </si>
  <si>
    <t>PINTURA CASETA DE CLORO</t>
  </si>
  <si>
    <t>LIMPIEZA Y BOTE DE MALEZA EN AREA GENERAL DEL DEPOSITO Y REGITROS</t>
  </si>
  <si>
    <t>RAPILLADO PINTURA ESCALERA DE DEPOSITO</t>
  </si>
  <si>
    <t>DEPOSITO REGULADOR HORMIGON ARMADO SUPERFICIAL 225,000 GLS</t>
  </si>
  <si>
    <t xml:space="preserve">LOGO Y LETRERO DE INAPA </t>
  </si>
  <si>
    <t>REPICADO DE MURO PARA ANCLAR ACERO</t>
  </si>
  <si>
    <t>PAÑETE EXTERIOR</t>
  </si>
  <si>
    <t xml:space="preserve">LIMPIEZA INTERNA DE REGISTRO </t>
  </si>
  <si>
    <t>REGISTRO DE SALIDA DE AGUA</t>
  </si>
  <si>
    <t>LINEA DE ADUCCION</t>
  </si>
  <si>
    <t>REPARACION DE AVERIAS</t>
  </si>
  <si>
    <t>DIAS</t>
  </si>
  <si>
    <t>TROCHA DE ACCESO A LA OBRA DE TOMA C/HOMBRES (DISTANCIA APROXIMADA 1 KM)</t>
  </si>
  <si>
    <t>SUB TOTAL A</t>
  </si>
  <si>
    <t>SUB TOTAL D</t>
  </si>
  <si>
    <t>HORMIGON ARMADO FC' 240 KG/CM2</t>
  </si>
  <si>
    <t>CASETA DE CLORO</t>
  </si>
  <si>
    <t>SISTEMA DE CLORACION :</t>
  </si>
  <si>
    <t>ACCESORIOS</t>
  </si>
  <si>
    <t>REPICADO DE PAÑETE EN MURO DE DIQUE</t>
  </si>
  <si>
    <t>CAJUELA DE ENTRADA DE AGUA</t>
  </si>
  <si>
    <t>FRAGUACHE</t>
  </si>
  <si>
    <t>REPOSICION DE PAÑETE EXTERIOR EN LOSA DE TECHO</t>
  </si>
  <si>
    <t>REPICADO DE PAÑETE LOSA DE TECHO</t>
  </si>
  <si>
    <t>PINTURA ACRILICA</t>
  </si>
  <si>
    <t>INSTALACIONES SANITARIAS</t>
  </si>
  <si>
    <t>DUCHA</t>
  </si>
  <si>
    <t>INODORO</t>
  </si>
  <si>
    <t>LAVAMANO INCLUYE MEZCLADORA</t>
  </si>
  <si>
    <t xml:space="preserve">VENTANA DE ALUMINIO </t>
  </si>
  <si>
    <t>SUB TOTAL B</t>
  </si>
  <si>
    <t>CAMARA DE ENTRADA</t>
  </si>
  <si>
    <t>SEDIMENTADORES</t>
  </si>
  <si>
    <t>FILTROS</t>
  </si>
  <si>
    <t>EXTRACCION DE MATERIAL FILTRANTE</t>
  </si>
  <si>
    <t xml:space="preserve">GRAVA </t>
  </si>
  <si>
    <t>PLANTA DE TRATAMIENTO DE FILTRACION LENTA 40 LPS</t>
  </si>
  <si>
    <t>REPICADO DE PAÑETE INTERIOR, EXTERIOR Y FINO DE FONDO</t>
  </si>
  <si>
    <t>PINTURA ACRILICA EXTERIOR</t>
  </si>
  <si>
    <t>PINTURA ACRILICA INTERIOR</t>
  </si>
  <si>
    <t xml:space="preserve">PINTURA EN TECHO </t>
  </si>
  <si>
    <t>PIE2</t>
  </si>
  <si>
    <t>ENTRADA A FILTROS</t>
  </si>
  <si>
    <t>RECLASIFICACION DE GRAVA</t>
  </si>
  <si>
    <t>SUMINISTRO DE MATERIAL FILTRANTE</t>
  </si>
  <si>
    <t>COLOCACION DE MATERIAL FILTRANTE</t>
  </si>
  <si>
    <t>ENVASADO DE FINOS</t>
  </si>
  <si>
    <t xml:space="preserve">SUMINISTRO DE TUBERIA </t>
  </si>
  <si>
    <t xml:space="preserve">COLOCACION DE TUBERIA </t>
  </si>
  <si>
    <t xml:space="preserve">SUMINISTRO E INSTALACION DE PIEZAS </t>
  </si>
  <si>
    <t>GENERALES</t>
  </si>
  <si>
    <t xml:space="preserve">PINTURA ACRILICA EN LA PLANTA </t>
  </si>
  <si>
    <t>LIMPIEZA GENERAL DE LA CASA</t>
  </si>
  <si>
    <t>SUB TOTAL C</t>
  </si>
  <si>
    <t>PINTURA ESCALERA DE DEPOSITO</t>
  </si>
  <si>
    <t>DE Ø10" ACERO SCH-40 C/PROTECCION ANTICORROSIVO</t>
  </si>
  <si>
    <t>MANO DE OBRA INSTALACION (INCLUYE DESMONTE DE APARATOS EXISTENTES)</t>
  </si>
  <si>
    <t xml:space="preserve">REPOSICION DE PAÑETE </t>
  </si>
  <si>
    <t>3.3.1</t>
  </si>
  <si>
    <t>3.3.2</t>
  </si>
  <si>
    <t>3.4.1</t>
  </si>
  <si>
    <t>3.4.2</t>
  </si>
  <si>
    <t>4.2.1</t>
  </si>
  <si>
    <t>4.3.1</t>
  </si>
  <si>
    <t>4.4.1</t>
  </si>
  <si>
    <t>4.4.2</t>
  </si>
  <si>
    <t>7.1.1</t>
  </si>
  <si>
    <t>7.1.2</t>
  </si>
  <si>
    <t>7.1.3</t>
  </si>
  <si>
    <t>7.5.1</t>
  </si>
  <si>
    <t>7.5.2</t>
  </si>
  <si>
    <t>7.5.3</t>
  </si>
  <si>
    <t>7.5.4</t>
  </si>
  <si>
    <t>8.1.1</t>
  </si>
  <si>
    <t>8.3.1</t>
  </si>
  <si>
    <t>8.3.4</t>
  </si>
  <si>
    <t>8.3.2</t>
  </si>
  <si>
    <t>8.3.5</t>
  </si>
  <si>
    <t>8.3.3</t>
  </si>
  <si>
    <t>ING. JOSE MANUEL AYBAR OVALLE</t>
  </si>
  <si>
    <t>REPLANTEO</t>
  </si>
  <si>
    <t>TUBERIA DE Ø10" ACERO SCH-40 C/PROTECCION ANTICORROSIVO</t>
  </si>
  <si>
    <t>JUNTA MECANICA TIPO DRESSER Ø10 150 PSI</t>
  </si>
  <si>
    <t>MOVIMIENTO  DE TIERRA:</t>
  </si>
  <si>
    <t xml:space="preserve">BOTE DE MATERIAL C/CAMION D= 5 KM (INCLUYE ESPARCIMIENTO EN BOTADERO) </t>
  </si>
  <si>
    <t>EXCAVACION MATERIAL C/ EQUIPO</t>
  </si>
  <si>
    <t>RELLENO COMPACTADO CON COMPACTADOR MECANICO EN CAPAS DE 0.20 M</t>
  </si>
  <si>
    <t>DE 3" PVC SDR-26 + 2% DE PERDIDA</t>
  </si>
  <si>
    <t>COLOCACION DE TUBERIA</t>
  </si>
  <si>
    <t xml:space="preserve">OBRA DE TOMA ( DIQUE CAUCASIANO ) </t>
  </si>
  <si>
    <t>MUROS DE SACOS PRIMER DESVIO (INCLUYE MANO DE OBRA)</t>
  </si>
  <si>
    <t>MUROS DE SACOS SEGUNDO DESVIO (INCLUYE MANO DE OBRA)</t>
  </si>
  <si>
    <t>SUB TOTAL E</t>
  </si>
  <si>
    <t>ING. RAMONA TEJADA</t>
  </si>
  <si>
    <t>LIMPIEZA Y BOTE DE MALEZA</t>
  </si>
  <si>
    <t>NIPLE 10" X 0.30 M</t>
  </si>
  <si>
    <t>TERMINACION DE SUPERFICIE EN MUROS EXISTENTE</t>
  </si>
  <si>
    <t>TRANSPORTE INTERNO DE MATERIALES C/HOMBRES DISTANCIA APROXIMADA 1 KM (ARENA, CEMENTO, GRAVA, ACERO Y CAL)</t>
  </si>
  <si>
    <t>USO DE EQUIPO DE CORTE (INCLUYE EQUIPO, MATERIALES Y PERSONAL)</t>
  </si>
  <si>
    <t>ACONDICIONAMIENTO AREA OBRA DE TOMA</t>
  </si>
  <si>
    <t xml:space="preserve">                 ING. SONIA RODRIGUEZ</t>
  </si>
  <si>
    <t>REHABILITACION CASA DE OPERADOR</t>
  </si>
  <si>
    <t>SISTEMA DE CLORACION EN LINEA</t>
  </si>
  <si>
    <t>CLORADOR EN LINEA CON PASTILLA</t>
  </si>
  <si>
    <t>MANO DE OBRA INSTALACION</t>
  </si>
  <si>
    <t xml:space="preserve">Presupuesto: No. 126 d/f 15/09/2020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</si>
  <si>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JUNTA MECANICA TIPO DRESSER Ø3" 150 PSI</t>
  </si>
  <si>
    <t>CONSTRUCCION DE REGISTRO (SEGUN DETALLE DE PLANO)</t>
  </si>
  <si>
    <t>REDUCCION DE Ø3" A Ø2"</t>
  </si>
  <si>
    <t>BOTE ESCOMBROS</t>
  </si>
  <si>
    <t>SUMINISTRO E INSTALACION DE COMPUERTAS DE 0.45 X 0.45 M (INCLUYE DESMONTE DE LA EXISTENTE)</t>
  </si>
  <si>
    <t>REMOCION DE TUBERIA EXISTENTE DE Ø10" ACERO (19 M)</t>
  </si>
  <si>
    <t xml:space="preserve">GRAVA  </t>
  </si>
  <si>
    <t>BOTE DE MATERIAL EXTRAIDO Y DE MALEZAS C/CAMION D=5 KM</t>
  </si>
  <si>
    <t>ARENA (INCLUYE MALEZAS)</t>
  </si>
  <si>
    <t>SUMINISTRO E INSTALACION DE COMPUERTAS DE 0.50 X 0.50 M (INCLUYE DESMONTE DE LA EXISTENTE)</t>
  </si>
  <si>
    <t>TARIMA DE MADERA PARA CILINDROS</t>
  </si>
  <si>
    <t>ARENA (T10=0.47-0.65 MM, CU=1.50-1.70, TS=1.41 MM,TI=0,425 MM, γ= 2,600 KG/M3, Ce=0.80, ESPESOR LECHO=0.60 M</t>
  </si>
  <si>
    <t>CAMARA DE RETROLAVADO (1.30 X 5.33) M2</t>
  </si>
  <si>
    <t>SUMINISTRO E INSTALACION DE PUERTA EN POLIMETAL 0.90 M X 2.10 M (INCLUYE LLAVIN TIPO PALANCA)</t>
  </si>
  <si>
    <t>SUMINISTRO E INSTALACION DE PUERTA EN POLIMETAL 0.80 M X 2.10 M (INCLUYE LLAVIN TIPO PALANCA)</t>
  </si>
  <si>
    <t>CODO DE 10" X 90 ACERO SCH-40 C/PROTECCION ANTICORROSIVO</t>
  </si>
  <si>
    <t>SUMINISTRO E INSTALACION DE COMPUERTAS DE 0.38 M X 0.38 M (INCLUYE DESMONTE DE LA EXISTENTE)</t>
  </si>
  <si>
    <t>DEMOLICION Y BOTE PARTE DEL MURO Y LOSA DE TECHO REGISTRO EXISTENTE DE (2.00 M X 1.90 M) (2.07 M3)</t>
  </si>
  <si>
    <t>SUMINSTRO E INSTALACION DE TAPA METALICA 0.80 M X 0.80 M (INCLUYE CANDADO)</t>
  </si>
  <si>
    <t>REJILLA ( 3.00 M x 0.35 M ) EN BARRAS CUADRADAS DE 1.00 CM X 1.00 CM Y ANGULAR METAILICO DE 2" (INCLUYE SUMINISTRO, TRANSPORTE INTERNO Y COLOCACION)</t>
  </si>
  <si>
    <t>MURO CORONA DE VERTEDOR DE REBOSE 1.07 QQ/M3 (INCLUYE ADITIVO ADHERENCIA ENTRE HORMIGONES) 2U</t>
  </si>
  <si>
    <t>3.3.4</t>
  </si>
  <si>
    <t>3.5.1</t>
  </si>
  <si>
    <t>3.5.2</t>
  </si>
  <si>
    <t>3.6.1</t>
  </si>
  <si>
    <t>3.6.2</t>
  </si>
  <si>
    <t>GRAVA 5% DEL MATERIAL A COLOCAR</t>
  </si>
  <si>
    <t xml:space="preserve">CILINDRO DE GAS CLORO LLENO DE 150 LBS </t>
  </si>
  <si>
    <t>DOSIFICADOR DE CLORO DE 0 A 40 LBS/DIA CLORACION DIRECTA</t>
  </si>
  <si>
    <t>SUSTITUCION DE VALVULA DE COMPUERTA 8" H.F. P/DESAGÜE (INC. SUMINiSTRO, INSTALACION Y DESMONTE DE EXIST.)</t>
  </si>
  <si>
    <t>LIMPIEZA Y BOTE DE MALEZA EN FILTRO A MANO (UNA UNIDAD)</t>
  </si>
  <si>
    <t>MANTENIMIENTO  PASARELA DE LA PLANTA (PINTURA)</t>
  </si>
  <si>
    <t>SUB TOTAL F</t>
  </si>
  <si>
    <t>SUMINISTRO E INSTALACION DE TAPA METALICA EN DEPOSITO 1.10 M X 1.10 M (INCLUYE CANDADO)</t>
  </si>
  <si>
    <t>LIMPIEZA Y BOTE MALEZAS DE LA PLANTA (A MANO)</t>
  </si>
  <si>
    <t>REHABILITACION DE REGISTRO (INCLUYE MUROS, LOSA DE TECHO, TAPA DE HORMIGON ARMADO Y TERMINACION DE SUPERFICIE) (SEGUN DETALLE DE PLANO)</t>
  </si>
  <si>
    <t>TEE 8X3" ACERO SCH-40 C/PROTECCION ANTICORROSIVO</t>
  </si>
  <si>
    <t>JUNTA MECANICA TIPO DRESSER Ø8" 150 PSI</t>
  </si>
  <si>
    <t>CAJA TELESCOPICA PARA VALVULAS</t>
  </si>
  <si>
    <t>EMPALME EN TUBERIA EXISTENTE (SUMINISTRO E INSTALACION)</t>
  </si>
  <si>
    <t>SUMINISTRO Y COLOCACION DE VALVULA DE COMPUERTA DE Ø3" H.F 150 PSI</t>
  </si>
  <si>
    <t>USO BOMBA DE ACHIQUE Ø3"</t>
  </si>
  <si>
    <t xml:space="preserve"> ITBIS A HONORARIOS PROFESIONALES (LEY 07-2007)</t>
  </si>
  <si>
    <t>SUMINISTRO Y COLOCACION DE PIEZAS ESPECIALES (10 % DEL SUMINISTRO DE LA TUBERIA)</t>
  </si>
  <si>
    <t>PRUEBA HIDROSTATICA TUBERIA</t>
  </si>
  <si>
    <t>REPOSICION DE PAÑETE EXTERIOR (INCLUYE IMPERMEABILIZANTE)</t>
  </si>
  <si>
    <t>FINO LOSA DE FONDO (INCLUYE IMPERMEABILIZANTE)</t>
  </si>
  <si>
    <t>SUB-TOTAL FASE G</t>
  </si>
  <si>
    <t>COMPLETIVO DE TRANSPORTE DE MATERIAL DE FILTRO DESDE BONAO HASTA JANICO, DISTANCIA APROXIMADA 100 KM</t>
  </si>
  <si>
    <t>7.6.1</t>
  </si>
  <si>
    <t>7.6.2</t>
  </si>
  <si>
    <t>7.6.3</t>
  </si>
  <si>
    <t>7.6.4</t>
  </si>
  <si>
    <t>7.6.5</t>
  </si>
  <si>
    <t>TERMINACION DE SUPERFICIE EN MUROS CORONA A CONSTRUIR</t>
  </si>
  <si>
    <t>REPOSICION DE PAÑETE INTERIOR (INCLUYE IMPERMEABILIZANTE)</t>
  </si>
  <si>
    <t>SUMINSTRO E INSTALACION TAPA METALICA PARA REGISTROS (1.10 M X 1.10 M) (INCLUYE CANDADO)</t>
  </si>
  <si>
    <t>RED DE DISTRIBUCION PARAJE DE GUAYABALES Y CEJITA</t>
  </si>
  <si>
    <t>RED DE DISTRIBUCION RINCON LLANO, LA NORITA Y DAMAJAGUA</t>
  </si>
  <si>
    <t>MEJORAMIENTO ACUEDUCTO JANICO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</si>
</sst>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&quot;€&quot;;\-#,##0.00\ &quot;€&quot;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\ _€_-;\-* #,##0\ _€_-;_-* &quot;-&quot;\ _€_-;_-@_-"/>
    <numFmt numFmtId="169" formatCode="_-* #,##0.00\ _€_-;\-* #,##0.00\ _€_-;_-* &quot;-&quot;??\ _€_-;_-@_-"/>
    <numFmt numFmtId="170" formatCode="#,##0.00;[Red]#,##0.00"/>
    <numFmt numFmtId="171" formatCode="#,##0.0;\-#,##0.0"/>
    <numFmt numFmtId="172" formatCode="#,##0;\-#,##0"/>
    <numFmt numFmtId="173" formatCode="_-* #,##0.00_-;\-* #,##0.00_-;_-* &quot;-&quot;??_-;_-@_-"/>
    <numFmt numFmtId="174" formatCode="_(* #,##0.0_);_(* \(#,##0.0\);_(* &quot;-&quot;??_);_(@_)"/>
    <numFmt numFmtId="175" formatCode="0.0"/>
    <numFmt numFmtId="176" formatCode="General_)"/>
    <numFmt numFmtId="177" formatCode="0.000"/>
    <numFmt numFmtId="178" formatCode="[$€]#,##0.00;[Red]\-[$€]#,##0.00"/>
    <numFmt numFmtId="179" formatCode="_([$€]* #,##0.00_);_([$€]* \(#,##0.00\);_([$€]* &quot;-&quot;??_);_(@_)"/>
    <numFmt numFmtId="180" formatCode="_-[$€-2]* #,##0.00_-;\-[$€-2]* #,##0.00_-;_-[$€-2]* &quot;-&quot;??_-"/>
    <numFmt numFmtId="181" formatCode="#."/>
    <numFmt numFmtId="182" formatCode="#.0"/>
    <numFmt numFmtId="183" formatCode="_-* #,##0.00\ &quot;Pts&quot;_-;\-* #,##0.00\ &quot;Pts&quot;_-;_-* &quot;-&quot;??\ &quot;Pts&quot;_-;_-@_-"/>
    <numFmt numFmtId="184" formatCode="&quot;$&quot;#,##0.00;[Red]\-&quot;$&quot;#,##0.00"/>
    <numFmt numFmtId="185" formatCode="_-* #,##0.00\ _P_t_s_-;\-* #,##0.00\ _P_t_s_-;_-* &quot;-&quot;??\ _P_t_s_-;_-@_-"/>
    <numFmt numFmtId="186" formatCode="_(* #,##0.00_);_(* \(#,##0.00\);_(* \-??_);_(@_)"/>
    <numFmt numFmtId="187" formatCode="_-* #,##0.00\ [$€]_-;\-* #,##0.00\ [$€]_-;_-* &quot;-&quot;??\ [$€]_-;_-@_-"/>
    <numFmt numFmtId="188" formatCode="#,##0.0000_);\(#,##0.0000\)"/>
    <numFmt numFmtId="189" formatCode="&quot;Sí&quot;;&quot;Sí&quot;;&quot;No&quot;"/>
    <numFmt numFmtId="190" formatCode="_-&quot;$&quot;* #,##0.00_-;\-&quot;$&quot;* #,##0.00_-;_-&quot;$&quot;* &quot;-&quot;??_-;_-@_-"/>
    <numFmt numFmtId="191" formatCode="0.00_)"/>
    <numFmt numFmtId="192" formatCode="&quot;Activado&quot;;&quot;Activado&quot;;&quot;Desactivado&quot;"/>
    <numFmt numFmtId="193" formatCode="0.00000"/>
    <numFmt numFmtId="194" formatCode="0.0000"/>
    <numFmt numFmtId="195" formatCode="#,##0.0000"/>
    <numFmt numFmtId="196" formatCode="[$$-409]#,##0.00"/>
    <numFmt numFmtId="197" formatCode="0_)"/>
    <numFmt numFmtId="198" formatCode="#,##0.00\ _€"/>
    <numFmt numFmtId="199" formatCode="#,##0.00\ &quot;/m3&quot;"/>
    <numFmt numFmtId="200" formatCode="_-* #,##0.00\ _$_-;_-* #,##0.00\ _$\-;_-* &quot;-&quot;??\ _$_-;_-@_-"/>
    <numFmt numFmtId="201" formatCode="&quot;$&quot;#,##0;\-&quot;$&quot;#,##0"/>
    <numFmt numFmtId="202" formatCode="_([$€-2]* #,##0.00_);_([$€-2]* \(#,##0.00\);_([$€-2]* &quot;-&quot;??_)"/>
    <numFmt numFmtId="203" formatCode="&quot; &quot;#,##0.00&quot; &quot;;&quot; (&quot;#,##0.00&quot;)&quot;;&quot; -&quot;#&quot; &quot;;&quot; &quot;@&quot; &quot;"/>
    <numFmt numFmtId="204" formatCode="[$-409]General"/>
    <numFmt numFmtId="205" formatCode="_-* #,##0.0000_-;\-* #,##0.0000_-;_-* &quot;-&quot;??_-;_-@_-"/>
    <numFmt numFmtId="206" formatCode="#,##0.00\ &quot;M³S&quot;"/>
    <numFmt numFmtId="207" formatCode="#,##0.00\ &quot;KM&quot;"/>
    <numFmt numFmtId="208" formatCode="_-&quot;RD$&quot;* #,##0.00_-;\-&quot;RD$&quot;* #,##0.00_-;_-&quot;RD$&quot;* &quot;-&quot;??_-;_-@_-"/>
    <numFmt numFmtId="209" formatCode="_(* #,##0\ &quot;pta&quot;_);_(* \(#,##0\ &quot;pta&quot;\);_(* &quot;-&quot;??\ &quot;pta&quot;_);_(@_)"/>
    <numFmt numFmtId="210" formatCode="#,##0.000_);\(#,##0.000\)"/>
    <numFmt numFmtId="211" formatCode="_(* #,##0.000_);_(* \(#,##0.000\);_(* &quot;-&quot;??_);_(@_)"/>
    <numFmt numFmtId="212" formatCode="_-* #,##0.0_-;\-* #,##0.0_-;_-* &quot;-&quot;??_-;_-@_-"/>
    <numFmt numFmtId="213" formatCode="0.0%"/>
    <numFmt numFmtId="214" formatCode="#,##0.0_);\(#,##0.0\)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0"/>
      <name val="Tms Rmn"/>
    </font>
    <font>
      <sz val="12"/>
      <name val="Courier New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b/>
      <sz val="10"/>
      <color indexed="8"/>
      <name val="Verdana"/>
      <family val="2"/>
    </font>
    <font>
      <sz val="10"/>
      <color theme="1"/>
      <name val="Arial1"/>
    </font>
    <font>
      <u/>
      <sz val="10"/>
      <color indexed="36"/>
      <name val="Arial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</font>
    <font>
      <sz val="10"/>
      <color indexed="8"/>
      <name val="Times New Roman"/>
      <family val="1"/>
    </font>
    <font>
      <sz val="11"/>
      <color indexed="6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7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9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093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39" fontId="8" fillId="0" borderId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5" fillId="22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3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36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6" borderId="0" applyNumberFormat="0" applyBorder="0" applyAlignment="0" applyProtection="0"/>
    <xf numFmtId="0" fontId="18" fillId="37" borderId="0" applyNumberFormat="0" applyBorder="0" applyAlignment="0" applyProtection="0"/>
    <xf numFmtId="0" fontId="17" fillId="10" borderId="0" applyNumberFormat="0" applyBorder="0" applyAlignment="0" applyProtection="0"/>
    <xf numFmtId="0" fontId="19" fillId="8" borderId="0" applyNumberFormat="0" applyBorder="0" applyAlignment="0" applyProtection="0"/>
    <xf numFmtId="0" fontId="20" fillId="40" borderId="6" applyNumberFormat="0" applyAlignment="0" applyProtection="0"/>
    <xf numFmtId="0" fontId="21" fillId="41" borderId="6" applyNumberFormat="0" applyAlignment="0" applyProtection="0"/>
    <xf numFmtId="0" fontId="22" fillId="42" borderId="6" applyNumberFormat="0" applyAlignment="0" applyProtection="0"/>
    <xf numFmtId="0" fontId="20" fillId="40" borderId="6" applyNumberFormat="0" applyAlignment="0" applyProtection="0"/>
    <xf numFmtId="0" fontId="23" fillId="43" borderId="7" applyNumberFormat="0" applyAlignment="0" applyProtection="0"/>
    <xf numFmtId="0" fontId="24" fillId="0" borderId="8" applyNumberFormat="0" applyFill="0" applyAlignment="0" applyProtection="0"/>
    <xf numFmtId="0" fontId="23" fillId="43" borderId="7" applyNumberFormat="0" applyAlignment="0" applyProtection="0"/>
    <xf numFmtId="0" fontId="23" fillId="29" borderId="7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7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28" fillId="11" borderId="6" applyNumberFormat="0" applyAlignment="0" applyProtection="0"/>
    <xf numFmtId="178" fontId="29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81" fontId="31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0" fontId="19" fillId="8" borderId="0" applyNumberFormat="0" applyBorder="0" applyAlignment="0" applyProtection="0"/>
    <xf numFmtId="0" fontId="19" fillId="47" borderId="0" applyNumberFormat="0" applyBorder="0" applyAlignment="0" applyProtection="0"/>
    <xf numFmtId="0" fontId="19" fillId="12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4" applyNumberFormat="0" applyFill="0" applyAlignment="0" applyProtection="0"/>
    <xf numFmtId="0" fontId="27" fillId="0" borderId="15" applyNumberFormat="0" applyFill="0" applyAlignment="0" applyProtection="0"/>
    <xf numFmtId="0" fontId="3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28" fillId="11" borderId="6" applyNumberFormat="0" applyAlignment="0" applyProtection="0"/>
    <xf numFmtId="0" fontId="38" fillId="38" borderId="6" applyNumberFormat="0" applyAlignment="0" applyProtection="0"/>
    <xf numFmtId="0" fontId="28" fillId="14" borderId="6" applyNumberFormat="0" applyAlignment="0" applyProtection="0"/>
    <xf numFmtId="0" fontId="24" fillId="0" borderId="8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2" fontId="5" fillId="0" borderId="0" applyFill="0" applyBorder="0" applyAlignment="0" applyProtection="0"/>
    <xf numFmtId="17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5" fillId="0" borderId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0" fontId="41" fillId="0" borderId="0" applyFont="0" applyFill="0" applyBorder="0" applyAlignment="0" applyProtection="0"/>
    <xf numFmtId="0" fontId="39" fillId="38" borderId="0" applyNumberFormat="0" applyBorder="0" applyAlignment="0" applyProtection="0"/>
    <xf numFmtId="0" fontId="42" fillId="0" borderId="0"/>
    <xf numFmtId="191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39" fontId="44" fillId="0" borderId="0"/>
    <xf numFmtId="192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76" fontId="42" fillId="0" borderId="0"/>
    <xf numFmtId="0" fontId="15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9" borderId="19" applyNumberFormat="0" applyFont="0" applyAlignment="0" applyProtection="0"/>
    <xf numFmtId="0" fontId="5" fillId="9" borderId="19" applyNumberFormat="0" applyFont="0" applyAlignment="0" applyProtection="0"/>
    <xf numFmtId="0" fontId="5" fillId="37" borderId="19" applyNumberFormat="0" applyFont="0" applyAlignment="0" applyProtection="0"/>
    <xf numFmtId="0" fontId="46" fillId="40" borderId="20" applyNumberFormat="0" applyAlignment="0" applyProtection="0"/>
    <xf numFmtId="0" fontId="46" fillId="41" borderId="20" applyNumberFormat="0" applyAlignment="0" applyProtection="0"/>
    <xf numFmtId="0" fontId="46" fillId="42" borderId="20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6" fillId="40" borderId="20" applyNumberFormat="0" applyAlignment="0" applyProtection="0"/>
    <xf numFmtId="0" fontId="4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5" fillId="0" borderId="12" applyNumberFormat="0" applyFill="0" applyAlignment="0" applyProtection="0"/>
    <xf numFmtId="0" fontId="2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40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196" fontId="15" fillId="5" borderId="0" applyNumberFormat="0" applyBorder="0" applyAlignment="0" applyProtection="0"/>
    <xf numFmtId="196" fontId="15" fillId="5" borderId="0" applyNumberFormat="0" applyBorder="0" applyAlignment="0" applyProtection="0"/>
    <xf numFmtId="196" fontId="15" fillId="5" borderId="0" applyNumberFormat="0" applyBorder="0" applyAlignment="0" applyProtection="0"/>
    <xf numFmtId="196" fontId="15" fillId="5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11" borderId="0" applyNumberFormat="0" applyBorder="0" applyAlignment="0" applyProtection="0"/>
    <xf numFmtId="196" fontId="15" fillId="11" borderId="0" applyNumberFormat="0" applyBorder="0" applyAlignment="0" applyProtection="0"/>
    <xf numFmtId="196" fontId="15" fillId="11" borderId="0" applyNumberFormat="0" applyBorder="0" applyAlignment="0" applyProtection="0"/>
    <xf numFmtId="196" fontId="15" fillId="11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7" borderId="0" applyNumberFormat="0" applyBorder="0" applyAlignment="0" applyProtection="0"/>
    <xf numFmtId="196" fontId="15" fillId="14" borderId="0" applyNumberFormat="0" applyBorder="0" applyAlignment="0" applyProtection="0"/>
    <xf numFmtId="196" fontId="15" fillId="14" borderId="0" applyNumberFormat="0" applyBorder="0" applyAlignment="0" applyProtection="0"/>
    <xf numFmtId="196" fontId="15" fillId="14" borderId="0" applyNumberFormat="0" applyBorder="0" applyAlignment="0" applyProtection="0"/>
    <xf numFmtId="196" fontId="15" fillId="14" borderId="0" applyNumberFormat="0" applyBorder="0" applyAlignment="0" applyProtection="0"/>
    <xf numFmtId="196" fontId="15" fillId="6" borderId="0" applyNumberFormat="0" applyBorder="0" applyAlignment="0" applyProtection="0"/>
    <xf numFmtId="196" fontId="15" fillId="6" borderId="0" applyNumberFormat="0" applyBorder="0" applyAlignment="0" applyProtection="0"/>
    <xf numFmtId="196" fontId="15" fillId="6" borderId="0" applyNumberFormat="0" applyBorder="0" applyAlignment="0" applyProtection="0"/>
    <xf numFmtId="196" fontId="15" fillId="6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12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196" fontId="15" fillId="9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196" fontId="16" fillId="6" borderId="0" applyNumberFormat="0" applyBorder="0" applyAlignment="0" applyProtection="0"/>
    <xf numFmtId="196" fontId="16" fillId="6" borderId="0" applyNumberFormat="0" applyBorder="0" applyAlignment="0" applyProtection="0"/>
    <xf numFmtId="196" fontId="16" fillId="6" borderId="0" applyNumberFormat="0" applyBorder="0" applyAlignment="0" applyProtection="0"/>
    <xf numFmtId="196" fontId="16" fillId="6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12" borderId="0" applyNumberFormat="0" applyBorder="0" applyAlignment="0" applyProtection="0"/>
    <xf numFmtId="196" fontId="16" fillId="7" borderId="0" applyNumberFormat="0" applyBorder="0" applyAlignment="0" applyProtection="0"/>
    <xf numFmtId="196" fontId="16" fillId="7" borderId="0" applyNumberFormat="0" applyBorder="0" applyAlignment="0" applyProtection="0"/>
    <xf numFmtId="196" fontId="16" fillId="7" borderId="0" applyNumberFormat="0" applyBorder="0" applyAlignment="0" applyProtection="0"/>
    <xf numFmtId="196" fontId="16" fillId="7" borderId="0" applyNumberFormat="0" applyBorder="0" applyAlignment="0" applyProtection="0"/>
    <xf numFmtId="0" fontId="15" fillId="49" borderId="0" applyNumberFormat="0" applyBorder="0" applyAlignment="0" applyProtection="0"/>
    <xf numFmtId="0" fontId="49" fillId="22" borderId="0" applyNumberFormat="0" applyBorder="0" applyAlignment="0" applyProtection="0"/>
    <xf numFmtId="0" fontId="15" fillId="49" borderId="0" applyNumberFormat="0" applyBorder="0" applyAlignment="0" applyProtection="0"/>
    <xf numFmtId="0" fontId="49" fillId="23" borderId="0" applyNumberFormat="0" applyBorder="0" applyAlignment="0" applyProtection="0"/>
    <xf numFmtId="0" fontId="16" fillId="23" borderId="0" applyNumberFormat="0" applyBorder="0" applyAlignment="0" applyProtection="0"/>
    <xf numFmtId="0" fontId="50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37" borderId="0" applyNumberFormat="0" applyBorder="0" applyAlignment="0" applyProtection="0"/>
    <xf numFmtId="0" fontId="49" fillId="22" borderId="0" applyNumberFormat="0" applyBorder="0" applyAlignment="0" applyProtection="0"/>
    <xf numFmtId="0" fontId="49" fillId="28" borderId="0" applyNumberFormat="0" applyBorder="0" applyAlignment="0" applyProtection="0"/>
    <xf numFmtId="0" fontId="50" fillId="2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37" borderId="0" applyNumberFormat="0" applyBorder="0" applyAlignment="0" applyProtection="0"/>
    <xf numFmtId="0" fontId="49" fillId="22" borderId="0" applyNumberFormat="0" applyBorder="0" applyAlignment="0" applyProtection="0"/>
    <xf numFmtId="0" fontId="15" fillId="47" borderId="0" applyNumberFormat="0" applyBorder="0" applyAlignment="0" applyProtection="0"/>
    <xf numFmtId="0" fontId="49" fillId="22" borderId="0" applyNumberFormat="0" applyBorder="0" applyAlignment="0" applyProtection="0"/>
    <xf numFmtId="0" fontId="50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5" fillId="49" borderId="0" applyNumberFormat="0" applyBorder="0" applyAlignment="0" applyProtection="0"/>
    <xf numFmtId="0" fontId="49" fillId="22" borderId="0" applyNumberFormat="0" applyBorder="0" applyAlignment="0" applyProtection="0"/>
    <xf numFmtId="0" fontId="49" fillId="28" borderId="0" applyNumberFormat="0" applyBorder="0" applyAlignment="0" applyProtection="0"/>
    <xf numFmtId="0" fontId="16" fillId="28" borderId="0" applyNumberFormat="0" applyBorder="0" applyAlignment="0" applyProtection="0"/>
    <xf numFmtId="0" fontId="50" fillId="3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24" borderId="0" applyNumberFormat="0" applyBorder="0" applyAlignment="0" applyProtection="0"/>
    <xf numFmtId="0" fontId="49" fillId="22" borderId="0" applyNumberFormat="0" applyBorder="0" applyAlignment="0" applyProtection="0"/>
    <xf numFmtId="0" fontId="15" fillId="49" borderId="0" applyNumberFormat="0" applyBorder="0" applyAlignment="0" applyProtection="0"/>
    <xf numFmtId="0" fontId="49" fillId="24" borderId="0" applyNumberFormat="0" applyBorder="0" applyAlignment="0" applyProtection="0"/>
    <xf numFmtId="0" fontId="16" fillId="23" borderId="0" applyNumberFormat="0" applyBorder="0" applyAlignment="0" applyProtection="0"/>
    <xf numFmtId="0" fontId="50" fillId="24" borderId="0" applyNumberFormat="0" applyBorder="0" applyAlignment="0" applyProtection="0"/>
    <xf numFmtId="0" fontId="16" fillId="19" borderId="0" applyNumberFormat="0" applyBorder="0" applyAlignment="0" applyProtection="0"/>
    <xf numFmtId="0" fontId="15" fillId="37" borderId="0" applyNumberFormat="0" applyBorder="0" applyAlignment="0" applyProtection="0"/>
    <xf numFmtId="0" fontId="49" fillId="22" borderId="0" applyNumberFormat="0" applyBorder="0" applyAlignment="0" applyProtection="0"/>
    <xf numFmtId="0" fontId="15" fillId="22" borderId="0" applyNumberFormat="0" applyBorder="0" applyAlignment="0" applyProtection="0"/>
    <xf numFmtId="0" fontId="49" fillId="37" borderId="0" applyNumberFormat="0" applyBorder="0" applyAlignment="0" applyProtection="0"/>
    <xf numFmtId="0" fontId="16" fillId="22" borderId="0" applyNumberFormat="0" applyBorder="0" applyAlignment="0" applyProtection="0"/>
    <xf numFmtId="0" fontId="50" fillId="38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196" fontId="19" fillId="12" borderId="0" applyNumberFormat="0" applyBorder="0" applyAlignment="0" applyProtection="0"/>
    <xf numFmtId="196" fontId="19" fillId="12" borderId="0" applyNumberFormat="0" applyBorder="0" applyAlignment="0" applyProtection="0"/>
    <xf numFmtId="196" fontId="19" fillId="12" borderId="0" applyNumberFormat="0" applyBorder="0" applyAlignment="0" applyProtection="0"/>
    <xf numFmtId="196" fontId="19" fillId="12" borderId="0" applyNumberFormat="0" applyBorder="0" applyAlignment="0" applyProtection="0"/>
    <xf numFmtId="0" fontId="20" fillId="40" borderId="6" applyNumberFormat="0" applyAlignment="0" applyProtection="0"/>
    <xf numFmtId="0" fontId="22" fillId="42" borderId="6" applyNumberFormat="0" applyAlignment="0" applyProtection="0"/>
    <xf numFmtId="0" fontId="20" fillId="40" borderId="6" applyNumberFormat="0" applyAlignment="0" applyProtection="0"/>
    <xf numFmtId="196" fontId="22" fillId="42" borderId="6" applyNumberFormat="0" applyAlignment="0" applyProtection="0"/>
    <xf numFmtId="196" fontId="22" fillId="42" borderId="6" applyNumberFormat="0" applyAlignment="0" applyProtection="0"/>
    <xf numFmtId="196" fontId="22" fillId="42" borderId="6" applyNumberFormat="0" applyAlignment="0" applyProtection="0"/>
    <xf numFmtId="196" fontId="22" fillId="42" borderId="6" applyNumberFormat="0" applyAlignment="0" applyProtection="0"/>
    <xf numFmtId="196" fontId="23" fillId="43" borderId="7" applyNumberFormat="0" applyAlignment="0" applyProtection="0"/>
    <xf numFmtId="196" fontId="23" fillId="43" borderId="7" applyNumberFormat="0" applyAlignment="0" applyProtection="0"/>
    <xf numFmtId="196" fontId="23" fillId="43" borderId="7" applyNumberFormat="0" applyAlignment="0" applyProtection="0"/>
    <xf numFmtId="196" fontId="23" fillId="43" borderId="7" applyNumberFormat="0" applyAlignment="0" applyProtection="0"/>
    <xf numFmtId="196" fontId="40" fillId="0" borderId="18" applyNumberFormat="0" applyFill="0" applyAlignment="0" applyProtection="0"/>
    <xf numFmtId="196" fontId="40" fillId="0" borderId="18" applyNumberFormat="0" applyFill="0" applyAlignment="0" applyProtection="0"/>
    <xf numFmtId="196" fontId="40" fillId="0" borderId="18" applyNumberFormat="0" applyFill="0" applyAlignment="0" applyProtection="0"/>
    <xf numFmtId="196" fontId="40" fillId="0" borderId="18" applyNumberFormat="0" applyFill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20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1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4" fontId="5" fillId="0" borderId="0" applyFont="0" applyFill="0" applyAlignment="0" applyProtection="0"/>
    <xf numFmtId="19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Alignment="0" applyProtection="0"/>
    <xf numFmtId="5" fontId="5" fillId="0" borderId="0" applyFont="0" applyFill="0" applyBorder="0" applyAlignment="0" applyProtection="0"/>
    <xf numFmtId="44" fontId="5" fillId="0" borderId="0" applyFont="0" applyFill="0" applyAlignment="0" applyProtection="0"/>
    <xf numFmtId="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1" fontId="29" fillId="0" borderId="0" applyFont="0" applyFill="0" applyBorder="0" applyAlignment="0" applyProtection="0"/>
    <xf numFmtId="16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8" fontId="29" fillId="0" borderId="0" applyFont="0" applyFill="0" applyBorder="0" applyAlignment="0" applyProtection="0"/>
    <xf numFmtId="0" fontId="51" fillId="44" borderId="0" applyNumberFormat="0" applyBorder="0" applyAlignment="0" applyProtection="0"/>
    <xf numFmtId="0" fontId="26" fillId="50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196" fontId="37" fillId="0" borderId="0" applyNumberFormat="0" applyFill="0" applyBorder="0" applyAlignment="0" applyProtection="0"/>
    <xf numFmtId="196" fontId="37" fillId="0" borderId="0" applyNumberFormat="0" applyFill="0" applyBorder="0" applyAlignment="0" applyProtection="0"/>
    <xf numFmtId="196" fontId="37" fillId="0" borderId="0" applyNumberFormat="0" applyFill="0" applyBorder="0" applyAlignment="0" applyProtection="0"/>
    <xf numFmtId="196" fontId="37" fillId="0" borderId="0" applyNumberFormat="0" applyFill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46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6" fillId="23" borderId="0" applyNumberFormat="0" applyBorder="0" applyAlignment="0" applyProtection="0"/>
    <xf numFmtId="196" fontId="16" fillId="26" borderId="0" applyNumberFormat="0" applyBorder="0" applyAlignment="0" applyProtection="0"/>
    <xf numFmtId="196" fontId="16" fillId="26" borderId="0" applyNumberFormat="0" applyBorder="0" applyAlignment="0" applyProtection="0"/>
    <xf numFmtId="196" fontId="16" fillId="26" borderId="0" applyNumberFormat="0" applyBorder="0" applyAlignment="0" applyProtection="0"/>
    <xf numFmtId="196" fontId="16" fillId="26" borderId="0" applyNumberFormat="0" applyBorder="0" applyAlignment="0" applyProtection="0"/>
    <xf numFmtId="0" fontId="15" fillId="3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196" fontId="16" fillId="17" borderId="0" applyNumberFormat="0" applyBorder="0" applyAlignment="0" applyProtection="0"/>
    <xf numFmtId="0" fontId="15" fillId="37" borderId="0" applyNumberFormat="0" applyBorder="0" applyAlignment="0" applyProtection="0"/>
    <xf numFmtId="0" fontId="15" fillId="47" borderId="0" applyNumberFormat="0" applyBorder="0" applyAlignment="0" applyProtection="0"/>
    <xf numFmtId="0" fontId="16" fillId="28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196" fontId="16" fillId="15" borderId="0" applyNumberFormat="0" applyBorder="0" applyAlignment="0" applyProtection="0"/>
    <xf numFmtId="0" fontId="15" fillId="49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196" fontId="16" fillId="35" borderId="0" applyNumberFormat="0" applyBorder="0" applyAlignment="0" applyProtection="0"/>
    <xf numFmtId="196" fontId="16" fillId="35" borderId="0" applyNumberFormat="0" applyBorder="0" applyAlignment="0" applyProtection="0"/>
    <xf numFmtId="196" fontId="16" fillId="35" borderId="0" applyNumberFormat="0" applyBorder="0" applyAlignment="0" applyProtection="0"/>
    <xf numFmtId="196" fontId="16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49" borderId="0" applyNumberFormat="0" applyBorder="0" applyAlignment="0" applyProtection="0"/>
    <xf numFmtId="0" fontId="16" fillId="23" borderId="0" applyNumberFormat="0" applyBorder="0" applyAlignment="0" applyProtection="0"/>
    <xf numFmtId="196" fontId="16" fillId="19" borderId="0" applyNumberFormat="0" applyBorder="0" applyAlignment="0" applyProtection="0"/>
    <xf numFmtId="196" fontId="16" fillId="19" borderId="0" applyNumberFormat="0" applyBorder="0" applyAlignment="0" applyProtection="0"/>
    <xf numFmtId="196" fontId="16" fillId="19" borderId="0" applyNumberFormat="0" applyBorder="0" applyAlignment="0" applyProtection="0"/>
    <xf numFmtId="196" fontId="16" fillId="19" borderId="0" applyNumberFormat="0" applyBorder="0" applyAlignment="0" applyProtection="0"/>
    <xf numFmtId="0" fontId="15" fillId="37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196" fontId="16" fillId="27" borderId="0" applyNumberFormat="0" applyBorder="0" applyAlignment="0" applyProtection="0"/>
    <xf numFmtId="196" fontId="16" fillId="27" borderId="0" applyNumberFormat="0" applyBorder="0" applyAlignment="0" applyProtection="0"/>
    <xf numFmtId="196" fontId="16" fillId="27" borderId="0" applyNumberFormat="0" applyBorder="0" applyAlignment="0" applyProtection="0"/>
    <xf numFmtId="196" fontId="16" fillId="27" borderId="0" applyNumberFormat="0" applyBorder="0" applyAlignment="0" applyProtection="0"/>
    <xf numFmtId="196" fontId="28" fillId="14" borderId="6" applyNumberFormat="0" applyAlignment="0" applyProtection="0"/>
    <xf numFmtId="196" fontId="28" fillId="14" borderId="6" applyNumberFormat="0" applyAlignment="0" applyProtection="0"/>
    <xf numFmtId="196" fontId="28" fillId="14" borderId="6" applyNumberFormat="0" applyAlignment="0" applyProtection="0"/>
    <xf numFmtId="196" fontId="28" fillId="14" borderId="6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2" fontId="41" fillId="0" borderId="0" applyFont="0" applyFill="0" applyBorder="0" applyAlignment="0" applyProtection="0"/>
    <xf numFmtId="164" fontId="5" fillId="0" borderId="0" applyFont="0" applyFill="0" applyBorder="0" applyAlignment="0" applyProtection="0"/>
    <xf numFmtId="178" fontId="29" fillId="0" borderId="0" applyFont="0" applyFill="0" applyBorder="0" applyAlignment="0" applyProtection="0"/>
    <xf numFmtId="203" fontId="52" fillId="0" borderId="0"/>
    <xf numFmtId="204" fontId="52" fillId="0" borderId="0"/>
    <xf numFmtId="0" fontId="30" fillId="0" borderId="0" applyNumberFormat="0" applyFill="0" applyBorder="0" applyAlignment="0" applyProtection="0"/>
    <xf numFmtId="181" fontId="31" fillId="0" borderId="0">
      <protection locked="0"/>
    </xf>
    <xf numFmtId="181" fontId="31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1" applyNumberFormat="0" applyFill="0" applyAlignment="0" applyProtection="0"/>
    <xf numFmtId="0" fontId="33" fillId="0" borderId="9" applyNumberFormat="0" applyFill="0" applyAlignment="0" applyProtection="0"/>
    <xf numFmtId="0" fontId="35" fillId="0" borderId="12" applyNumberFormat="0" applyFill="0" applyAlignment="0" applyProtection="0"/>
    <xf numFmtId="0" fontId="36" fillId="0" borderId="14" applyNumberFormat="0" applyFill="0" applyAlignment="0" applyProtection="0"/>
    <xf numFmtId="0" fontId="35" fillId="0" borderId="12" applyNumberFormat="0" applyFill="0" applyAlignment="0" applyProtection="0"/>
    <xf numFmtId="0" fontId="27" fillId="0" borderId="15" applyNumberFormat="0" applyFill="0" applyAlignment="0" applyProtection="0"/>
    <xf numFmtId="0" fontId="37" fillId="0" borderId="16" applyNumberFormat="0" applyFill="0" applyAlignment="0" applyProtection="0"/>
    <xf numFmtId="0" fontId="2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54" fillId="0" borderId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96" fontId="17" fillId="10" borderId="0" applyNumberFormat="0" applyBorder="0" applyAlignment="0" applyProtection="0"/>
    <xf numFmtId="196" fontId="17" fillId="10" borderId="0" applyNumberFormat="0" applyBorder="0" applyAlignment="0" applyProtection="0"/>
    <xf numFmtId="196" fontId="17" fillId="10" borderId="0" applyNumberFormat="0" applyBorder="0" applyAlignment="0" applyProtection="0"/>
    <xf numFmtId="196" fontId="17" fillId="10" borderId="0" applyNumberFormat="0" applyBorder="0" applyAlignment="0" applyProtection="0"/>
    <xf numFmtId="0" fontId="28" fillId="11" borderId="6" applyNumberFormat="0" applyAlignment="0" applyProtection="0"/>
    <xf numFmtId="0" fontId="28" fillId="11" borderId="6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41" fontId="2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207" fontId="29" fillId="0" borderId="0" applyFont="0" applyFill="0" applyBorder="0" applyAlignment="0" applyProtection="0"/>
    <xf numFmtId="205" fontId="5" fillId="0" borderId="0" applyFont="0" applyFill="0" applyBorder="0" applyAlignment="0" applyProtection="0"/>
    <xf numFmtId="207" fontId="29" fillId="0" borderId="0" applyFont="0" applyFill="0" applyBorder="0" applyAlignment="0" applyProtection="0"/>
    <xf numFmtId="20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20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61" fillId="14" borderId="0" applyNumberFormat="0" applyBorder="0" applyAlignment="0" applyProtection="0"/>
    <xf numFmtId="196" fontId="39" fillId="14" borderId="0" applyNumberFormat="0" applyBorder="0" applyAlignment="0" applyProtection="0"/>
    <xf numFmtId="196" fontId="39" fillId="14" borderId="0" applyNumberFormat="0" applyBorder="0" applyAlignment="0" applyProtection="0"/>
    <xf numFmtId="196" fontId="39" fillId="14" borderId="0" applyNumberFormat="0" applyBorder="0" applyAlignment="0" applyProtection="0"/>
    <xf numFmtId="196" fontId="39" fillId="14" borderId="0" applyNumberFormat="0" applyBorder="0" applyAlignment="0" applyProtection="0"/>
    <xf numFmtId="0" fontId="42" fillId="0" borderId="0"/>
    <xf numFmtId="0" fontId="5" fillId="0" borderId="0"/>
    <xf numFmtId="0" fontId="5" fillId="0" borderId="0"/>
    <xf numFmtId="210" fontId="41" fillId="0" borderId="0"/>
    <xf numFmtId="0" fontId="29" fillId="0" borderId="0"/>
    <xf numFmtId="0" fontId="5" fillId="0" borderId="0"/>
    <xf numFmtId="196" fontId="15" fillId="0" borderId="0"/>
    <xf numFmtId="39" fontId="44" fillId="0" borderId="0"/>
    <xf numFmtId="0" fontId="5" fillId="0" borderId="0"/>
    <xf numFmtId="210" fontId="41" fillId="0" borderId="0"/>
    <xf numFmtId="196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6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6" fontId="15" fillId="0" borderId="0"/>
    <xf numFmtId="196" fontId="15" fillId="0" borderId="0"/>
    <xf numFmtId="196" fontId="15" fillId="0" borderId="0"/>
    <xf numFmtId="0" fontId="29" fillId="0" borderId="0"/>
    <xf numFmtId="0" fontId="56" fillId="0" borderId="0"/>
    <xf numFmtId="196" fontId="15" fillId="0" borderId="0"/>
    <xf numFmtId="196" fontId="15" fillId="0" borderId="0"/>
    <xf numFmtId="0" fontId="56" fillId="0" borderId="0"/>
    <xf numFmtId="196" fontId="15" fillId="0" borderId="0"/>
    <xf numFmtId="196" fontId="15" fillId="0" borderId="0"/>
    <xf numFmtId="196" fontId="15" fillId="0" borderId="0"/>
    <xf numFmtId="196" fontId="2" fillId="0" borderId="0"/>
    <xf numFmtId="0" fontId="56" fillId="0" borderId="0"/>
    <xf numFmtId="196" fontId="2" fillId="0" borderId="0"/>
    <xf numFmtId="0" fontId="5" fillId="0" borderId="0"/>
    <xf numFmtId="0" fontId="59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57" fillId="0" borderId="0"/>
    <xf numFmtId="0" fontId="41" fillId="0" borderId="0"/>
    <xf numFmtId="0" fontId="2" fillId="0" borderId="0"/>
    <xf numFmtId="0" fontId="5" fillId="0" borderId="0"/>
    <xf numFmtId="0" fontId="2" fillId="0" borderId="0"/>
    <xf numFmtId="0" fontId="58" fillId="0" borderId="0"/>
    <xf numFmtId="0" fontId="5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6" fontId="2" fillId="0" borderId="0"/>
    <xf numFmtId="0" fontId="2" fillId="0" borderId="0"/>
    <xf numFmtId="0" fontId="56" fillId="0" borderId="0"/>
    <xf numFmtId="196" fontId="2" fillId="0" borderId="0"/>
    <xf numFmtId="196" fontId="5" fillId="0" borderId="0"/>
    <xf numFmtId="0" fontId="56" fillId="0" borderId="0"/>
    <xf numFmtId="196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" fillId="0" borderId="0"/>
    <xf numFmtId="191" fontId="41" fillId="0" borderId="0"/>
    <xf numFmtId="0" fontId="57" fillId="0" borderId="0"/>
    <xf numFmtId="0" fontId="29" fillId="0" borderId="0"/>
    <xf numFmtId="0" fontId="12" fillId="0" borderId="0"/>
    <xf numFmtId="0" fontId="57" fillId="0" borderId="0"/>
    <xf numFmtId="210" fontId="41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5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210" fontId="41" fillId="0" borderId="0"/>
    <xf numFmtId="0" fontId="5" fillId="0" borderId="0"/>
    <xf numFmtId="0" fontId="57" fillId="0" borderId="0"/>
    <xf numFmtId="0" fontId="59" fillId="0" borderId="0"/>
    <xf numFmtId="0" fontId="5" fillId="0" borderId="0"/>
    <xf numFmtId="0" fontId="5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96" fontId="29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5" fillId="0" borderId="0"/>
    <xf numFmtId="196" fontId="29" fillId="0" borderId="0"/>
    <xf numFmtId="0" fontId="60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0" fontId="5" fillId="0" borderId="0"/>
    <xf numFmtId="0" fontId="5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205" fontId="41" fillId="0" borderId="0"/>
    <xf numFmtId="0" fontId="5" fillId="0" borderId="0"/>
    <xf numFmtId="0" fontId="2" fillId="0" borderId="0"/>
    <xf numFmtId="196" fontId="29" fillId="0" borderId="0"/>
    <xf numFmtId="0" fontId="15" fillId="0" borderId="0"/>
    <xf numFmtId="196" fontId="29" fillId="0" borderId="0"/>
    <xf numFmtId="196" fontId="29" fillId="0" borderId="0"/>
    <xf numFmtId="0" fontId="2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196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211" fontId="15" fillId="0" borderId="0"/>
    <xf numFmtId="0" fontId="60" fillId="0" borderId="0"/>
    <xf numFmtId="0" fontId="5" fillId="0" borderId="0"/>
    <xf numFmtId="196" fontId="15" fillId="0" borderId="0"/>
    <xf numFmtId="0" fontId="2" fillId="0" borderId="0"/>
    <xf numFmtId="196" fontId="5" fillId="0" borderId="0"/>
    <xf numFmtId="0" fontId="5" fillId="9" borderId="19" applyNumberFormat="0" applyFont="0" applyAlignment="0" applyProtection="0"/>
    <xf numFmtId="196" fontId="29" fillId="9" borderId="19" applyNumberFormat="0" applyFont="0" applyAlignment="0" applyProtection="0"/>
    <xf numFmtId="196" fontId="29" fillId="9" borderId="19" applyNumberFormat="0" applyFont="0" applyAlignment="0" applyProtection="0"/>
    <xf numFmtId="196" fontId="29" fillId="9" borderId="19" applyNumberFormat="0" applyFont="0" applyAlignment="0" applyProtection="0"/>
    <xf numFmtId="196" fontId="29" fillId="9" borderId="19" applyNumberFormat="0" applyFont="0" applyAlignment="0" applyProtection="0"/>
    <xf numFmtId="0" fontId="5" fillId="9" borderId="19" applyNumberFormat="0" applyFont="0" applyAlignment="0" applyProtection="0"/>
    <xf numFmtId="0" fontId="5" fillId="9" borderId="19" applyNumberFormat="0" applyFont="0" applyAlignment="0" applyProtection="0"/>
    <xf numFmtId="0" fontId="29" fillId="9" borderId="19" applyNumberFormat="0" applyFont="0" applyAlignment="0" applyProtection="0"/>
    <xf numFmtId="0" fontId="5" fillId="9" borderId="19" applyNumberFormat="0" applyFont="0" applyAlignment="0" applyProtection="0"/>
    <xf numFmtId="0" fontId="46" fillId="40" borderId="20" applyNumberFormat="0" applyAlignment="0" applyProtection="0"/>
    <xf numFmtId="0" fontId="46" fillId="42" borderId="20" applyNumberFormat="0" applyAlignment="0" applyProtection="0"/>
    <xf numFmtId="0" fontId="46" fillId="40" borderId="20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96" fontId="46" fillId="42" borderId="20" applyNumberFormat="0" applyAlignment="0" applyProtection="0"/>
    <xf numFmtId="196" fontId="46" fillId="42" borderId="20" applyNumberFormat="0" applyAlignment="0" applyProtection="0"/>
    <xf numFmtId="196" fontId="46" fillId="42" borderId="20" applyNumberFormat="0" applyAlignment="0" applyProtection="0"/>
    <xf numFmtId="196" fontId="46" fillId="42" borderId="20" applyNumberFormat="0" applyAlignment="0" applyProtection="0"/>
    <xf numFmtId="196" fontId="40" fillId="0" borderId="0" applyNumberFormat="0" applyFill="0" applyBorder="0" applyAlignment="0" applyProtection="0"/>
    <xf numFmtId="196" fontId="40" fillId="0" borderId="0" applyNumberFormat="0" applyFill="0" applyBorder="0" applyAlignment="0" applyProtection="0"/>
    <xf numFmtId="196" fontId="40" fillId="0" borderId="0" applyNumberFormat="0" applyFill="0" applyBorder="0" applyAlignment="0" applyProtection="0"/>
    <xf numFmtId="196" fontId="40" fillId="0" borderId="0" applyNumberFormat="0" applyFill="0" applyBorder="0" applyAlignment="0" applyProtection="0"/>
    <xf numFmtId="196" fontId="30" fillId="0" borderId="0" applyNumberFormat="0" applyFill="0" applyBorder="0" applyAlignment="0" applyProtection="0"/>
    <xf numFmtId="196" fontId="30" fillId="0" borderId="0" applyNumberFormat="0" applyFill="0" applyBorder="0" applyAlignment="0" applyProtection="0"/>
    <xf numFmtId="196" fontId="30" fillId="0" borderId="0" applyNumberFormat="0" applyFill="0" applyBorder="0" applyAlignment="0" applyProtection="0"/>
    <xf numFmtId="196" fontId="3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6" fontId="34" fillId="0" borderId="11" applyNumberFormat="0" applyFill="0" applyAlignment="0" applyProtection="0"/>
    <xf numFmtId="196" fontId="34" fillId="0" borderId="11" applyNumberFormat="0" applyFill="0" applyAlignment="0" applyProtection="0"/>
    <xf numFmtId="196" fontId="34" fillId="0" borderId="11" applyNumberFormat="0" applyFill="0" applyAlignment="0" applyProtection="0"/>
    <xf numFmtId="196" fontId="34" fillId="0" borderId="11" applyNumberFormat="0" applyFill="0" applyAlignment="0" applyProtection="0"/>
    <xf numFmtId="196" fontId="36" fillId="0" borderId="14" applyNumberFormat="0" applyFill="0" applyAlignment="0" applyProtection="0"/>
    <xf numFmtId="196" fontId="36" fillId="0" borderId="14" applyNumberFormat="0" applyFill="0" applyAlignment="0" applyProtection="0"/>
    <xf numFmtId="196" fontId="36" fillId="0" borderId="14" applyNumberFormat="0" applyFill="0" applyAlignment="0" applyProtection="0"/>
    <xf numFmtId="196" fontId="36" fillId="0" borderId="14" applyNumberFormat="0" applyFill="0" applyAlignment="0" applyProtection="0"/>
    <xf numFmtId="196" fontId="37" fillId="0" borderId="16" applyNumberFormat="0" applyFill="0" applyAlignment="0" applyProtection="0"/>
    <xf numFmtId="196" fontId="37" fillId="0" borderId="16" applyNumberFormat="0" applyFill="0" applyAlignment="0" applyProtection="0"/>
    <xf numFmtId="196" fontId="37" fillId="0" borderId="16" applyNumberFormat="0" applyFill="0" applyAlignment="0" applyProtection="0"/>
    <xf numFmtId="196" fontId="37" fillId="0" borderId="16" applyNumberFormat="0" applyFill="0" applyAlignment="0" applyProtection="0"/>
    <xf numFmtId="196" fontId="47" fillId="0" borderId="0" applyNumberFormat="0" applyFill="0" applyBorder="0" applyAlignment="0" applyProtection="0"/>
    <xf numFmtId="196" fontId="47" fillId="0" borderId="0" applyNumberFormat="0" applyFill="0" applyBorder="0" applyAlignment="0" applyProtection="0"/>
    <xf numFmtId="196" fontId="47" fillId="0" borderId="0" applyNumberFormat="0" applyFill="0" applyBorder="0" applyAlignment="0" applyProtection="0"/>
    <xf numFmtId="196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6" fillId="0" borderId="22" applyNumberFormat="0" applyFill="0" applyAlignment="0" applyProtection="0"/>
    <xf numFmtId="196" fontId="26" fillId="0" borderId="23" applyNumberFormat="0" applyFill="0" applyAlignment="0" applyProtection="0"/>
    <xf numFmtId="196" fontId="26" fillId="0" borderId="23" applyNumberFormat="0" applyFill="0" applyAlignment="0" applyProtection="0"/>
    <xf numFmtId="196" fontId="26" fillId="0" borderId="23" applyNumberFormat="0" applyFill="0" applyAlignment="0" applyProtection="0"/>
    <xf numFmtId="196" fontId="26" fillId="0" borderId="23" applyNumberFormat="0" applyFill="0" applyAlignment="0" applyProtection="0"/>
    <xf numFmtId="209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1" fillId="0" borderId="0"/>
    <xf numFmtId="169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5" fillId="0" borderId="0"/>
  </cellStyleXfs>
  <cellXfs count="225">
    <xf numFmtId="0" fontId="0" fillId="0" borderId="0" xfId="0"/>
    <xf numFmtId="0" fontId="5" fillId="0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top" wrapText="1"/>
    </xf>
    <xf numFmtId="170" fontId="4" fillId="2" borderId="2" xfId="0" applyNumberFormat="1" applyFont="1" applyFill="1" applyBorder="1" applyAlignment="1">
      <alignment horizontal="right" vertical="top" wrapText="1"/>
    </xf>
    <xf numFmtId="170" fontId="4" fillId="2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5" fillId="2" borderId="3" xfId="2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vertical="top" wrapText="1"/>
    </xf>
    <xf numFmtId="171" fontId="5" fillId="2" borderId="3" xfId="4" applyNumberFormat="1" applyFont="1" applyFill="1" applyBorder="1" applyAlignment="1" applyProtection="1">
      <alignment horizontal="right" vertical="top"/>
    </xf>
    <xf numFmtId="4" fontId="5" fillId="2" borderId="3" xfId="3" applyNumberFormat="1" applyFont="1" applyFill="1" applyBorder="1" applyAlignment="1" applyProtection="1">
      <alignment horizontal="right" wrapText="1"/>
    </xf>
    <xf numFmtId="4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wrapText="1"/>
    </xf>
    <xf numFmtId="4" fontId="7" fillId="2" borderId="3" xfId="3" applyNumberFormat="1" applyFont="1" applyFill="1" applyBorder="1" applyAlignment="1">
      <alignment horizontal="right" vertical="top" wrapText="1"/>
    </xf>
    <xf numFmtId="4" fontId="7" fillId="2" borderId="3" xfId="3" applyNumberFormat="1" applyFont="1" applyFill="1" applyBorder="1" applyAlignment="1">
      <alignment horizontal="center" vertical="top"/>
    </xf>
    <xf numFmtId="4" fontId="5" fillId="2" borderId="3" xfId="3" applyNumberFormat="1" applyFont="1" applyFill="1" applyBorder="1" applyAlignment="1">
      <alignment horizontal="right" wrapText="1"/>
    </xf>
    <xf numFmtId="4" fontId="5" fillId="2" borderId="3" xfId="3" applyNumberFormat="1" applyFont="1" applyFill="1" applyBorder="1" applyAlignment="1">
      <alignment horizontal="right" vertical="top" wrapText="1"/>
    </xf>
    <xf numFmtId="4" fontId="5" fillId="2" borderId="3" xfId="3" applyNumberFormat="1" applyFont="1" applyFill="1" applyBorder="1" applyAlignment="1" applyProtection="1">
      <alignment horizontal="right" vertical="top" wrapText="1"/>
    </xf>
    <xf numFmtId="171" fontId="5" fillId="2" borderId="3" xfId="0" applyNumberFormat="1" applyFont="1" applyFill="1" applyBorder="1" applyAlignment="1">
      <alignment horizontal="right" vertical="top"/>
    </xf>
    <xf numFmtId="4" fontId="5" fillId="2" borderId="3" xfId="0" applyNumberFormat="1" applyFont="1" applyFill="1" applyBorder="1" applyAlignment="1">
      <alignment horizontal="center" vertical="top"/>
    </xf>
    <xf numFmtId="4" fontId="5" fillId="2" borderId="3" xfId="3" applyNumberFormat="1" applyFont="1" applyFill="1" applyBorder="1" applyAlignment="1" applyProtection="1">
      <alignment horizontal="right" vertical="top" wrapText="1"/>
      <protection locked="0"/>
    </xf>
    <xf numFmtId="4" fontId="5" fillId="2" borderId="5" xfId="3" applyNumberFormat="1" applyFont="1" applyFill="1" applyBorder="1" applyAlignment="1" applyProtection="1">
      <alignment horizontal="right" vertical="top" wrapText="1"/>
    </xf>
    <xf numFmtId="4" fontId="5" fillId="2" borderId="5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vertical="center" wrapText="1"/>
    </xf>
    <xf numFmtId="172" fontId="5" fillId="2" borderId="3" xfId="0" applyNumberFormat="1" applyFont="1" applyFill="1" applyBorder="1" applyAlignment="1" applyProtection="1">
      <alignment horizontal="right" vertical="top"/>
    </xf>
    <xf numFmtId="0" fontId="4" fillId="2" borderId="3" xfId="0" applyFont="1" applyFill="1" applyBorder="1" applyAlignment="1">
      <alignment horizontal="center"/>
    </xf>
    <xf numFmtId="171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 vertical="top"/>
    </xf>
    <xf numFmtId="0" fontId="11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170" fontId="5" fillId="2" borderId="3" xfId="12" applyNumberFormat="1" applyFont="1" applyFill="1" applyBorder="1" applyAlignment="1" applyProtection="1">
      <alignment horizontal="center" vertical="top"/>
    </xf>
    <xf numFmtId="170" fontId="5" fillId="2" borderId="3" xfId="12" applyNumberFormat="1" applyFont="1" applyFill="1" applyBorder="1" applyAlignment="1">
      <alignment vertical="top"/>
    </xf>
    <xf numFmtId="173" fontId="5" fillId="2" borderId="3" xfId="175" applyFont="1" applyFill="1" applyBorder="1" applyAlignment="1">
      <alignment horizontal="right" vertical="top" wrapText="1"/>
    </xf>
    <xf numFmtId="0" fontId="5" fillId="2" borderId="3" xfId="12" applyFont="1" applyFill="1" applyBorder="1" applyAlignment="1" applyProtection="1">
      <alignment horizontal="left" vertical="top"/>
    </xf>
    <xf numFmtId="0" fontId="5" fillId="2" borderId="3" xfId="0" applyNumberFormat="1" applyFont="1" applyFill="1" applyBorder="1" applyAlignment="1">
      <alignment horizontal="left" vertical="top"/>
    </xf>
    <xf numFmtId="4" fontId="5" fillId="2" borderId="3" xfId="3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2" borderId="3" xfId="12" applyFont="1" applyFill="1" applyBorder="1" applyAlignment="1">
      <alignment horizontal="right" vertical="top" wrapText="1"/>
    </xf>
    <xf numFmtId="10" fontId="5" fillId="2" borderId="3" xfId="12" applyNumberFormat="1" applyFont="1" applyFill="1" applyBorder="1" applyAlignment="1">
      <alignment vertical="top"/>
    </xf>
    <xf numFmtId="175" fontId="5" fillId="2" borderId="3" xfId="12" applyNumberFormat="1" applyFont="1" applyFill="1" applyBorder="1" applyAlignment="1">
      <alignment horizontal="right" vertical="top"/>
    </xf>
    <xf numFmtId="213" fontId="5" fillId="2" borderId="3" xfId="12" applyNumberFormat="1" applyFont="1" applyFill="1" applyBorder="1" applyAlignment="1">
      <alignment vertical="top"/>
    </xf>
    <xf numFmtId="0" fontId="5" fillId="2" borderId="3" xfId="12" applyFont="1" applyFill="1" applyBorder="1" applyAlignment="1">
      <alignment horizontal="right" vertical="top"/>
    </xf>
    <xf numFmtId="4" fontId="5" fillId="2" borderId="3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5" fillId="3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/>
    </xf>
    <xf numFmtId="171" fontId="4" fillId="2" borderId="3" xfId="0" applyNumberFormat="1" applyFont="1" applyFill="1" applyBorder="1" applyAlignment="1" applyProtection="1">
      <alignment horizontal="right" vertical="top"/>
    </xf>
    <xf numFmtId="171" fontId="5" fillId="2" borderId="3" xfId="0" applyNumberFormat="1" applyFont="1" applyFill="1" applyBorder="1" applyAlignment="1">
      <alignment horizontal="righ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172" fontId="5" fillId="2" borderId="3" xfId="0" applyNumberFormat="1" applyFont="1" applyFill="1" applyBorder="1" applyAlignment="1">
      <alignment horizontal="right" vertical="top" wrapText="1"/>
    </xf>
    <xf numFmtId="4" fontId="5" fillId="2" borderId="3" xfId="0" applyNumberFormat="1" applyFont="1" applyFill="1" applyBorder="1" applyAlignment="1" applyProtection="1">
      <alignment horizontal="right" vertical="top"/>
    </xf>
    <xf numFmtId="4" fontId="5" fillId="2" borderId="3" xfId="175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vertical="top"/>
    </xf>
    <xf numFmtId="0" fontId="5" fillId="0" borderId="0" xfId="0" applyFont="1" applyFill="1" applyAlignment="1">
      <alignment vertical="top"/>
    </xf>
    <xf numFmtId="4" fontId="5" fillId="3" borderId="3" xfId="3" applyNumberFormat="1" applyFont="1" applyFill="1" applyBorder="1" applyAlignment="1">
      <alignment horizontal="right" vertical="top" wrapText="1"/>
    </xf>
    <xf numFmtId="4" fontId="4" fillId="3" borderId="3" xfId="3" applyNumberFormat="1" applyFont="1" applyFill="1" applyBorder="1" applyAlignment="1">
      <alignment horizontal="right" vertical="top" wrapText="1"/>
    </xf>
    <xf numFmtId="174" fontId="5" fillId="2" borderId="3" xfId="8" applyNumberFormat="1" applyFont="1" applyFill="1" applyBorder="1" applyAlignment="1" applyProtection="1">
      <alignment horizontal="right" vertical="top"/>
    </xf>
    <xf numFmtId="174" fontId="5" fillId="3" borderId="3" xfId="8" applyNumberFormat="1" applyFont="1" applyFill="1" applyBorder="1" applyAlignment="1" applyProtection="1">
      <alignment horizontal="right" vertical="top"/>
    </xf>
    <xf numFmtId="4" fontId="5" fillId="3" borderId="3" xfId="3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right" vertical="top"/>
    </xf>
    <xf numFmtId="43" fontId="5" fillId="0" borderId="0" xfId="1" applyFont="1" applyFill="1" applyAlignment="1">
      <alignment vertical="top"/>
    </xf>
    <xf numFmtId="43" fontId="5" fillId="0" borderId="3" xfId="8" applyFont="1" applyFill="1" applyBorder="1" applyAlignment="1">
      <alignment vertical="top"/>
    </xf>
    <xf numFmtId="174" fontId="5" fillId="3" borderId="5" xfId="8" applyNumberFormat="1" applyFont="1" applyFill="1" applyBorder="1" applyAlignment="1" applyProtection="1">
      <alignment horizontal="right" vertical="top"/>
    </xf>
    <xf numFmtId="4" fontId="5" fillId="3" borderId="5" xfId="3" applyNumberFormat="1" applyFont="1" applyFill="1" applyBorder="1" applyAlignment="1">
      <alignment horizontal="right" vertical="top" wrapText="1"/>
    </xf>
    <xf numFmtId="4" fontId="5" fillId="3" borderId="5" xfId="3" applyNumberFormat="1" applyFont="1" applyFill="1" applyBorder="1" applyAlignment="1">
      <alignment horizontal="center" vertical="top"/>
    </xf>
    <xf numFmtId="4" fontId="4" fillId="3" borderId="5" xfId="3" applyNumberFormat="1" applyFont="1" applyFill="1" applyBorder="1" applyAlignment="1">
      <alignment horizontal="right" vertical="top" wrapText="1"/>
    </xf>
    <xf numFmtId="0" fontId="14" fillId="2" borderId="0" xfId="0" applyFont="1" applyFill="1" applyBorder="1" applyAlignment="1">
      <alignment vertical="top"/>
    </xf>
    <xf numFmtId="4" fontId="13" fillId="2" borderId="0" xfId="0" applyNumberFormat="1" applyFont="1" applyFill="1" applyBorder="1" applyAlignment="1">
      <alignment horizontal="right" vertical="top" wrapText="1"/>
    </xf>
    <xf numFmtId="4" fontId="13" fillId="2" borderId="0" xfId="0" applyNumberFormat="1" applyFont="1" applyFill="1" applyBorder="1" applyAlignment="1">
      <alignment horizontal="center" vertical="top"/>
    </xf>
    <xf numFmtId="4" fontId="14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 vertical="top"/>
    </xf>
    <xf numFmtId="0" fontId="4" fillId="2" borderId="3" xfId="0" applyNumberFormat="1" applyFont="1" applyFill="1" applyBorder="1" applyAlignment="1">
      <alignment horizontal="left" vertical="top"/>
    </xf>
    <xf numFmtId="0" fontId="5" fillId="2" borderId="3" xfId="213" applyFont="1" applyFill="1" applyBorder="1" applyAlignment="1">
      <alignment vertical="top" wrapText="1"/>
    </xf>
    <xf numFmtId="43" fontId="4" fillId="3" borderId="5" xfId="8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4" fillId="2" borderId="3" xfId="0" applyFont="1" applyFill="1" applyBorder="1"/>
    <xf numFmtId="4" fontId="4" fillId="2" borderId="3" xfId="0" applyNumberFormat="1" applyFont="1" applyFill="1" applyBorder="1"/>
    <xf numFmtId="0" fontId="4" fillId="52" borderId="0" xfId="0" applyFont="1" applyFill="1" applyBorder="1" applyAlignment="1">
      <alignment vertical="top"/>
    </xf>
    <xf numFmtId="171" fontId="4" fillId="2" borderId="3" xfId="0" applyNumberFormat="1" applyFont="1" applyFill="1" applyBorder="1" applyAlignment="1">
      <alignment horizontal="right" vertical="top" wrapText="1"/>
    </xf>
    <xf numFmtId="172" fontId="4" fillId="2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wrapText="1"/>
    </xf>
    <xf numFmtId="169" fontId="7" fillId="0" borderId="3" xfId="11" applyNumberFormat="1" applyFont="1" applyFill="1" applyBorder="1" applyAlignment="1">
      <alignment vertical="center"/>
    </xf>
    <xf numFmtId="176" fontId="5" fillId="48" borderId="3" xfId="0" applyNumberFormat="1" applyFont="1" applyFill="1" applyBorder="1" applyAlignment="1">
      <alignment horizontal="center" vertical="top"/>
    </xf>
    <xf numFmtId="4" fontId="5" fillId="48" borderId="3" xfId="11" applyNumberFormat="1" applyFont="1" applyFill="1" applyBorder="1" applyAlignment="1">
      <alignment vertical="top"/>
    </xf>
    <xf numFmtId="4" fontId="7" fillId="0" borderId="3" xfId="11" applyNumberFormat="1" applyFont="1" applyFill="1" applyBorder="1" applyAlignment="1">
      <alignment vertical="center" wrapText="1"/>
    </xf>
    <xf numFmtId="0" fontId="5" fillId="48" borderId="3" xfId="0" applyFont="1" applyFill="1" applyBorder="1" applyAlignment="1">
      <alignment vertical="top"/>
    </xf>
    <xf numFmtId="176" fontId="6" fillId="0" borderId="3" xfId="0" applyNumberFormat="1" applyFont="1" applyFill="1" applyBorder="1" applyAlignment="1">
      <alignment vertical="top" wrapText="1"/>
    </xf>
    <xf numFmtId="176" fontId="6" fillId="0" borderId="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4" fontId="7" fillId="0" borderId="3" xfId="11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top" wrapText="1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 wrapText="1"/>
    </xf>
    <xf numFmtId="4" fontId="5" fillId="2" borderId="3" xfId="3" applyNumberFormat="1" applyFont="1" applyFill="1" applyBorder="1" applyAlignment="1" applyProtection="1">
      <alignment vertical="top" wrapText="1"/>
    </xf>
    <xf numFmtId="1" fontId="4" fillId="2" borderId="3" xfId="0" applyNumberFormat="1" applyFont="1" applyFill="1" applyBorder="1" applyAlignment="1">
      <alignment horizontal="right" vertical="top" wrapText="1"/>
    </xf>
    <xf numFmtId="171" fontId="4" fillId="51" borderId="3" xfId="0" applyNumberFormat="1" applyFont="1" applyFill="1" applyBorder="1" applyAlignment="1">
      <alignment horizontal="right" vertical="top" wrapText="1"/>
    </xf>
    <xf numFmtId="4" fontId="5" fillId="51" borderId="3" xfId="3" applyNumberFormat="1" applyFont="1" applyFill="1" applyBorder="1" applyAlignment="1" applyProtection="1">
      <alignment horizontal="right" vertical="top" wrapText="1"/>
    </xf>
    <xf numFmtId="4" fontId="5" fillId="51" borderId="3" xfId="0" applyNumberFormat="1" applyFont="1" applyFill="1" applyBorder="1" applyAlignment="1">
      <alignment horizontal="center" vertical="top"/>
    </xf>
    <xf numFmtId="4" fontId="5" fillId="51" borderId="3" xfId="0" applyNumberFormat="1" applyFont="1" applyFill="1" applyBorder="1" applyAlignment="1">
      <alignment horizontal="right" vertical="top"/>
    </xf>
    <xf numFmtId="0" fontId="4" fillId="51" borderId="0" xfId="0" applyFont="1" applyFill="1" applyAlignment="1">
      <alignment vertical="top" wrapText="1"/>
    </xf>
    <xf numFmtId="4" fontId="4" fillId="51" borderId="3" xfId="0" applyNumberFormat="1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39" fontId="7" fillId="2" borderId="3" xfId="0" applyNumberFormat="1" applyFont="1" applyFill="1" applyBorder="1" applyAlignment="1">
      <alignment vertical="top" wrapText="1"/>
    </xf>
    <xf numFmtId="39" fontId="6" fillId="2" borderId="3" xfId="0" applyNumberFormat="1" applyFont="1" applyFill="1" applyBorder="1" applyAlignment="1">
      <alignment horizontal="center" vertical="top" wrapText="1"/>
    </xf>
    <xf numFmtId="170" fontId="7" fillId="2" borderId="3" xfId="0" applyNumberFormat="1" applyFont="1" applyFill="1" applyBorder="1" applyAlignment="1" applyProtection="1">
      <alignment vertical="top" wrapText="1"/>
      <protection locked="0"/>
    </xf>
    <xf numFmtId="214" fontId="7" fillId="2" borderId="3" xfId="0" applyNumberFormat="1" applyFont="1" applyFill="1" applyBorder="1" applyAlignment="1">
      <alignment horizontal="right"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39" fontId="7" fillId="2" borderId="3" xfId="0" applyNumberFormat="1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>
      <alignment vertical="top"/>
    </xf>
    <xf numFmtId="4" fontId="5" fillId="2" borderId="4" xfId="0" applyNumberFormat="1" applyFont="1" applyFill="1" applyBorder="1" applyAlignment="1">
      <alignment vertical="top"/>
    </xf>
    <xf numFmtId="4" fontId="5" fillId="2" borderId="4" xfId="0" applyNumberFormat="1" applyFont="1" applyFill="1" applyBorder="1" applyAlignment="1">
      <alignment horizontal="center" vertical="top"/>
    </xf>
    <xf numFmtId="0" fontId="4" fillId="2" borderId="4" xfId="0" applyNumberFormat="1" applyFont="1" applyFill="1" applyBorder="1" applyAlignment="1">
      <alignment horizontal="left" vertical="top"/>
    </xf>
    <xf numFmtId="4" fontId="5" fillId="2" borderId="4" xfId="3" applyNumberFormat="1" applyFont="1" applyFill="1" applyBorder="1" applyAlignment="1" applyProtection="1">
      <alignment horizontal="right" vertical="top" wrapText="1"/>
    </xf>
    <xf numFmtId="4" fontId="5" fillId="2" borderId="4" xfId="0" applyNumberFormat="1" applyFont="1" applyFill="1" applyBorder="1" applyAlignment="1">
      <alignment horizontal="right" vertical="top"/>
    </xf>
    <xf numFmtId="39" fontId="5" fillId="2" borderId="3" xfId="0" applyNumberFormat="1" applyFont="1" applyFill="1" applyBorder="1" applyAlignment="1">
      <alignment horizontal="left" vertical="top" wrapText="1"/>
    </xf>
    <xf numFmtId="0" fontId="11" fillId="2" borderId="3" xfId="0" applyNumberFormat="1" applyFont="1" applyFill="1" applyBorder="1" applyAlignment="1">
      <alignment vertical="top" wrapText="1"/>
    </xf>
    <xf numFmtId="39" fontId="5" fillId="2" borderId="4" xfId="0" applyNumberFormat="1" applyFont="1" applyFill="1" applyBorder="1" applyAlignment="1">
      <alignment horizontal="left" vertical="top" wrapText="1"/>
    </xf>
    <xf numFmtId="0" fontId="4" fillId="51" borderId="3" xfId="0" applyFont="1" applyFill="1" applyBorder="1" applyAlignment="1">
      <alignment horizontal="center" vertical="center"/>
    </xf>
    <xf numFmtId="212" fontId="4" fillId="51" borderId="3" xfId="175" applyNumberFormat="1" applyFont="1" applyFill="1" applyBorder="1" applyAlignment="1">
      <alignment horizontal="right" vertical="top" wrapText="1"/>
    </xf>
    <xf numFmtId="4" fontId="4" fillId="51" borderId="3" xfId="0" applyNumberFormat="1" applyFont="1" applyFill="1" applyBorder="1" applyAlignment="1">
      <alignment vertical="center"/>
    </xf>
    <xf numFmtId="4" fontId="4" fillId="51" borderId="3" xfId="0" applyNumberFormat="1" applyFont="1" applyFill="1" applyBorder="1" applyAlignment="1">
      <alignment horizontal="center" vertical="center"/>
    </xf>
    <xf numFmtId="4" fontId="4" fillId="51" borderId="3" xfId="0" applyNumberFormat="1" applyFont="1" applyFill="1" applyBorder="1"/>
    <xf numFmtId="0" fontId="0" fillId="51" borderId="0" xfId="0" applyFill="1" applyBorder="1" applyAlignment="1">
      <alignment vertical="top"/>
    </xf>
    <xf numFmtId="4" fontId="9" fillId="2" borderId="3" xfId="0" applyNumberFormat="1" applyFont="1" applyFill="1" applyBorder="1" applyAlignment="1">
      <alignment horizontal="right" vertical="top"/>
    </xf>
    <xf numFmtId="175" fontId="5" fillId="2" borderId="3" xfId="0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175" fontId="6" fillId="2" borderId="3" xfId="0" applyNumberFormat="1" applyFont="1" applyFill="1" applyBorder="1" applyAlignment="1">
      <alignment horizontal="right" vertical="top" wrapText="1"/>
    </xf>
    <xf numFmtId="1" fontId="4" fillId="2" borderId="3" xfId="213" applyNumberFormat="1" applyFont="1" applyFill="1" applyBorder="1" applyAlignment="1">
      <alignment horizontal="right" vertical="top"/>
    </xf>
    <xf numFmtId="0" fontId="4" fillId="2" borderId="3" xfId="213" applyFont="1" applyFill="1" applyBorder="1" applyAlignment="1">
      <alignment vertical="top"/>
    </xf>
    <xf numFmtId="4" fontId="5" fillId="2" borderId="3" xfId="213" applyNumberFormat="1" applyFont="1" applyFill="1" applyBorder="1" applyAlignment="1">
      <alignment horizontal="right" vertical="top"/>
    </xf>
    <xf numFmtId="4" fontId="5" fillId="2" borderId="3" xfId="213" applyNumberFormat="1" applyFont="1" applyFill="1" applyBorder="1" applyAlignment="1">
      <alignment horizontal="center" vertical="top"/>
    </xf>
    <xf numFmtId="43" fontId="5" fillId="2" borderId="3" xfId="7" applyFont="1" applyFill="1" applyBorder="1" applyAlignment="1">
      <alignment horizontal="right" vertical="top"/>
    </xf>
    <xf numFmtId="170" fontId="5" fillId="2" borderId="3" xfId="213" applyNumberFormat="1" applyFont="1" applyFill="1" applyBorder="1" applyAlignment="1">
      <alignment vertical="top"/>
    </xf>
    <xf numFmtId="4" fontId="5" fillId="2" borderId="3" xfId="213" applyNumberFormat="1" applyFont="1" applyFill="1" applyBorder="1" applyAlignment="1">
      <alignment horizontal="right" vertical="center"/>
    </xf>
    <xf numFmtId="4" fontId="5" fillId="2" borderId="3" xfId="213" applyNumberFormat="1" applyFont="1" applyFill="1" applyBorder="1" applyAlignment="1">
      <alignment horizontal="center" vertical="center"/>
    </xf>
    <xf numFmtId="43" fontId="7" fillId="2" borderId="3" xfId="7" applyFont="1" applyFill="1" applyBorder="1" applyAlignment="1">
      <alignment vertical="center"/>
    </xf>
    <xf numFmtId="175" fontId="5" fillId="2" borderId="3" xfId="213" applyNumberFormat="1" applyFont="1" applyFill="1" applyBorder="1" applyAlignment="1">
      <alignment horizontal="right" vertical="top"/>
    </xf>
    <xf numFmtId="170" fontId="5" fillId="2" borderId="3" xfId="213" applyNumberFormat="1" applyFont="1" applyFill="1" applyBorder="1" applyAlignment="1">
      <alignment vertical="center"/>
    </xf>
    <xf numFmtId="0" fontId="5" fillId="2" borderId="3" xfId="213" applyFont="1" applyFill="1" applyBorder="1" applyAlignment="1">
      <alignment vertical="top"/>
    </xf>
    <xf numFmtId="4" fontId="11" fillId="2" borderId="3" xfId="213" applyNumberFormat="1" applyFont="1" applyFill="1" applyBorder="1" applyAlignment="1">
      <alignment horizontal="right" vertical="top"/>
    </xf>
    <xf numFmtId="43" fontId="7" fillId="2" borderId="3" xfId="7" applyFont="1" applyFill="1" applyBorder="1" applyAlignment="1">
      <alignment vertical="top"/>
    </xf>
    <xf numFmtId="0" fontId="5" fillId="2" borderId="3" xfId="242" applyNumberFormat="1" applyFont="1" applyFill="1" applyBorder="1" applyAlignment="1">
      <alignment horizontal="right" vertical="top" wrapText="1"/>
    </xf>
    <xf numFmtId="0" fontId="5" fillId="2" borderId="3" xfId="242" applyNumberFormat="1" applyFont="1" applyFill="1" applyBorder="1" applyAlignment="1">
      <alignment horizontal="left" vertical="top" wrapText="1"/>
    </xf>
    <xf numFmtId="0" fontId="5" fillId="2" borderId="3" xfId="213" applyFont="1" applyFill="1" applyBorder="1" applyAlignment="1">
      <alignment horizontal="right" vertical="top" wrapText="1"/>
    </xf>
    <xf numFmtId="1" fontId="5" fillId="2" borderId="3" xfId="0" applyNumberFormat="1" applyFont="1" applyFill="1" applyBorder="1" applyAlignment="1">
      <alignment horizontal="right" vertical="top" wrapText="1"/>
    </xf>
    <xf numFmtId="0" fontId="5" fillId="2" borderId="3" xfId="0" applyNumberFormat="1" applyFont="1" applyFill="1" applyBorder="1" applyAlignment="1">
      <alignment horizontal="left" wrapText="1"/>
    </xf>
    <xf numFmtId="176" fontId="7" fillId="0" borderId="3" xfId="0" applyNumberFormat="1" applyFont="1" applyFill="1" applyBorder="1" applyAlignment="1">
      <alignment horizontal="center"/>
    </xf>
    <xf numFmtId="4" fontId="5" fillId="48" borderId="3" xfId="11" applyNumberFormat="1" applyFont="1" applyFill="1" applyBorder="1" applyAlignment="1"/>
    <xf numFmtId="4" fontId="7" fillId="0" borderId="3" xfId="11" applyNumberFormat="1" applyFont="1" applyFill="1" applyBorder="1" applyAlignment="1">
      <alignment wrapText="1"/>
    </xf>
    <xf numFmtId="4" fontId="5" fillId="2" borderId="3" xfId="3" applyNumberFormat="1" applyFont="1" applyFill="1" applyBorder="1" applyAlignment="1" applyProtection="1">
      <alignment wrapText="1"/>
    </xf>
    <xf numFmtId="4" fontId="5" fillId="2" borderId="3" xfId="0" applyNumberFormat="1" applyFont="1" applyFill="1" applyBorder="1" applyAlignment="1"/>
    <xf numFmtId="4" fontId="5" fillId="2" borderId="3" xfId="3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right"/>
    </xf>
    <xf numFmtId="4" fontId="5" fillId="2" borderId="3" xfId="242" applyNumberFormat="1" applyFont="1" applyFill="1" applyBorder="1" applyAlignment="1">
      <alignment horizontal="right" wrapText="1"/>
    </xf>
    <xf numFmtId="0" fontId="5" fillId="2" borderId="3" xfId="242" applyNumberFormat="1" applyFont="1" applyFill="1" applyBorder="1" applyAlignment="1">
      <alignment horizontal="center" wrapText="1"/>
    </xf>
    <xf numFmtId="4" fontId="5" fillId="2" borderId="3" xfId="242" applyNumberFormat="1" applyFont="1" applyFill="1" applyBorder="1" applyAlignment="1">
      <alignment wrapText="1"/>
    </xf>
    <xf numFmtId="170" fontId="5" fillId="2" borderId="3" xfId="213" applyNumberFormat="1" applyFont="1" applyFill="1" applyBorder="1" applyAlignment="1"/>
    <xf numFmtId="171" fontId="4" fillId="51" borderId="5" xfId="0" applyNumberFormat="1" applyFont="1" applyFill="1" applyBorder="1" applyAlignment="1">
      <alignment horizontal="right" vertical="top" wrapText="1"/>
    </xf>
    <xf numFmtId="0" fontId="4" fillId="51" borderId="5" xfId="0" applyFont="1" applyFill="1" applyBorder="1" applyAlignment="1">
      <alignment horizontal="center" vertical="center"/>
    </xf>
    <xf numFmtId="4" fontId="5" fillId="51" borderId="5" xfId="3" applyNumberFormat="1" applyFont="1" applyFill="1" applyBorder="1" applyAlignment="1" applyProtection="1">
      <alignment horizontal="right" vertical="top" wrapText="1"/>
    </xf>
    <xf numFmtId="4" fontId="5" fillId="51" borderId="5" xfId="0" applyNumberFormat="1" applyFont="1" applyFill="1" applyBorder="1" applyAlignment="1">
      <alignment horizontal="center" vertical="top"/>
    </xf>
    <xf numFmtId="4" fontId="5" fillId="51" borderId="5" xfId="0" applyNumberFormat="1" applyFont="1" applyFill="1" applyBorder="1" applyAlignment="1">
      <alignment horizontal="right" vertical="top"/>
    </xf>
    <xf numFmtId="4" fontId="4" fillId="51" borderId="5" xfId="0" applyNumberFormat="1" applyFont="1" applyFill="1" applyBorder="1" applyAlignment="1">
      <alignment vertical="top" wrapText="1"/>
    </xf>
    <xf numFmtId="171" fontId="5" fillId="2" borderId="5" xfId="0" applyNumberFormat="1" applyFont="1" applyFill="1" applyBorder="1" applyAlignment="1">
      <alignment horizontal="righ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center" vertical="top"/>
    </xf>
    <xf numFmtId="4" fontId="5" fillId="2" borderId="5" xfId="0" applyNumberFormat="1" applyFont="1" applyFill="1" applyBorder="1" applyAlignment="1">
      <alignment horizontal="right" vertical="top"/>
    </xf>
    <xf numFmtId="39" fontId="7" fillId="2" borderId="3" xfId="0" applyNumberFormat="1" applyFont="1" applyFill="1" applyBorder="1" applyAlignment="1">
      <alignment wrapText="1"/>
    </xf>
    <xf numFmtId="39" fontId="7" fillId="2" borderId="3" xfId="0" applyNumberFormat="1" applyFont="1" applyFill="1" applyBorder="1" applyAlignment="1">
      <alignment horizontal="center" wrapText="1"/>
    </xf>
    <xf numFmtId="170" fontId="7" fillId="2" borderId="3" xfId="0" applyNumberFormat="1" applyFont="1" applyFill="1" applyBorder="1" applyAlignment="1" applyProtection="1">
      <alignment wrapText="1"/>
      <protection locked="0"/>
    </xf>
    <xf numFmtId="4" fontId="5" fillId="0" borderId="3" xfId="11" applyNumberFormat="1" applyFont="1" applyFill="1" applyBorder="1" applyAlignment="1"/>
    <xf numFmtId="4" fontId="5" fillId="2" borderId="3" xfId="12" applyNumberFormat="1" applyFont="1" applyFill="1" applyBorder="1" applyAlignment="1"/>
    <xf numFmtId="43" fontId="5" fillId="0" borderId="3" xfId="8" applyFont="1" applyFill="1" applyBorder="1" applyAlignment="1"/>
    <xf numFmtId="4" fontId="5" fillId="2" borderId="4" xfId="0" applyNumberFormat="1" applyFont="1" applyFill="1" applyBorder="1" applyAlignment="1"/>
    <xf numFmtId="4" fontId="7" fillId="0" borderId="3" xfId="11" applyNumberFormat="1" applyFont="1" applyFill="1" applyBorder="1" applyAlignment="1"/>
    <xf numFmtId="169" fontId="7" fillId="0" borderId="3" xfId="1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4" fontId="5" fillId="2" borderId="2" xfId="3" applyNumberFormat="1" applyFont="1" applyFill="1" applyBorder="1" applyAlignment="1" applyProtection="1">
      <alignment horizontal="right" vertical="top" wrapText="1"/>
    </xf>
    <xf numFmtId="4" fontId="5" fillId="2" borderId="2" xfId="0" applyNumberFormat="1" applyFont="1" applyFill="1" applyBorder="1" applyAlignment="1">
      <alignment horizontal="center" vertical="top"/>
    </xf>
    <xf numFmtId="4" fontId="5" fillId="2" borderId="2" xfId="0" applyNumberFormat="1" applyFont="1" applyFill="1" applyBorder="1" applyAlignment="1">
      <alignment horizontal="right" vertical="top"/>
    </xf>
    <xf numFmtId="0" fontId="5" fillId="2" borderId="5" xfId="0" applyNumberFormat="1" applyFont="1" applyFill="1" applyBorder="1" applyAlignment="1">
      <alignment horizontal="left" vertical="top"/>
    </xf>
    <xf numFmtId="171" fontId="4" fillId="2" borderId="2" xfId="0" applyNumberFormat="1" applyFont="1" applyFill="1" applyBorder="1" applyAlignment="1">
      <alignment horizontal="right" vertical="top" wrapText="1"/>
    </xf>
    <xf numFmtId="0" fontId="4" fillId="2" borderId="2" xfId="0" applyNumberFormat="1" applyFont="1" applyFill="1" applyBorder="1" applyAlignment="1">
      <alignment horizontal="left" vertical="top"/>
    </xf>
    <xf numFmtId="4" fontId="5" fillId="2" borderId="2" xfId="0" applyNumberFormat="1" applyFont="1" applyFill="1" applyBorder="1" applyAlignment="1">
      <alignment vertical="top" wrapText="1"/>
    </xf>
    <xf numFmtId="4" fontId="4" fillId="2" borderId="3" xfId="3" applyNumberFormat="1" applyFont="1" applyFill="1" applyBorder="1" applyAlignment="1">
      <alignment horizontal="right" vertical="top" wrapText="1"/>
    </xf>
    <xf numFmtId="43" fontId="5" fillId="2" borderId="0" xfId="1" applyFont="1" applyFill="1" applyAlignment="1">
      <alignment vertical="top"/>
    </xf>
    <xf numFmtId="170" fontId="5" fillId="2" borderId="5" xfId="213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 wrapText="1"/>
    </xf>
    <xf numFmtId="0" fontId="5" fillId="2" borderId="0" xfId="213" applyFont="1" applyFill="1" applyBorder="1" applyAlignment="1">
      <alignment horizontal="left" vertical="top"/>
    </xf>
  </cellXfs>
  <cellStyles count="1093">
    <cellStyle name="_x000d__x000a_JournalTemplate=C:\COMFO\CTALK\JOURSTD.TPL_x000d__x000a_LbStateAddress=3 3 0 251 1 89 2 311_x000d__x000a_LbStateJou" xfId="275" xr:uid="{00000000-0005-0000-0000-000000000000}"/>
    <cellStyle name="20% - Accent1" xfId="15" xr:uid="{00000000-0005-0000-0000-000001000000}"/>
    <cellStyle name="20% - Accent1 2" xfId="16" xr:uid="{00000000-0005-0000-0000-000002000000}"/>
    <cellStyle name="20% - Accent1 3" xfId="276" xr:uid="{00000000-0005-0000-0000-000003000000}"/>
    <cellStyle name="20% - Accent1 4" xfId="277" xr:uid="{00000000-0005-0000-0000-000004000000}"/>
    <cellStyle name="20% - Accent1 5" xfId="278" xr:uid="{00000000-0005-0000-0000-000005000000}"/>
    <cellStyle name="20% - Accent2" xfId="17" xr:uid="{00000000-0005-0000-0000-000006000000}"/>
    <cellStyle name="20% - Accent2 2" xfId="18" xr:uid="{00000000-0005-0000-0000-000007000000}"/>
    <cellStyle name="20% - Accent2 3" xfId="279" xr:uid="{00000000-0005-0000-0000-000008000000}"/>
    <cellStyle name="20% - Accent2 4" xfId="280" xr:uid="{00000000-0005-0000-0000-000009000000}"/>
    <cellStyle name="20% - Accent2 5" xfId="281" xr:uid="{00000000-0005-0000-0000-00000A000000}"/>
    <cellStyle name="20% - Accent3" xfId="19" xr:uid="{00000000-0005-0000-0000-00000B000000}"/>
    <cellStyle name="20% - Accent3 2" xfId="20" xr:uid="{00000000-0005-0000-0000-00000C000000}"/>
    <cellStyle name="20% - Accent3 3" xfId="282" xr:uid="{00000000-0005-0000-0000-00000D000000}"/>
    <cellStyle name="20% - Accent3 4" xfId="283" xr:uid="{00000000-0005-0000-0000-00000E000000}"/>
    <cellStyle name="20% - Accent3 5" xfId="284" xr:uid="{00000000-0005-0000-0000-00000F000000}"/>
    <cellStyle name="20% - Accent4" xfId="21" xr:uid="{00000000-0005-0000-0000-000010000000}"/>
    <cellStyle name="20% - Accent4 2" xfId="22" xr:uid="{00000000-0005-0000-0000-000011000000}"/>
    <cellStyle name="20% - Accent4 3" xfId="285" xr:uid="{00000000-0005-0000-0000-000012000000}"/>
    <cellStyle name="20% - Accent4 4" xfId="286" xr:uid="{00000000-0005-0000-0000-000013000000}"/>
    <cellStyle name="20% - Accent4 5" xfId="287" xr:uid="{00000000-0005-0000-0000-000014000000}"/>
    <cellStyle name="20% - Accent5" xfId="23" xr:uid="{00000000-0005-0000-0000-000015000000}"/>
    <cellStyle name="20% - Accent5 2" xfId="288" xr:uid="{00000000-0005-0000-0000-000016000000}"/>
    <cellStyle name="20% - Accent6" xfId="24" xr:uid="{00000000-0005-0000-0000-000017000000}"/>
    <cellStyle name="20% - Accent6 2" xfId="25" xr:uid="{00000000-0005-0000-0000-000018000000}"/>
    <cellStyle name="20% - Accent6 3" xfId="289" xr:uid="{00000000-0005-0000-0000-000019000000}"/>
    <cellStyle name="20% - Accent6 4" xfId="290" xr:uid="{00000000-0005-0000-0000-00001A000000}"/>
    <cellStyle name="20% - Accent6 5" xfId="291" xr:uid="{00000000-0005-0000-0000-00001B000000}"/>
    <cellStyle name="20% - Énfasis1 2" xfId="26" xr:uid="{00000000-0005-0000-0000-00001C000000}"/>
    <cellStyle name="20% - Énfasis1 2 2" xfId="292" xr:uid="{00000000-0005-0000-0000-00001D000000}"/>
    <cellStyle name="20% - Énfasis1 3" xfId="293" xr:uid="{00000000-0005-0000-0000-00001E000000}"/>
    <cellStyle name="20% - Énfasis1 3 2" xfId="294" xr:uid="{00000000-0005-0000-0000-00001F000000}"/>
    <cellStyle name="20% - Énfasis1 4" xfId="295" xr:uid="{00000000-0005-0000-0000-000020000000}"/>
    <cellStyle name="20% - Énfasis2 2" xfId="27" xr:uid="{00000000-0005-0000-0000-000021000000}"/>
    <cellStyle name="20% - Énfasis2 2 2" xfId="296" xr:uid="{00000000-0005-0000-0000-000022000000}"/>
    <cellStyle name="20% - Énfasis2 3" xfId="297" xr:uid="{00000000-0005-0000-0000-000023000000}"/>
    <cellStyle name="20% - Énfasis2 3 2" xfId="298" xr:uid="{00000000-0005-0000-0000-000024000000}"/>
    <cellStyle name="20% - Énfasis2 4" xfId="299" xr:uid="{00000000-0005-0000-0000-000025000000}"/>
    <cellStyle name="20% - Énfasis3 2" xfId="28" xr:uid="{00000000-0005-0000-0000-000026000000}"/>
    <cellStyle name="20% - Énfasis3 2 2" xfId="300" xr:uid="{00000000-0005-0000-0000-000027000000}"/>
    <cellStyle name="20% - Énfasis3 3" xfId="301" xr:uid="{00000000-0005-0000-0000-000028000000}"/>
    <cellStyle name="20% - Énfasis3 3 2" xfId="302" xr:uid="{00000000-0005-0000-0000-000029000000}"/>
    <cellStyle name="20% - Énfasis3 4" xfId="303" xr:uid="{00000000-0005-0000-0000-00002A000000}"/>
    <cellStyle name="20% - Énfasis4 2" xfId="29" xr:uid="{00000000-0005-0000-0000-00002B000000}"/>
    <cellStyle name="20% - Énfasis4 2 2" xfId="304" xr:uid="{00000000-0005-0000-0000-00002C000000}"/>
    <cellStyle name="20% - Énfasis4 3" xfId="305" xr:uid="{00000000-0005-0000-0000-00002D000000}"/>
    <cellStyle name="20% - Énfasis4 3 2" xfId="306" xr:uid="{00000000-0005-0000-0000-00002E000000}"/>
    <cellStyle name="20% - Énfasis4 4" xfId="307" xr:uid="{00000000-0005-0000-0000-00002F000000}"/>
    <cellStyle name="20% - Énfasis5 2" xfId="30" xr:uid="{00000000-0005-0000-0000-000030000000}"/>
    <cellStyle name="20% - Énfasis5 2 2" xfId="308" xr:uid="{00000000-0005-0000-0000-000031000000}"/>
    <cellStyle name="20% - Énfasis5 3" xfId="309" xr:uid="{00000000-0005-0000-0000-000032000000}"/>
    <cellStyle name="20% - Énfasis5 3 2" xfId="310" xr:uid="{00000000-0005-0000-0000-000033000000}"/>
    <cellStyle name="20% - Énfasis5 4" xfId="311" xr:uid="{00000000-0005-0000-0000-000034000000}"/>
    <cellStyle name="20% - Énfasis6 2" xfId="31" xr:uid="{00000000-0005-0000-0000-000035000000}"/>
    <cellStyle name="20% - Énfasis6 2 2" xfId="312" xr:uid="{00000000-0005-0000-0000-000036000000}"/>
    <cellStyle name="20% - Énfasis6 3" xfId="313" xr:uid="{00000000-0005-0000-0000-000037000000}"/>
    <cellStyle name="20% - Énfasis6 3 2" xfId="314" xr:uid="{00000000-0005-0000-0000-000038000000}"/>
    <cellStyle name="20% - Énfasis6 4" xfId="315" xr:uid="{00000000-0005-0000-0000-000039000000}"/>
    <cellStyle name="40% - Accent1" xfId="32" xr:uid="{00000000-0005-0000-0000-00003A000000}"/>
    <cellStyle name="40% - Accent1 2" xfId="33" xr:uid="{00000000-0005-0000-0000-00003B000000}"/>
    <cellStyle name="40% - Accent1 3" xfId="316" xr:uid="{00000000-0005-0000-0000-00003C000000}"/>
    <cellStyle name="40% - Accent1 4" xfId="317" xr:uid="{00000000-0005-0000-0000-00003D000000}"/>
    <cellStyle name="40% - Accent1 5" xfId="318" xr:uid="{00000000-0005-0000-0000-00003E000000}"/>
    <cellStyle name="40% - Accent2" xfId="34" xr:uid="{00000000-0005-0000-0000-00003F000000}"/>
    <cellStyle name="40% - Accent2 2" xfId="319" xr:uid="{00000000-0005-0000-0000-000040000000}"/>
    <cellStyle name="40% - Accent3" xfId="35" xr:uid="{00000000-0005-0000-0000-000041000000}"/>
    <cellStyle name="40% - Accent3 2" xfId="36" xr:uid="{00000000-0005-0000-0000-000042000000}"/>
    <cellStyle name="40% - Accent3 3" xfId="320" xr:uid="{00000000-0005-0000-0000-000043000000}"/>
    <cellStyle name="40% - Accent3 4" xfId="321" xr:uid="{00000000-0005-0000-0000-000044000000}"/>
    <cellStyle name="40% - Accent3 5" xfId="322" xr:uid="{00000000-0005-0000-0000-000045000000}"/>
    <cellStyle name="40% - Accent4" xfId="37" xr:uid="{00000000-0005-0000-0000-000046000000}"/>
    <cellStyle name="40% - Accent4 2" xfId="38" xr:uid="{00000000-0005-0000-0000-000047000000}"/>
    <cellStyle name="40% - Accent4 3" xfId="323" xr:uid="{00000000-0005-0000-0000-000048000000}"/>
    <cellStyle name="40% - Accent4 4" xfId="324" xr:uid="{00000000-0005-0000-0000-000049000000}"/>
    <cellStyle name="40% - Accent4 5" xfId="325" xr:uid="{00000000-0005-0000-0000-00004A000000}"/>
    <cellStyle name="40% - Accent5" xfId="39" xr:uid="{00000000-0005-0000-0000-00004B000000}"/>
    <cellStyle name="40% - Accent5 2" xfId="40" xr:uid="{00000000-0005-0000-0000-00004C000000}"/>
    <cellStyle name="40% - Accent5 3" xfId="326" xr:uid="{00000000-0005-0000-0000-00004D000000}"/>
    <cellStyle name="40% - Accent5 4" xfId="327" xr:uid="{00000000-0005-0000-0000-00004E000000}"/>
    <cellStyle name="40% - Accent5 5" xfId="328" xr:uid="{00000000-0005-0000-0000-00004F000000}"/>
    <cellStyle name="40% - Accent6" xfId="41" xr:uid="{00000000-0005-0000-0000-000050000000}"/>
    <cellStyle name="40% - Accent6 2" xfId="42" xr:uid="{00000000-0005-0000-0000-000051000000}"/>
    <cellStyle name="40% - Accent6 3" xfId="329" xr:uid="{00000000-0005-0000-0000-000052000000}"/>
    <cellStyle name="40% - Accent6 4" xfId="330" xr:uid="{00000000-0005-0000-0000-000053000000}"/>
    <cellStyle name="40% - Accent6 5" xfId="331" xr:uid="{00000000-0005-0000-0000-000054000000}"/>
    <cellStyle name="40% - Énfasis1 2" xfId="43" xr:uid="{00000000-0005-0000-0000-000055000000}"/>
    <cellStyle name="40% - Énfasis1 2 2" xfId="332" xr:uid="{00000000-0005-0000-0000-000056000000}"/>
    <cellStyle name="40% - Énfasis1 3" xfId="333" xr:uid="{00000000-0005-0000-0000-000057000000}"/>
    <cellStyle name="40% - Énfasis1 3 2" xfId="334" xr:uid="{00000000-0005-0000-0000-000058000000}"/>
    <cellStyle name="40% - Énfasis1 4" xfId="335" xr:uid="{00000000-0005-0000-0000-000059000000}"/>
    <cellStyle name="40% - Énfasis2 2" xfId="44" xr:uid="{00000000-0005-0000-0000-00005A000000}"/>
    <cellStyle name="40% - Énfasis2 2 2" xfId="336" xr:uid="{00000000-0005-0000-0000-00005B000000}"/>
    <cellStyle name="40% - Énfasis2 3" xfId="337" xr:uid="{00000000-0005-0000-0000-00005C000000}"/>
    <cellStyle name="40% - Énfasis2 3 2" xfId="338" xr:uid="{00000000-0005-0000-0000-00005D000000}"/>
    <cellStyle name="40% - Énfasis2 4" xfId="339" xr:uid="{00000000-0005-0000-0000-00005E000000}"/>
    <cellStyle name="40% - Énfasis3 2" xfId="45" xr:uid="{00000000-0005-0000-0000-00005F000000}"/>
    <cellStyle name="40% - Énfasis3 2 2" xfId="340" xr:uid="{00000000-0005-0000-0000-000060000000}"/>
    <cellStyle name="40% - Énfasis3 3" xfId="341" xr:uid="{00000000-0005-0000-0000-000061000000}"/>
    <cellStyle name="40% - Énfasis3 3 2" xfId="342" xr:uid="{00000000-0005-0000-0000-000062000000}"/>
    <cellStyle name="40% - Énfasis3 4" xfId="343" xr:uid="{00000000-0005-0000-0000-000063000000}"/>
    <cellStyle name="40% - Énfasis4 2" xfId="46" xr:uid="{00000000-0005-0000-0000-000064000000}"/>
    <cellStyle name="40% - Énfasis4 2 2" xfId="344" xr:uid="{00000000-0005-0000-0000-000065000000}"/>
    <cellStyle name="40% - Énfasis4 3" xfId="345" xr:uid="{00000000-0005-0000-0000-000066000000}"/>
    <cellStyle name="40% - Énfasis4 3 2" xfId="346" xr:uid="{00000000-0005-0000-0000-000067000000}"/>
    <cellStyle name="40% - Énfasis4 4" xfId="347" xr:uid="{00000000-0005-0000-0000-000068000000}"/>
    <cellStyle name="40% - Énfasis5 2" xfId="47" xr:uid="{00000000-0005-0000-0000-000069000000}"/>
    <cellStyle name="40% - Énfasis5 2 2" xfId="348" xr:uid="{00000000-0005-0000-0000-00006A000000}"/>
    <cellStyle name="40% - Énfasis5 3" xfId="349" xr:uid="{00000000-0005-0000-0000-00006B000000}"/>
    <cellStyle name="40% - Énfasis5 3 2" xfId="350" xr:uid="{00000000-0005-0000-0000-00006C000000}"/>
    <cellStyle name="40% - Énfasis5 4" xfId="351" xr:uid="{00000000-0005-0000-0000-00006D000000}"/>
    <cellStyle name="40% - Énfasis6 2" xfId="48" xr:uid="{00000000-0005-0000-0000-00006E000000}"/>
    <cellStyle name="40% - Énfasis6 2 2" xfId="352" xr:uid="{00000000-0005-0000-0000-00006F000000}"/>
    <cellStyle name="40% - Énfasis6 3" xfId="353" xr:uid="{00000000-0005-0000-0000-000070000000}"/>
    <cellStyle name="40% - Énfasis6 3 2" xfId="354" xr:uid="{00000000-0005-0000-0000-000071000000}"/>
    <cellStyle name="40% - Énfasis6 4" xfId="355" xr:uid="{00000000-0005-0000-0000-000072000000}"/>
    <cellStyle name="60% - Accent1" xfId="49" xr:uid="{00000000-0005-0000-0000-000073000000}"/>
    <cellStyle name="60% - Accent1 2" xfId="50" xr:uid="{00000000-0005-0000-0000-000074000000}"/>
    <cellStyle name="60% - Accent1 3" xfId="356" xr:uid="{00000000-0005-0000-0000-000075000000}"/>
    <cellStyle name="60% - Accent1 4" xfId="357" xr:uid="{00000000-0005-0000-0000-000076000000}"/>
    <cellStyle name="60% - Accent1 5" xfId="358" xr:uid="{00000000-0005-0000-0000-000077000000}"/>
    <cellStyle name="60% - Accent2" xfId="51" xr:uid="{00000000-0005-0000-0000-000078000000}"/>
    <cellStyle name="60% - Accent2 2" xfId="52" xr:uid="{00000000-0005-0000-0000-000079000000}"/>
    <cellStyle name="60% - Accent2 3" xfId="359" xr:uid="{00000000-0005-0000-0000-00007A000000}"/>
    <cellStyle name="60% - Accent2 4" xfId="360" xr:uid="{00000000-0005-0000-0000-00007B000000}"/>
    <cellStyle name="60% - Accent2 5" xfId="361" xr:uid="{00000000-0005-0000-0000-00007C000000}"/>
    <cellStyle name="60% - Accent3" xfId="53" xr:uid="{00000000-0005-0000-0000-00007D000000}"/>
    <cellStyle name="60% - Accent3 2" xfId="54" xr:uid="{00000000-0005-0000-0000-00007E000000}"/>
    <cellStyle name="60% - Accent3 3" xfId="362" xr:uid="{00000000-0005-0000-0000-00007F000000}"/>
    <cellStyle name="60% - Accent3 4" xfId="363" xr:uid="{00000000-0005-0000-0000-000080000000}"/>
    <cellStyle name="60% - Accent3 5" xfId="364" xr:uid="{00000000-0005-0000-0000-000081000000}"/>
    <cellStyle name="60% - Accent4" xfId="55" xr:uid="{00000000-0005-0000-0000-000082000000}"/>
    <cellStyle name="60% - Accent4 2" xfId="56" xr:uid="{00000000-0005-0000-0000-000083000000}"/>
    <cellStyle name="60% - Accent4 3" xfId="365" xr:uid="{00000000-0005-0000-0000-000084000000}"/>
    <cellStyle name="60% - Accent4 4" xfId="366" xr:uid="{00000000-0005-0000-0000-000085000000}"/>
    <cellStyle name="60% - Accent4 5" xfId="367" xr:uid="{00000000-0005-0000-0000-000086000000}"/>
    <cellStyle name="60% - Accent5" xfId="57" xr:uid="{00000000-0005-0000-0000-000087000000}"/>
    <cellStyle name="60% - Accent5 2" xfId="58" xr:uid="{00000000-0005-0000-0000-000088000000}"/>
    <cellStyle name="60% - Accent5 3" xfId="368" xr:uid="{00000000-0005-0000-0000-000089000000}"/>
    <cellStyle name="60% - Accent5 4" xfId="369" xr:uid="{00000000-0005-0000-0000-00008A000000}"/>
    <cellStyle name="60% - Accent5 5" xfId="370" xr:uid="{00000000-0005-0000-0000-00008B000000}"/>
    <cellStyle name="60% - Accent6" xfId="59" xr:uid="{00000000-0005-0000-0000-00008C000000}"/>
    <cellStyle name="60% - Accent6 2" xfId="60" xr:uid="{00000000-0005-0000-0000-00008D000000}"/>
    <cellStyle name="60% - Accent6 3" xfId="371" xr:uid="{00000000-0005-0000-0000-00008E000000}"/>
    <cellStyle name="60% - Accent6 4" xfId="372" xr:uid="{00000000-0005-0000-0000-00008F000000}"/>
    <cellStyle name="60% - Accent6 5" xfId="373" xr:uid="{00000000-0005-0000-0000-000090000000}"/>
    <cellStyle name="60% - Énfasis1 2" xfId="61" xr:uid="{00000000-0005-0000-0000-000091000000}"/>
    <cellStyle name="60% - Énfasis1 2 2" xfId="374" xr:uid="{00000000-0005-0000-0000-000092000000}"/>
    <cellStyle name="60% - Énfasis1 3" xfId="375" xr:uid="{00000000-0005-0000-0000-000093000000}"/>
    <cellStyle name="60% - Énfasis1 3 2" xfId="376" xr:uid="{00000000-0005-0000-0000-000094000000}"/>
    <cellStyle name="60% - Énfasis1 4" xfId="377" xr:uid="{00000000-0005-0000-0000-000095000000}"/>
    <cellStyle name="60% - Énfasis2 2" xfId="62" xr:uid="{00000000-0005-0000-0000-000096000000}"/>
    <cellStyle name="60% - Énfasis2 2 2" xfId="378" xr:uid="{00000000-0005-0000-0000-000097000000}"/>
    <cellStyle name="60% - Énfasis2 3" xfId="379" xr:uid="{00000000-0005-0000-0000-000098000000}"/>
    <cellStyle name="60% - Énfasis2 3 2" xfId="380" xr:uid="{00000000-0005-0000-0000-000099000000}"/>
    <cellStyle name="60% - Énfasis2 4" xfId="381" xr:uid="{00000000-0005-0000-0000-00009A000000}"/>
    <cellStyle name="60% - Énfasis3 2" xfId="63" xr:uid="{00000000-0005-0000-0000-00009B000000}"/>
    <cellStyle name="60% - Énfasis3 2 2" xfId="382" xr:uid="{00000000-0005-0000-0000-00009C000000}"/>
    <cellStyle name="60% - Énfasis3 3" xfId="383" xr:uid="{00000000-0005-0000-0000-00009D000000}"/>
    <cellStyle name="60% - Énfasis3 3 2" xfId="384" xr:uid="{00000000-0005-0000-0000-00009E000000}"/>
    <cellStyle name="60% - Énfasis3 4" xfId="385" xr:uid="{00000000-0005-0000-0000-00009F000000}"/>
    <cellStyle name="60% - Énfasis4 2" xfId="64" xr:uid="{00000000-0005-0000-0000-0000A0000000}"/>
    <cellStyle name="60% - Énfasis4 2 2" xfId="386" xr:uid="{00000000-0005-0000-0000-0000A1000000}"/>
    <cellStyle name="60% - Énfasis4 3" xfId="387" xr:uid="{00000000-0005-0000-0000-0000A2000000}"/>
    <cellStyle name="60% - Énfasis4 3 2" xfId="388" xr:uid="{00000000-0005-0000-0000-0000A3000000}"/>
    <cellStyle name="60% - Énfasis4 4" xfId="389" xr:uid="{00000000-0005-0000-0000-0000A4000000}"/>
    <cellStyle name="60% - Énfasis5 2" xfId="65" xr:uid="{00000000-0005-0000-0000-0000A5000000}"/>
    <cellStyle name="60% - Énfasis5 2 2" xfId="390" xr:uid="{00000000-0005-0000-0000-0000A6000000}"/>
    <cellStyle name="60% - Énfasis5 3" xfId="391" xr:uid="{00000000-0005-0000-0000-0000A7000000}"/>
    <cellStyle name="60% - Énfasis5 3 2" xfId="392" xr:uid="{00000000-0005-0000-0000-0000A8000000}"/>
    <cellStyle name="60% - Énfasis5 4" xfId="393" xr:uid="{00000000-0005-0000-0000-0000A9000000}"/>
    <cellStyle name="60% - Énfasis6 2" xfId="66" xr:uid="{00000000-0005-0000-0000-0000AA000000}"/>
    <cellStyle name="60% - Énfasis6 2 2" xfId="394" xr:uid="{00000000-0005-0000-0000-0000AB000000}"/>
    <cellStyle name="60% - Énfasis6 3" xfId="395" xr:uid="{00000000-0005-0000-0000-0000AC000000}"/>
    <cellStyle name="60% - Énfasis6 3 2" xfId="396" xr:uid="{00000000-0005-0000-0000-0000AD000000}"/>
    <cellStyle name="60% - Énfasis6 4" xfId="397" xr:uid="{00000000-0005-0000-0000-0000AE000000}"/>
    <cellStyle name="Accent1" xfId="67" xr:uid="{00000000-0005-0000-0000-0000AF000000}"/>
    <cellStyle name="Accent1 - 20%" xfId="68" xr:uid="{00000000-0005-0000-0000-0000B0000000}"/>
    <cellStyle name="Accent1 - 20% 2" xfId="398" xr:uid="{00000000-0005-0000-0000-0000B1000000}"/>
    <cellStyle name="Accent1 - 20% 3" xfId="399" xr:uid="{00000000-0005-0000-0000-0000B2000000}"/>
    <cellStyle name="Accent1 - 40%" xfId="69" xr:uid="{00000000-0005-0000-0000-0000B3000000}"/>
    <cellStyle name="Accent1 - 40% 2" xfId="400" xr:uid="{00000000-0005-0000-0000-0000B4000000}"/>
    <cellStyle name="Accent1 - 40% 3" xfId="401" xr:uid="{00000000-0005-0000-0000-0000B5000000}"/>
    <cellStyle name="Accent1 - 60%" xfId="70" xr:uid="{00000000-0005-0000-0000-0000B6000000}"/>
    <cellStyle name="Accent1 - 60% 2" xfId="402" xr:uid="{00000000-0005-0000-0000-0000B7000000}"/>
    <cellStyle name="Accent1 - 60% 3" xfId="403" xr:uid="{00000000-0005-0000-0000-0000B8000000}"/>
    <cellStyle name="Accent1 2" xfId="71" xr:uid="{00000000-0005-0000-0000-0000B9000000}"/>
    <cellStyle name="Accent1 2 2" xfId="404" xr:uid="{00000000-0005-0000-0000-0000BA000000}"/>
    <cellStyle name="Accent1 3" xfId="72" xr:uid="{00000000-0005-0000-0000-0000BB000000}"/>
    <cellStyle name="Accent1 4" xfId="73" xr:uid="{00000000-0005-0000-0000-0000BC000000}"/>
    <cellStyle name="Accent1 5" xfId="74" xr:uid="{00000000-0005-0000-0000-0000BD000000}"/>
    <cellStyle name="Accent1 6" xfId="405" xr:uid="{00000000-0005-0000-0000-0000BE000000}"/>
    <cellStyle name="Accent1 7" xfId="406" xr:uid="{00000000-0005-0000-0000-0000BF000000}"/>
    <cellStyle name="Accent1 8" xfId="407" xr:uid="{00000000-0005-0000-0000-0000C0000000}"/>
    <cellStyle name="Accent1 9" xfId="408" xr:uid="{00000000-0005-0000-0000-0000C1000000}"/>
    <cellStyle name="Accent1_ANALISIS PARA PRESENTAR OPRET" xfId="409" xr:uid="{00000000-0005-0000-0000-0000C2000000}"/>
    <cellStyle name="Accent2" xfId="75" xr:uid="{00000000-0005-0000-0000-0000C3000000}"/>
    <cellStyle name="Accent2 - 20%" xfId="76" xr:uid="{00000000-0005-0000-0000-0000C4000000}"/>
    <cellStyle name="Accent2 - 20% 2" xfId="410" xr:uid="{00000000-0005-0000-0000-0000C5000000}"/>
    <cellStyle name="Accent2 - 20% 3" xfId="411" xr:uid="{00000000-0005-0000-0000-0000C6000000}"/>
    <cellStyle name="Accent2 - 40%" xfId="77" xr:uid="{00000000-0005-0000-0000-0000C7000000}"/>
    <cellStyle name="Accent2 - 40% 2" xfId="412" xr:uid="{00000000-0005-0000-0000-0000C8000000}"/>
    <cellStyle name="Accent2 - 60%" xfId="78" xr:uid="{00000000-0005-0000-0000-0000C9000000}"/>
    <cellStyle name="Accent2 - 60% 2" xfId="413" xr:uid="{00000000-0005-0000-0000-0000CA000000}"/>
    <cellStyle name="Accent2 2" xfId="79" xr:uid="{00000000-0005-0000-0000-0000CB000000}"/>
    <cellStyle name="Accent2 2 2" xfId="414" xr:uid="{00000000-0005-0000-0000-0000CC000000}"/>
    <cellStyle name="Accent2 3" xfId="80" xr:uid="{00000000-0005-0000-0000-0000CD000000}"/>
    <cellStyle name="Accent2 4" xfId="81" xr:uid="{00000000-0005-0000-0000-0000CE000000}"/>
    <cellStyle name="Accent2 5" xfId="82" xr:uid="{00000000-0005-0000-0000-0000CF000000}"/>
    <cellStyle name="Accent2 6" xfId="415" xr:uid="{00000000-0005-0000-0000-0000D0000000}"/>
    <cellStyle name="Accent2 7" xfId="416" xr:uid="{00000000-0005-0000-0000-0000D1000000}"/>
    <cellStyle name="Accent2 8" xfId="417" xr:uid="{00000000-0005-0000-0000-0000D2000000}"/>
    <cellStyle name="Accent2 9" xfId="418" xr:uid="{00000000-0005-0000-0000-0000D3000000}"/>
    <cellStyle name="Accent2_ANALISIS PARA PRESENTAR OPRET" xfId="419" xr:uid="{00000000-0005-0000-0000-0000D4000000}"/>
    <cellStyle name="Accent3" xfId="83" xr:uid="{00000000-0005-0000-0000-0000D5000000}"/>
    <cellStyle name="Accent3 - 20%" xfId="84" xr:uid="{00000000-0005-0000-0000-0000D6000000}"/>
    <cellStyle name="Accent3 - 20% 2" xfId="420" xr:uid="{00000000-0005-0000-0000-0000D7000000}"/>
    <cellStyle name="Accent3 - 20% 3" xfId="421" xr:uid="{00000000-0005-0000-0000-0000D8000000}"/>
    <cellStyle name="Accent3 - 40%" xfId="85" xr:uid="{00000000-0005-0000-0000-0000D9000000}"/>
    <cellStyle name="Accent3 - 40% 2" xfId="422" xr:uid="{00000000-0005-0000-0000-0000DA000000}"/>
    <cellStyle name="Accent3 - 40% 3" xfId="423" xr:uid="{00000000-0005-0000-0000-0000DB000000}"/>
    <cellStyle name="Accent3 - 60%" xfId="86" xr:uid="{00000000-0005-0000-0000-0000DC000000}"/>
    <cellStyle name="Accent3 - 60% 2" xfId="424" xr:uid="{00000000-0005-0000-0000-0000DD000000}"/>
    <cellStyle name="Accent3 2" xfId="87" xr:uid="{00000000-0005-0000-0000-0000DE000000}"/>
    <cellStyle name="Accent3 2 2" xfId="425" xr:uid="{00000000-0005-0000-0000-0000DF000000}"/>
    <cellStyle name="Accent3 3" xfId="88" xr:uid="{00000000-0005-0000-0000-0000E0000000}"/>
    <cellStyle name="Accent3 4" xfId="89" xr:uid="{00000000-0005-0000-0000-0000E1000000}"/>
    <cellStyle name="Accent3 5" xfId="90" xr:uid="{00000000-0005-0000-0000-0000E2000000}"/>
    <cellStyle name="Accent3 6" xfId="426" xr:uid="{00000000-0005-0000-0000-0000E3000000}"/>
    <cellStyle name="Accent3 7" xfId="427" xr:uid="{00000000-0005-0000-0000-0000E4000000}"/>
    <cellStyle name="Accent3 8" xfId="428" xr:uid="{00000000-0005-0000-0000-0000E5000000}"/>
    <cellStyle name="Accent3 9" xfId="429" xr:uid="{00000000-0005-0000-0000-0000E6000000}"/>
    <cellStyle name="Accent3_ANALISIS PARA PRESENTAR OPRET" xfId="430" xr:uid="{00000000-0005-0000-0000-0000E7000000}"/>
    <cellStyle name="Accent4" xfId="91" xr:uid="{00000000-0005-0000-0000-0000E8000000}"/>
    <cellStyle name="Accent4 - 20%" xfId="92" xr:uid="{00000000-0005-0000-0000-0000E9000000}"/>
    <cellStyle name="Accent4 - 20% 2" xfId="431" xr:uid="{00000000-0005-0000-0000-0000EA000000}"/>
    <cellStyle name="Accent4 - 20% 3" xfId="432" xr:uid="{00000000-0005-0000-0000-0000EB000000}"/>
    <cellStyle name="Accent4 - 40%" xfId="93" xr:uid="{00000000-0005-0000-0000-0000EC000000}"/>
    <cellStyle name="Accent4 - 40% 2" xfId="433" xr:uid="{00000000-0005-0000-0000-0000ED000000}"/>
    <cellStyle name="Accent4 - 60%" xfId="94" xr:uid="{00000000-0005-0000-0000-0000EE000000}"/>
    <cellStyle name="Accent4 - 60% 2" xfId="434" xr:uid="{00000000-0005-0000-0000-0000EF000000}"/>
    <cellStyle name="Accent4 - 60% 3" xfId="435" xr:uid="{00000000-0005-0000-0000-0000F0000000}"/>
    <cellStyle name="Accent4 2" xfId="95" xr:uid="{00000000-0005-0000-0000-0000F1000000}"/>
    <cellStyle name="Accent4 2 2" xfId="436" xr:uid="{00000000-0005-0000-0000-0000F2000000}"/>
    <cellStyle name="Accent4 3" xfId="96" xr:uid="{00000000-0005-0000-0000-0000F3000000}"/>
    <cellStyle name="Accent4 4" xfId="97" xr:uid="{00000000-0005-0000-0000-0000F4000000}"/>
    <cellStyle name="Accent4 5" xfId="98" xr:uid="{00000000-0005-0000-0000-0000F5000000}"/>
    <cellStyle name="Accent4 6" xfId="437" xr:uid="{00000000-0005-0000-0000-0000F6000000}"/>
    <cellStyle name="Accent4 7" xfId="438" xr:uid="{00000000-0005-0000-0000-0000F7000000}"/>
    <cellStyle name="Accent4 8" xfId="439" xr:uid="{00000000-0005-0000-0000-0000F8000000}"/>
    <cellStyle name="Accent4 9" xfId="440" xr:uid="{00000000-0005-0000-0000-0000F9000000}"/>
    <cellStyle name="Accent4_ANALISIS PARA PRESENTAR OPRET" xfId="441" xr:uid="{00000000-0005-0000-0000-0000FA000000}"/>
    <cellStyle name="Accent5" xfId="99" xr:uid="{00000000-0005-0000-0000-0000FB000000}"/>
    <cellStyle name="Accent5 - 20%" xfId="100" xr:uid="{00000000-0005-0000-0000-0000FC000000}"/>
    <cellStyle name="Accent5 - 20% 2" xfId="442" xr:uid="{00000000-0005-0000-0000-0000FD000000}"/>
    <cellStyle name="Accent5 - 20% 3" xfId="443" xr:uid="{00000000-0005-0000-0000-0000FE000000}"/>
    <cellStyle name="Accent5 - 40%" xfId="101" xr:uid="{00000000-0005-0000-0000-0000FF000000}"/>
    <cellStyle name="Accent5 - 40% 2" xfId="444" xr:uid="{00000000-0005-0000-0000-000000010000}"/>
    <cellStyle name="Accent5 - 40% 3" xfId="445" xr:uid="{00000000-0005-0000-0000-000001010000}"/>
    <cellStyle name="Accent5 - 60%" xfId="102" xr:uid="{00000000-0005-0000-0000-000002010000}"/>
    <cellStyle name="Accent5 - 60% 2" xfId="446" xr:uid="{00000000-0005-0000-0000-000003010000}"/>
    <cellStyle name="Accent5 - 60% 3" xfId="447" xr:uid="{00000000-0005-0000-0000-000004010000}"/>
    <cellStyle name="Accent5 2" xfId="103" xr:uid="{00000000-0005-0000-0000-000005010000}"/>
    <cellStyle name="Accent5_ANALISIS PARA PRESENTAR OPRET" xfId="448" xr:uid="{00000000-0005-0000-0000-000006010000}"/>
    <cellStyle name="Accent6" xfId="104" xr:uid="{00000000-0005-0000-0000-000007010000}"/>
    <cellStyle name="Accent6 - 20%" xfId="105" xr:uid="{00000000-0005-0000-0000-000008010000}"/>
    <cellStyle name="Accent6 - 20% 2" xfId="449" xr:uid="{00000000-0005-0000-0000-000009010000}"/>
    <cellStyle name="Accent6 - 20% 3" xfId="450" xr:uid="{00000000-0005-0000-0000-00000A010000}"/>
    <cellStyle name="Accent6 - 40%" xfId="106" xr:uid="{00000000-0005-0000-0000-00000B010000}"/>
    <cellStyle name="Accent6 - 40% 2" xfId="451" xr:uid="{00000000-0005-0000-0000-00000C010000}"/>
    <cellStyle name="Accent6 - 40% 3" xfId="452" xr:uid="{00000000-0005-0000-0000-00000D010000}"/>
    <cellStyle name="Accent6 - 60%" xfId="107" xr:uid="{00000000-0005-0000-0000-00000E010000}"/>
    <cellStyle name="Accent6 - 60% 2" xfId="453" xr:uid="{00000000-0005-0000-0000-00000F010000}"/>
    <cellStyle name="Accent6 - 60% 3" xfId="454" xr:uid="{00000000-0005-0000-0000-000010010000}"/>
    <cellStyle name="Accent6 2" xfId="108" xr:uid="{00000000-0005-0000-0000-000011010000}"/>
    <cellStyle name="Accent6 2 2" xfId="455" xr:uid="{00000000-0005-0000-0000-000012010000}"/>
    <cellStyle name="Accent6 3" xfId="109" xr:uid="{00000000-0005-0000-0000-000013010000}"/>
    <cellStyle name="Accent6 4" xfId="110" xr:uid="{00000000-0005-0000-0000-000014010000}"/>
    <cellStyle name="Accent6 5" xfId="111" xr:uid="{00000000-0005-0000-0000-000015010000}"/>
    <cellStyle name="Accent6 6" xfId="456" xr:uid="{00000000-0005-0000-0000-000016010000}"/>
    <cellStyle name="Accent6 7" xfId="457" xr:uid="{00000000-0005-0000-0000-000017010000}"/>
    <cellStyle name="Accent6 8" xfId="458" xr:uid="{00000000-0005-0000-0000-000018010000}"/>
    <cellStyle name="Accent6 9" xfId="459" xr:uid="{00000000-0005-0000-0000-000019010000}"/>
    <cellStyle name="Accent6_ANALISIS PARA PRESENTAR OPRET" xfId="460" xr:uid="{00000000-0005-0000-0000-00001A010000}"/>
    <cellStyle name="Bad" xfId="112" xr:uid="{00000000-0005-0000-0000-00001B010000}"/>
    <cellStyle name="Bad 2" xfId="113" xr:uid="{00000000-0005-0000-0000-00001C010000}"/>
    <cellStyle name="Bad 2 2" xfId="461" xr:uid="{00000000-0005-0000-0000-00001D010000}"/>
    <cellStyle name="Bad 3" xfId="114" xr:uid="{00000000-0005-0000-0000-00001E010000}"/>
    <cellStyle name="Bad 4" xfId="462" xr:uid="{00000000-0005-0000-0000-00001F010000}"/>
    <cellStyle name="Bad 5" xfId="463" xr:uid="{00000000-0005-0000-0000-000020010000}"/>
    <cellStyle name="Buena 2" xfId="115" xr:uid="{00000000-0005-0000-0000-000021010000}"/>
    <cellStyle name="Buena 2 2" xfId="464" xr:uid="{00000000-0005-0000-0000-000022010000}"/>
    <cellStyle name="Buena 3" xfId="465" xr:uid="{00000000-0005-0000-0000-000023010000}"/>
    <cellStyle name="Buena 3 2" xfId="466" xr:uid="{00000000-0005-0000-0000-000024010000}"/>
    <cellStyle name="Buena 4" xfId="467" xr:uid="{00000000-0005-0000-0000-000025010000}"/>
    <cellStyle name="Calculation" xfId="116" xr:uid="{00000000-0005-0000-0000-000026010000}"/>
    <cellStyle name="Calculation 2" xfId="117" xr:uid="{00000000-0005-0000-0000-000027010000}"/>
    <cellStyle name="Calculation 2 2" xfId="468" xr:uid="{00000000-0005-0000-0000-000028010000}"/>
    <cellStyle name="Calculation 3" xfId="118" xr:uid="{00000000-0005-0000-0000-000029010000}"/>
    <cellStyle name="Calculation 4" xfId="469" xr:uid="{00000000-0005-0000-0000-00002A010000}"/>
    <cellStyle name="Calculation 5" xfId="470" xr:uid="{00000000-0005-0000-0000-00002B010000}"/>
    <cellStyle name="Cálculo 2" xfId="119" xr:uid="{00000000-0005-0000-0000-00002C010000}"/>
    <cellStyle name="Cálculo 2 2" xfId="471" xr:uid="{00000000-0005-0000-0000-00002D010000}"/>
    <cellStyle name="Cálculo 3" xfId="472" xr:uid="{00000000-0005-0000-0000-00002E010000}"/>
    <cellStyle name="Cálculo 3 2" xfId="473" xr:uid="{00000000-0005-0000-0000-00002F010000}"/>
    <cellStyle name="Cálculo 4" xfId="474" xr:uid="{00000000-0005-0000-0000-000030010000}"/>
    <cellStyle name="Celda de comprobación 2" xfId="120" xr:uid="{00000000-0005-0000-0000-000031010000}"/>
    <cellStyle name="Celda de comprobación 2 2" xfId="475" xr:uid="{00000000-0005-0000-0000-000032010000}"/>
    <cellStyle name="Celda de comprobación 3" xfId="476" xr:uid="{00000000-0005-0000-0000-000033010000}"/>
    <cellStyle name="Celda de comprobación 3 2" xfId="477" xr:uid="{00000000-0005-0000-0000-000034010000}"/>
    <cellStyle name="Celda de comprobación 4" xfId="478" xr:uid="{00000000-0005-0000-0000-000035010000}"/>
    <cellStyle name="Celda vinculada 2" xfId="121" xr:uid="{00000000-0005-0000-0000-000036010000}"/>
    <cellStyle name="Celda vinculada 2 2" xfId="479" xr:uid="{00000000-0005-0000-0000-000037010000}"/>
    <cellStyle name="Celda vinculada 3" xfId="480" xr:uid="{00000000-0005-0000-0000-000038010000}"/>
    <cellStyle name="Celda vinculada 3 2" xfId="481" xr:uid="{00000000-0005-0000-0000-000039010000}"/>
    <cellStyle name="Celda vinculada 4" xfId="482" xr:uid="{00000000-0005-0000-0000-00003A010000}"/>
    <cellStyle name="Check Cell" xfId="122" xr:uid="{00000000-0005-0000-0000-00003B010000}"/>
    <cellStyle name="Check Cell 2" xfId="123" xr:uid="{00000000-0005-0000-0000-00003C010000}"/>
    <cellStyle name="Comma 10" xfId="483" xr:uid="{00000000-0005-0000-0000-00003D010000}"/>
    <cellStyle name="Comma 11" xfId="484" xr:uid="{00000000-0005-0000-0000-00003E010000}"/>
    <cellStyle name="Comma 12" xfId="485" xr:uid="{00000000-0005-0000-0000-00003F010000}"/>
    <cellStyle name="Comma 13" xfId="486" xr:uid="{00000000-0005-0000-0000-000040010000}"/>
    <cellStyle name="Comma 2" xfId="124" xr:uid="{00000000-0005-0000-0000-000041010000}"/>
    <cellStyle name="Comma 2 10" xfId="487" xr:uid="{00000000-0005-0000-0000-000042010000}"/>
    <cellStyle name="Comma 2 11" xfId="488" xr:uid="{00000000-0005-0000-0000-000043010000}"/>
    <cellStyle name="Comma 2 12" xfId="489" xr:uid="{00000000-0005-0000-0000-000044010000}"/>
    <cellStyle name="Comma 2 13" xfId="490" xr:uid="{00000000-0005-0000-0000-000045010000}"/>
    <cellStyle name="Comma 2 14" xfId="1091" xr:uid="{00000000-0005-0000-0000-000046010000}"/>
    <cellStyle name="Comma 2 2" xfId="125" xr:uid="{00000000-0005-0000-0000-000047010000}"/>
    <cellStyle name="Comma 2 2 2" xfId="126" xr:uid="{00000000-0005-0000-0000-000048010000}"/>
    <cellStyle name="Comma 2 2 3" xfId="491" xr:uid="{00000000-0005-0000-0000-000049010000}"/>
    <cellStyle name="Comma 2 2 3 2" xfId="492" xr:uid="{00000000-0005-0000-0000-00004A010000}"/>
    <cellStyle name="Comma 2 2 4" xfId="493" xr:uid="{00000000-0005-0000-0000-00004B010000}"/>
    <cellStyle name="Comma 2 2 5" xfId="494" xr:uid="{00000000-0005-0000-0000-00004C010000}"/>
    <cellStyle name="Comma 2 3" xfId="127" xr:uid="{00000000-0005-0000-0000-00004D010000}"/>
    <cellStyle name="Comma 2 3 2" xfId="495" xr:uid="{00000000-0005-0000-0000-00004E010000}"/>
    <cellStyle name="Comma 2 3 3" xfId="496" xr:uid="{00000000-0005-0000-0000-00004F010000}"/>
    <cellStyle name="Comma 2 3 3 2" xfId="497" xr:uid="{00000000-0005-0000-0000-000050010000}"/>
    <cellStyle name="Comma 2 3 4" xfId="498" xr:uid="{00000000-0005-0000-0000-000051010000}"/>
    <cellStyle name="Comma 2 3 5" xfId="499" xr:uid="{00000000-0005-0000-0000-000052010000}"/>
    <cellStyle name="Comma 2 4" xfId="500" xr:uid="{00000000-0005-0000-0000-000053010000}"/>
    <cellStyle name="Comma 2 4 2" xfId="501" xr:uid="{00000000-0005-0000-0000-000054010000}"/>
    <cellStyle name="Comma 2 4 3" xfId="502" xr:uid="{00000000-0005-0000-0000-000055010000}"/>
    <cellStyle name="Comma 2 4 4" xfId="503" xr:uid="{00000000-0005-0000-0000-000056010000}"/>
    <cellStyle name="Comma 2 4 5" xfId="504" xr:uid="{00000000-0005-0000-0000-000057010000}"/>
    <cellStyle name="Comma 2 4 6" xfId="505" xr:uid="{00000000-0005-0000-0000-000058010000}"/>
    <cellStyle name="Comma 2 5" xfId="506" xr:uid="{00000000-0005-0000-0000-000059010000}"/>
    <cellStyle name="Comma 2 5 2" xfId="507" xr:uid="{00000000-0005-0000-0000-00005A010000}"/>
    <cellStyle name="Comma 2 5 3" xfId="508" xr:uid="{00000000-0005-0000-0000-00005B010000}"/>
    <cellStyle name="Comma 2 5 4" xfId="509" xr:uid="{00000000-0005-0000-0000-00005C010000}"/>
    <cellStyle name="Comma 2 5 5" xfId="510" xr:uid="{00000000-0005-0000-0000-00005D010000}"/>
    <cellStyle name="Comma 2 5 6" xfId="511" xr:uid="{00000000-0005-0000-0000-00005E010000}"/>
    <cellStyle name="Comma 2 6" xfId="512" xr:uid="{00000000-0005-0000-0000-00005F010000}"/>
    <cellStyle name="Comma 2 7" xfId="513" xr:uid="{00000000-0005-0000-0000-000060010000}"/>
    <cellStyle name="Comma 2 8" xfId="514" xr:uid="{00000000-0005-0000-0000-000061010000}"/>
    <cellStyle name="Comma 2 9" xfId="515" xr:uid="{00000000-0005-0000-0000-000062010000}"/>
    <cellStyle name="Comma 3" xfId="128" xr:uid="{00000000-0005-0000-0000-000063010000}"/>
    <cellStyle name="Comma 3 2" xfId="129" xr:uid="{00000000-0005-0000-0000-000064010000}"/>
    <cellStyle name="Comma 3 2 2" xfId="130" xr:uid="{00000000-0005-0000-0000-000065010000}"/>
    <cellStyle name="Comma 3 2 3" xfId="516" xr:uid="{00000000-0005-0000-0000-000066010000}"/>
    <cellStyle name="Comma 3 3" xfId="131" xr:uid="{00000000-0005-0000-0000-000067010000}"/>
    <cellStyle name="Comma 3 3 2" xfId="517" xr:uid="{00000000-0005-0000-0000-000068010000}"/>
    <cellStyle name="Comma 3 4" xfId="518" xr:uid="{00000000-0005-0000-0000-000069010000}"/>
    <cellStyle name="Comma 3 5" xfId="519" xr:uid="{00000000-0005-0000-0000-00006A010000}"/>
    <cellStyle name="Comma 3 6" xfId="520" xr:uid="{00000000-0005-0000-0000-00006B010000}"/>
    <cellStyle name="Comma 3_Adicional No. 1  Edificio Biblioteca y Verja y parqueos  Universidad ITECO" xfId="521" xr:uid="{00000000-0005-0000-0000-00006C010000}"/>
    <cellStyle name="Comma 4" xfId="522" xr:uid="{00000000-0005-0000-0000-00006D010000}"/>
    <cellStyle name="Comma 4 2" xfId="523" xr:uid="{00000000-0005-0000-0000-00006E010000}"/>
    <cellStyle name="Comma 4 3" xfId="524" xr:uid="{00000000-0005-0000-0000-00006F010000}"/>
    <cellStyle name="Comma 4_Presupuesto_remodelacion vivienda en cancino pe" xfId="525" xr:uid="{00000000-0005-0000-0000-000070010000}"/>
    <cellStyle name="Comma 5" xfId="526" xr:uid="{00000000-0005-0000-0000-000071010000}"/>
    <cellStyle name="Comma 5 2" xfId="527" xr:uid="{00000000-0005-0000-0000-000072010000}"/>
    <cellStyle name="Comma 6" xfId="528" xr:uid="{00000000-0005-0000-0000-000073010000}"/>
    <cellStyle name="Comma 6 2" xfId="529" xr:uid="{00000000-0005-0000-0000-000074010000}"/>
    <cellStyle name="Comma 7" xfId="530" xr:uid="{00000000-0005-0000-0000-000075010000}"/>
    <cellStyle name="Comma 7 2" xfId="531" xr:uid="{00000000-0005-0000-0000-000076010000}"/>
    <cellStyle name="Comma 8" xfId="532" xr:uid="{00000000-0005-0000-0000-000077010000}"/>
    <cellStyle name="Comma 8 2" xfId="533" xr:uid="{00000000-0005-0000-0000-000078010000}"/>
    <cellStyle name="Comma 8 2 2" xfId="534" xr:uid="{00000000-0005-0000-0000-000079010000}"/>
    <cellStyle name="Comma 8 3" xfId="535" xr:uid="{00000000-0005-0000-0000-00007A010000}"/>
    <cellStyle name="Comma 9" xfId="536" xr:uid="{00000000-0005-0000-0000-00007B010000}"/>
    <cellStyle name="Comma_ACUEDUCTO DE  PADRE LAS CASAS" xfId="132" xr:uid="{00000000-0005-0000-0000-00007C010000}"/>
    <cellStyle name="Currency 2" xfId="537" xr:uid="{00000000-0005-0000-0000-00007D010000}"/>
    <cellStyle name="Currency 2 2" xfId="538" xr:uid="{00000000-0005-0000-0000-00007E010000}"/>
    <cellStyle name="Currency 2 3" xfId="539" xr:uid="{00000000-0005-0000-0000-00007F010000}"/>
    <cellStyle name="Currency 3" xfId="540" xr:uid="{00000000-0005-0000-0000-000080010000}"/>
    <cellStyle name="Currency 4" xfId="541" xr:uid="{00000000-0005-0000-0000-000081010000}"/>
    <cellStyle name="Currency_Construccion Edificio Aulas No.1 Centroa Regional UASD, Mao" xfId="542" xr:uid="{00000000-0005-0000-0000-000082010000}"/>
    <cellStyle name="Emphasis 1" xfId="133" xr:uid="{00000000-0005-0000-0000-000083010000}"/>
    <cellStyle name="Emphasis 1 2" xfId="543" xr:uid="{00000000-0005-0000-0000-000084010000}"/>
    <cellStyle name="Emphasis 2" xfId="134" xr:uid="{00000000-0005-0000-0000-000085010000}"/>
    <cellStyle name="Emphasis 2 2" xfId="544" xr:uid="{00000000-0005-0000-0000-000086010000}"/>
    <cellStyle name="Emphasis 2 3" xfId="545" xr:uid="{00000000-0005-0000-0000-000087010000}"/>
    <cellStyle name="Emphasis 3" xfId="135" xr:uid="{00000000-0005-0000-0000-000088010000}"/>
    <cellStyle name="Emphasis 3 2" xfId="546" xr:uid="{00000000-0005-0000-0000-000089010000}"/>
    <cellStyle name="Encabezado 4 2" xfId="136" xr:uid="{00000000-0005-0000-0000-00008A010000}"/>
    <cellStyle name="Encabezado 4 2 2" xfId="547" xr:uid="{00000000-0005-0000-0000-00008B010000}"/>
    <cellStyle name="Encabezado 4 3" xfId="548" xr:uid="{00000000-0005-0000-0000-00008C010000}"/>
    <cellStyle name="Encabezado 4 3 2" xfId="549" xr:uid="{00000000-0005-0000-0000-00008D010000}"/>
    <cellStyle name="Encabezado 4 4" xfId="550" xr:uid="{00000000-0005-0000-0000-00008E010000}"/>
    <cellStyle name="Énfasis 1" xfId="551" xr:uid="{00000000-0005-0000-0000-00008F010000}"/>
    <cellStyle name="Énfasis 2" xfId="552" xr:uid="{00000000-0005-0000-0000-000090010000}"/>
    <cellStyle name="Énfasis 3" xfId="553" xr:uid="{00000000-0005-0000-0000-000091010000}"/>
    <cellStyle name="Énfasis1 - 20%" xfId="554" xr:uid="{00000000-0005-0000-0000-000092010000}"/>
    <cellStyle name="Énfasis1 - 40%" xfId="555" xr:uid="{00000000-0005-0000-0000-000093010000}"/>
    <cellStyle name="Énfasis1 - 60%" xfId="556" xr:uid="{00000000-0005-0000-0000-000094010000}"/>
    <cellStyle name="Énfasis1 2" xfId="137" xr:uid="{00000000-0005-0000-0000-000095010000}"/>
    <cellStyle name="Énfasis1 2 2" xfId="557" xr:uid="{00000000-0005-0000-0000-000096010000}"/>
    <cellStyle name="Énfasis1 3" xfId="558" xr:uid="{00000000-0005-0000-0000-000097010000}"/>
    <cellStyle name="Énfasis1 3 2" xfId="559" xr:uid="{00000000-0005-0000-0000-000098010000}"/>
    <cellStyle name="Énfasis1 4" xfId="560" xr:uid="{00000000-0005-0000-0000-000099010000}"/>
    <cellStyle name="Énfasis2 - 20%" xfId="561" xr:uid="{00000000-0005-0000-0000-00009A010000}"/>
    <cellStyle name="Énfasis2 - 40%" xfId="562" xr:uid="{00000000-0005-0000-0000-00009B010000}"/>
    <cellStyle name="Énfasis2 - 60%" xfId="563" xr:uid="{00000000-0005-0000-0000-00009C010000}"/>
    <cellStyle name="Énfasis2 2" xfId="138" xr:uid="{00000000-0005-0000-0000-00009D010000}"/>
    <cellStyle name="Énfasis2 2 2" xfId="564" xr:uid="{00000000-0005-0000-0000-00009E010000}"/>
    <cellStyle name="Énfasis2 3" xfId="565" xr:uid="{00000000-0005-0000-0000-00009F010000}"/>
    <cellStyle name="Énfasis2 3 2" xfId="566" xr:uid="{00000000-0005-0000-0000-0000A0010000}"/>
    <cellStyle name="Énfasis2 4" xfId="567" xr:uid="{00000000-0005-0000-0000-0000A1010000}"/>
    <cellStyle name="Énfasis3 - 20%" xfId="568" xr:uid="{00000000-0005-0000-0000-0000A2010000}"/>
    <cellStyle name="Énfasis3 - 40%" xfId="569" xr:uid="{00000000-0005-0000-0000-0000A3010000}"/>
    <cellStyle name="Énfasis3 - 60%" xfId="570" xr:uid="{00000000-0005-0000-0000-0000A4010000}"/>
    <cellStyle name="Énfasis3 2" xfId="139" xr:uid="{00000000-0005-0000-0000-0000A5010000}"/>
    <cellStyle name="Énfasis3 2 2" xfId="571" xr:uid="{00000000-0005-0000-0000-0000A6010000}"/>
    <cellStyle name="Énfasis3 3" xfId="572" xr:uid="{00000000-0005-0000-0000-0000A7010000}"/>
    <cellStyle name="Énfasis3 3 2" xfId="573" xr:uid="{00000000-0005-0000-0000-0000A8010000}"/>
    <cellStyle name="Énfasis3 4" xfId="574" xr:uid="{00000000-0005-0000-0000-0000A9010000}"/>
    <cellStyle name="Énfasis4 - 20%" xfId="575" xr:uid="{00000000-0005-0000-0000-0000AA010000}"/>
    <cellStyle name="Énfasis4 - 40%" xfId="576" xr:uid="{00000000-0005-0000-0000-0000AB010000}"/>
    <cellStyle name="Énfasis4 - 60%" xfId="577" xr:uid="{00000000-0005-0000-0000-0000AC010000}"/>
    <cellStyle name="Énfasis4 2" xfId="140" xr:uid="{00000000-0005-0000-0000-0000AD010000}"/>
    <cellStyle name="Énfasis4 2 2" xfId="578" xr:uid="{00000000-0005-0000-0000-0000AE010000}"/>
    <cellStyle name="Énfasis4 3" xfId="579" xr:uid="{00000000-0005-0000-0000-0000AF010000}"/>
    <cellStyle name="Énfasis4 3 2" xfId="580" xr:uid="{00000000-0005-0000-0000-0000B0010000}"/>
    <cellStyle name="Énfasis4 4" xfId="581" xr:uid="{00000000-0005-0000-0000-0000B1010000}"/>
    <cellStyle name="Énfasis5 - 20%" xfId="582" xr:uid="{00000000-0005-0000-0000-0000B2010000}"/>
    <cellStyle name="Énfasis5 - 40%" xfId="583" xr:uid="{00000000-0005-0000-0000-0000B3010000}"/>
    <cellStyle name="Énfasis5 - 60%" xfId="584" xr:uid="{00000000-0005-0000-0000-0000B4010000}"/>
    <cellStyle name="Énfasis5 2" xfId="141" xr:uid="{00000000-0005-0000-0000-0000B5010000}"/>
    <cellStyle name="Énfasis5 2 2" xfId="585" xr:uid="{00000000-0005-0000-0000-0000B6010000}"/>
    <cellStyle name="Énfasis5 3" xfId="586" xr:uid="{00000000-0005-0000-0000-0000B7010000}"/>
    <cellStyle name="Énfasis5 3 2" xfId="587" xr:uid="{00000000-0005-0000-0000-0000B8010000}"/>
    <cellStyle name="Énfasis5 4" xfId="588" xr:uid="{00000000-0005-0000-0000-0000B9010000}"/>
    <cellStyle name="Énfasis6 - 20%" xfId="589" xr:uid="{00000000-0005-0000-0000-0000BA010000}"/>
    <cellStyle name="Énfasis6 - 40%" xfId="590" xr:uid="{00000000-0005-0000-0000-0000BB010000}"/>
    <cellStyle name="Énfasis6 - 60%" xfId="591" xr:uid="{00000000-0005-0000-0000-0000BC010000}"/>
    <cellStyle name="Énfasis6 2" xfId="142" xr:uid="{00000000-0005-0000-0000-0000BD010000}"/>
    <cellStyle name="Énfasis6 2 2" xfId="592" xr:uid="{00000000-0005-0000-0000-0000BE010000}"/>
    <cellStyle name="Énfasis6 3" xfId="593" xr:uid="{00000000-0005-0000-0000-0000BF010000}"/>
    <cellStyle name="Énfasis6 3 2" xfId="594" xr:uid="{00000000-0005-0000-0000-0000C0010000}"/>
    <cellStyle name="Énfasis6 4" xfId="595" xr:uid="{00000000-0005-0000-0000-0000C1010000}"/>
    <cellStyle name="Entrada 2" xfId="143" xr:uid="{00000000-0005-0000-0000-0000C2010000}"/>
    <cellStyle name="Entrada 2 2" xfId="596" xr:uid="{00000000-0005-0000-0000-0000C3010000}"/>
    <cellStyle name="Entrada 3" xfId="597" xr:uid="{00000000-0005-0000-0000-0000C4010000}"/>
    <cellStyle name="Entrada 3 2" xfId="598" xr:uid="{00000000-0005-0000-0000-0000C5010000}"/>
    <cellStyle name="Entrada 4" xfId="599" xr:uid="{00000000-0005-0000-0000-0000C6010000}"/>
    <cellStyle name="Euro" xfId="144" xr:uid="{00000000-0005-0000-0000-0000C7010000}"/>
    <cellStyle name="Euro 2" xfId="145" xr:uid="{00000000-0005-0000-0000-0000C8010000}"/>
    <cellStyle name="Euro 2 2" xfId="600" xr:uid="{00000000-0005-0000-0000-0000C9010000}"/>
    <cellStyle name="Euro 2 2 2" xfId="601" xr:uid="{00000000-0005-0000-0000-0000CA010000}"/>
    <cellStyle name="Euro 2 3" xfId="602" xr:uid="{00000000-0005-0000-0000-0000CB010000}"/>
    <cellStyle name="Euro 2 3 2" xfId="603" xr:uid="{00000000-0005-0000-0000-0000CC010000}"/>
    <cellStyle name="Euro 2 4" xfId="604" xr:uid="{00000000-0005-0000-0000-0000CD010000}"/>
    <cellStyle name="Euro 2 5" xfId="605" xr:uid="{00000000-0005-0000-0000-0000CE010000}"/>
    <cellStyle name="Euro 3" xfId="146" xr:uid="{00000000-0005-0000-0000-0000CF010000}"/>
    <cellStyle name="Euro 3 2" xfId="606" xr:uid="{00000000-0005-0000-0000-0000D0010000}"/>
    <cellStyle name="Euro 3 3" xfId="607" xr:uid="{00000000-0005-0000-0000-0000D1010000}"/>
    <cellStyle name="Euro 4" xfId="608" xr:uid="{00000000-0005-0000-0000-0000D2010000}"/>
    <cellStyle name="Euro 4 2" xfId="609" xr:uid="{00000000-0005-0000-0000-0000D3010000}"/>
    <cellStyle name="Euro 5" xfId="610" xr:uid="{00000000-0005-0000-0000-0000D4010000}"/>
    <cellStyle name="Euro 6" xfId="611" xr:uid="{00000000-0005-0000-0000-0000D5010000}"/>
    <cellStyle name="Euro_act 102-11 al 46-11 REH OT, EST BOM, PT Y DR AC CASTILLO LOS CAFES" xfId="612" xr:uid="{00000000-0005-0000-0000-0000D6010000}"/>
    <cellStyle name="Excel Built-in Comma" xfId="613" xr:uid="{00000000-0005-0000-0000-0000D7010000}"/>
    <cellStyle name="Excel Built-in Normal" xfId="614" xr:uid="{00000000-0005-0000-0000-0000D8010000}"/>
    <cellStyle name="Explanatory Text" xfId="147" xr:uid="{00000000-0005-0000-0000-0000D9010000}"/>
    <cellStyle name="Explanatory Text 2" xfId="615" xr:uid="{00000000-0005-0000-0000-0000DA010000}"/>
    <cellStyle name="F2" xfId="148" xr:uid="{00000000-0005-0000-0000-0000DB010000}"/>
    <cellStyle name="F2 2" xfId="616" xr:uid="{00000000-0005-0000-0000-0000DC010000}"/>
    <cellStyle name="F2_act 102-11 al 46-11 REH OT, EST BOM, PT Y DR AC CASTILLO LOS CAFES" xfId="617" xr:uid="{00000000-0005-0000-0000-0000DD010000}"/>
    <cellStyle name="F3" xfId="149" xr:uid="{00000000-0005-0000-0000-0000DE010000}"/>
    <cellStyle name="F3 2" xfId="618" xr:uid="{00000000-0005-0000-0000-0000DF010000}"/>
    <cellStyle name="F3_act 102-11 al 46-11 REH OT, EST BOM, PT Y DR AC CASTILLO LOS CAFES" xfId="619" xr:uid="{00000000-0005-0000-0000-0000E0010000}"/>
    <cellStyle name="F4" xfId="150" xr:uid="{00000000-0005-0000-0000-0000E1010000}"/>
    <cellStyle name="F4 2" xfId="620" xr:uid="{00000000-0005-0000-0000-0000E2010000}"/>
    <cellStyle name="F4_act 102-11 al 46-11 REH OT, EST BOM, PT Y DR AC CASTILLO LOS CAFES" xfId="621" xr:uid="{00000000-0005-0000-0000-0000E3010000}"/>
    <cellStyle name="F5" xfId="151" xr:uid="{00000000-0005-0000-0000-0000E4010000}"/>
    <cellStyle name="F5 2" xfId="622" xr:uid="{00000000-0005-0000-0000-0000E5010000}"/>
    <cellStyle name="F5_act 102-11 al 46-11 REH OT, EST BOM, PT Y DR AC CASTILLO LOS CAFES" xfId="623" xr:uid="{00000000-0005-0000-0000-0000E6010000}"/>
    <cellStyle name="F6" xfId="152" xr:uid="{00000000-0005-0000-0000-0000E7010000}"/>
    <cellStyle name="F6 2" xfId="624" xr:uid="{00000000-0005-0000-0000-0000E8010000}"/>
    <cellStyle name="F6_act 102-11 al 46-11 REH OT, EST BOM, PT Y DR AC CASTILLO LOS CAFES" xfId="625" xr:uid="{00000000-0005-0000-0000-0000E9010000}"/>
    <cellStyle name="F7" xfId="153" xr:uid="{00000000-0005-0000-0000-0000EA010000}"/>
    <cellStyle name="F7 2" xfId="626" xr:uid="{00000000-0005-0000-0000-0000EB010000}"/>
    <cellStyle name="F7_act 102-11 al 46-11 REH OT, EST BOM, PT Y DR AC CASTILLO LOS CAFES" xfId="627" xr:uid="{00000000-0005-0000-0000-0000EC010000}"/>
    <cellStyle name="F8" xfId="154" xr:uid="{00000000-0005-0000-0000-0000ED010000}"/>
    <cellStyle name="F8 2" xfId="628" xr:uid="{00000000-0005-0000-0000-0000EE010000}"/>
    <cellStyle name="F8_act 102-11 al 46-11 REH OT, EST BOM, PT Y DR AC CASTILLO LOS CAFES" xfId="629" xr:uid="{00000000-0005-0000-0000-0000EF010000}"/>
    <cellStyle name="Followed Hyperlink" xfId="630" xr:uid="{00000000-0005-0000-0000-0000F0010000}"/>
    <cellStyle name="Good" xfId="155" xr:uid="{00000000-0005-0000-0000-0000F1010000}"/>
    <cellStyle name="Good 2" xfId="156" xr:uid="{00000000-0005-0000-0000-0000F2010000}"/>
    <cellStyle name="Good 2 2" xfId="631" xr:uid="{00000000-0005-0000-0000-0000F3010000}"/>
    <cellStyle name="Good 3" xfId="157" xr:uid="{00000000-0005-0000-0000-0000F4010000}"/>
    <cellStyle name="Good 4" xfId="632" xr:uid="{00000000-0005-0000-0000-0000F5010000}"/>
    <cellStyle name="Heading 1" xfId="158" xr:uid="{00000000-0005-0000-0000-0000F6010000}"/>
    <cellStyle name="Heading 1 2" xfId="159" xr:uid="{00000000-0005-0000-0000-0000F7010000}"/>
    <cellStyle name="Heading 1 2 2" xfId="633" xr:uid="{00000000-0005-0000-0000-0000F8010000}"/>
    <cellStyle name="Heading 1 3" xfId="160" xr:uid="{00000000-0005-0000-0000-0000F9010000}"/>
    <cellStyle name="Heading 1 4" xfId="634" xr:uid="{00000000-0005-0000-0000-0000FA010000}"/>
    <cellStyle name="Heading 1 5" xfId="635" xr:uid="{00000000-0005-0000-0000-0000FB010000}"/>
    <cellStyle name="Heading 2" xfId="161" xr:uid="{00000000-0005-0000-0000-0000FC010000}"/>
    <cellStyle name="Heading 2 2" xfId="162" xr:uid="{00000000-0005-0000-0000-0000FD010000}"/>
    <cellStyle name="Heading 2 2 2" xfId="636" xr:uid="{00000000-0005-0000-0000-0000FE010000}"/>
    <cellStyle name="Heading 2 3" xfId="163" xr:uid="{00000000-0005-0000-0000-0000FF010000}"/>
    <cellStyle name="Heading 2 4" xfId="637" xr:uid="{00000000-0005-0000-0000-000000020000}"/>
    <cellStyle name="Heading 2 5" xfId="638" xr:uid="{00000000-0005-0000-0000-000001020000}"/>
    <cellStyle name="Heading 3" xfId="164" xr:uid="{00000000-0005-0000-0000-000002020000}"/>
    <cellStyle name="Heading 3 2" xfId="165" xr:uid="{00000000-0005-0000-0000-000003020000}"/>
    <cellStyle name="Heading 3 3" xfId="639" xr:uid="{00000000-0005-0000-0000-000004020000}"/>
    <cellStyle name="Heading 3 4" xfId="640" xr:uid="{00000000-0005-0000-0000-000005020000}"/>
    <cellStyle name="Heading 3 5" xfId="641" xr:uid="{00000000-0005-0000-0000-000006020000}"/>
    <cellStyle name="Heading 4" xfId="166" xr:uid="{00000000-0005-0000-0000-000007020000}"/>
    <cellStyle name="Heading 4 2" xfId="167" xr:uid="{00000000-0005-0000-0000-000008020000}"/>
    <cellStyle name="Heading 4 3" xfId="642" xr:uid="{00000000-0005-0000-0000-000009020000}"/>
    <cellStyle name="Heading 4 4" xfId="643" xr:uid="{00000000-0005-0000-0000-00000A020000}"/>
    <cellStyle name="Hipervínculo visitado 2" xfId="644" xr:uid="{00000000-0005-0000-0000-00000B020000}"/>
    <cellStyle name="Hyperlink" xfId="645" xr:uid="{00000000-0005-0000-0000-00000C020000}"/>
    <cellStyle name="Incorrecto 2" xfId="168" xr:uid="{00000000-0005-0000-0000-00000D020000}"/>
    <cellStyle name="Incorrecto 2 2" xfId="646" xr:uid="{00000000-0005-0000-0000-00000E020000}"/>
    <cellStyle name="Incorrecto 3" xfId="647" xr:uid="{00000000-0005-0000-0000-00000F020000}"/>
    <cellStyle name="Incorrecto 3 2" xfId="648" xr:uid="{00000000-0005-0000-0000-000010020000}"/>
    <cellStyle name="Incorrecto 4" xfId="649" xr:uid="{00000000-0005-0000-0000-000011020000}"/>
    <cellStyle name="Input" xfId="169" xr:uid="{00000000-0005-0000-0000-000012020000}"/>
    <cellStyle name="Input 2" xfId="170" xr:uid="{00000000-0005-0000-0000-000013020000}"/>
    <cellStyle name="Input 2 2" xfId="650" xr:uid="{00000000-0005-0000-0000-000014020000}"/>
    <cellStyle name="Input 3" xfId="171" xr:uid="{00000000-0005-0000-0000-000015020000}"/>
    <cellStyle name="Input 4" xfId="651" xr:uid="{00000000-0005-0000-0000-000016020000}"/>
    <cellStyle name="Linked Cell" xfId="172" xr:uid="{00000000-0005-0000-0000-000017020000}"/>
    <cellStyle name="Linked Cell 2" xfId="173" xr:uid="{00000000-0005-0000-0000-000018020000}"/>
    <cellStyle name="Linked Cell 2 2" xfId="652" xr:uid="{00000000-0005-0000-0000-000019020000}"/>
    <cellStyle name="Linked Cell 3" xfId="174" xr:uid="{00000000-0005-0000-0000-00001A020000}"/>
    <cellStyle name="Linked Cell 4" xfId="653" xr:uid="{00000000-0005-0000-0000-00001B020000}"/>
    <cellStyle name="Millares" xfId="1" builtinId="3"/>
    <cellStyle name="Millares [0] 3" xfId="654" xr:uid="{00000000-0005-0000-0000-00001D020000}"/>
    <cellStyle name="Millares [0] 5" xfId="655" xr:uid="{00000000-0005-0000-0000-00001E020000}"/>
    <cellStyle name="Millares 10" xfId="7" xr:uid="{00000000-0005-0000-0000-00001F020000}"/>
    <cellStyle name="Millares 10 2" xfId="175" xr:uid="{00000000-0005-0000-0000-000020020000}"/>
    <cellStyle name="Millares 10 2 2" xfId="656" xr:uid="{00000000-0005-0000-0000-000021020000}"/>
    <cellStyle name="Millares 10 3" xfId="657" xr:uid="{00000000-0005-0000-0000-000022020000}"/>
    <cellStyle name="Millares 10 4" xfId="658" xr:uid="{00000000-0005-0000-0000-000023020000}"/>
    <cellStyle name="Millares 10 5" xfId="659" xr:uid="{00000000-0005-0000-0000-000024020000}"/>
    <cellStyle name="Millares 10 6" xfId="660" xr:uid="{00000000-0005-0000-0000-000025020000}"/>
    <cellStyle name="Millares 11" xfId="11" xr:uid="{00000000-0005-0000-0000-000026020000}"/>
    <cellStyle name="Millares 11 2" xfId="661" xr:uid="{00000000-0005-0000-0000-000027020000}"/>
    <cellStyle name="Millares 11 3" xfId="662" xr:uid="{00000000-0005-0000-0000-000028020000}"/>
    <cellStyle name="Millares 11 4" xfId="663" xr:uid="{00000000-0005-0000-0000-000029020000}"/>
    <cellStyle name="Millares 12" xfId="664" xr:uid="{00000000-0005-0000-0000-00002A020000}"/>
    <cellStyle name="Millares 12 2" xfId="665" xr:uid="{00000000-0005-0000-0000-00002B020000}"/>
    <cellStyle name="Millares 12 2 2" xfId="666" xr:uid="{00000000-0005-0000-0000-00002C020000}"/>
    <cellStyle name="Millares 12 3" xfId="667" xr:uid="{00000000-0005-0000-0000-00002D020000}"/>
    <cellStyle name="Millares 13" xfId="668" xr:uid="{00000000-0005-0000-0000-00002E020000}"/>
    <cellStyle name="Millares 13 2" xfId="669" xr:uid="{00000000-0005-0000-0000-00002F020000}"/>
    <cellStyle name="Millares 13 3" xfId="670" xr:uid="{00000000-0005-0000-0000-000030020000}"/>
    <cellStyle name="Millares 14" xfId="671" xr:uid="{00000000-0005-0000-0000-000031020000}"/>
    <cellStyle name="Millares 15" xfId="672" xr:uid="{00000000-0005-0000-0000-000032020000}"/>
    <cellStyle name="Millares 15 2" xfId="673" xr:uid="{00000000-0005-0000-0000-000033020000}"/>
    <cellStyle name="Millares 16" xfId="674" xr:uid="{00000000-0005-0000-0000-000034020000}"/>
    <cellStyle name="Millares 16 2" xfId="675" xr:uid="{00000000-0005-0000-0000-000035020000}"/>
    <cellStyle name="Millares 17" xfId="676" xr:uid="{00000000-0005-0000-0000-000036020000}"/>
    <cellStyle name="Millares 17 2" xfId="677" xr:uid="{00000000-0005-0000-0000-000037020000}"/>
    <cellStyle name="Millares 18" xfId="678" xr:uid="{00000000-0005-0000-0000-000038020000}"/>
    <cellStyle name="Millares 18 2" xfId="679" xr:uid="{00000000-0005-0000-0000-000039020000}"/>
    <cellStyle name="Millares 19" xfId="680" xr:uid="{00000000-0005-0000-0000-00003A020000}"/>
    <cellStyle name="Millares 19 2" xfId="681" xr:uid="{00000000-0005-0000-0000-00003B020000}"/>
    <cellStyle name="Millares 2" xfId="5" xr:uid="{00000000-0005-0000-0000-00003C020000}"/>
    <cellStyle name="Millares 2 10" xfId="682" xr:uid="{00000000-0005-0000-0000-00003D020000}"/>
    <cellStyle name="Millares 2 11" xfId="683" xr:uid="{00000000-0005-0000-0000-00003E020000}"/>
    <cellStyle name="Millares 2 2" xfId="14" xr:uid="{00000000-0005-0000-0000-00003F020000}"/>
    <cellStyle name="Millares 2 2 2" xfId="176" xr:uid="{00000000-0005-0000-0000-000040020000}"/>
    <cellStyle name="Millares 2 2 2 2" xfId="177" xr:uid="{00000000-0005-0000-0000-000041020000}"/>
    <cellStyle name="Millares 2 2 2 4" xfId="684" xr:uid="{00000000-0005-0000-0000-000042020000}"/>
    <cellStyle name="Millares 2 2 3" xfId="178" xr:uid="{00000000-0005-0000-0000-000043020000}"/>
    <cellStyle name="Millares 2 2 3 2" xfId="685" xr:uid="{00000000-0005-0000-0000-000044020000}"/>
    <cellStyle name="Millares 2 2 3 3" xfId="686" xr:uid="{00000000-0005-0000-0000-000045020000}"/>
    <cellStyle name="Millares 2 2 4" xfId="687" xr:uid="{00000000-0005-0000-0000-000046020000}"/>
    <cellStyle name="Millares 2 3" xfId="179" xr:uid="{00000000-0005-0000-0000-000047020000}"/>
    <cellStyle name="Millares 2 3 2" xfId="688" xr:uid="{00000000-0005-0000-0000-000048020000}"/>
    <cellStyle name="Millares 2 3 2 2" xfId="689" xr:uid="{00000000-0005-0000-0000-000049020000}"/>
    <cellStyle name="Millares 2 3 3" xfId="690" xr:uid="{00000000-0005-0000-0000-00004A020000}"/>
    <cellStyle name="Millares 2 3 4" xfId="691" xr:uid="{00000000-0005-0000-0000-00004B020000}"/>
    <cellStyle name="Millares 2 3 5" xfId="692" xr:uid="{00000000-0005-0000-0000-00004C020000}"/>
    <cellStyle name="Millares 2 4" xfId="180" xr:uid="{00000000-0005-0000-0000-00004D020000}"/>
    <cellStyle name="Millares 2 4 2" xfId="693" xr:uid="{00000000-0005-0000-0000-00004E020000}"/>
    <cellStyle name="Millares 2 4 2 2" xfId="694" xr:uid="{00000000-0005-0000-0000-00004F020000}"/>
    <cellStyle name="Millares 2 4 3" xfId="695" xr:uid="{00000000-0005-0000-0000-000050020000}"/>
    <cellStyle name="Millares 2 5" xfId="696" xr:uid="{00000000-0005-0000-0000-000051020000}"/>
    <cellStyle name="Millares 2 5 2" xfId="697" xr:uid="{00000000-0005-0000-0000-000052020000}"/>
    <cellStyle name="Millares 2 5 3" xfId="698" xr:uid="{00000000-0005-0000-0000-000053020000}"/>
    <cellStyle name="Millares 2 6" xfId="699" xr:uid="{00000000-0005-0000-0000-000054020000}"/>
    <cellStyle name="Millares 2 6 2" xfId="700" xr:uid="{00000000-0005-0000-0000-000055020000}"/>
    <cellStyle name="Millares 2 7" xfId="701" xr:uid="{00000000-0005-0000-0000-000056020000}"/>
    <cellStyle name="Millares 2 8" xfId="702" xr:uid="{00000000-0005-0000-0000-000057020000}"/>
    <cellStyle name="Millares 2 9" xfId="703" xr:uid="{00000000-0005-0000-0000-000058020000}"/>
    <cellStyle name="Millares 2_111-12 ac neyba zona alta" xfId="181" xr:uid="{00000000-0005-0000-0000-000059020000}"/>
    <cellStyle name="Millares 20" xfId="704" xr:uid="{00000000-0005-0000-0000-00005A020000}"/>
    <cellStyle name="Millares 21" xfId="705" xr:uid="{00000000-0005-0000-0000-00005B020000}"/>
    <cellStyle name="Millares 22" xfId="706" xr:uid="{00000000-0005-0000-0000-00005C020000}"/>
    <cellStyle name="Millares 23" xfId="707" xr:uid="{00000000-0005-0000-0000-00005D020000}"/>
    <cellStyle name="Millares 23 2" xfId="708" xr:uid="{00000000-0005-0000-0000-00005E020000}"/>
    <cellStyle name="Millares 24" xfId="709" xr:uid="{00000000-0005-0000-0000-00005F020000}"/>
    <cellStyle name="Millares 24 2" xfId="710" xr:uid="{00000000-0005-0000-0000-000060020000}"/>
    <cellStyle name="Millares 25" xfId="711" xr:uid="{00000000-0005-0000-0000-000061020000}"/>
    <cellStyle name="Millares 25 2" xfId="712" xr:uid="{00000000-0005-0000-0000-000062020000}"/>
    <cellStyle name="Millares 26" xfId="713" xr:uid="{00000000-0005-0000-0000-000063020000}"/>
    <cellStyle name="Millares 26 2" xfId="714" xr:uid="{00000000-0005-0000-0000-000064020000}"/>
    <cellStyle name="Millares 27" xfId="715" xr:uid="{00000000-0005-0000-0000-000065020000}"/>
    <cellStyle name="Millares 28" xfId="716" xr:uid="{00000000-0005-0000-0000-000066020000}"/>
    <cellStyle name="Millares 29" xfId="717" xr:uid="{00000000-0005-0000-0000-000067020000}"/>
    <cellStyle name="Millares 3" xfId="182" xr:uid="{00000000-0005-0000-0000-000068020000}"/>
    <cellStyle name="Millares 3 2" xfId="10" xr:uid="{00000000-0005-0000-0000-000069020000}"/>
    <cellStyle name="Millares 3 2 2" xfId="183" xr:uid="{00000000-0005-0000-0000-00006A020000}"/>
    <cellStyle name="Millares 3 2 2 2" xfId="718" xr:uid="{00000000-0005-0000-0000-00006B020000}"/>
    <cellStyle name="Millares 3 2 2 3" xfId="719" xr:uid="{00000000-0005-0000-0000-00006C020000}"/>
    <cellStyle name="Millares 3 2 3" xfId="720" xr:uid="{00000000-0005-0000-0000-00006D020000}"/>
    <cellStyle name="Millares 3 2 4" xfId="721" xr:uid="{00000000-0005-0000-0000-00006E020000}"/>
    <cellStyle name="Millares 3 2 5" xfId="722" xr:uid="{00000000-0005-0000-0000-00006F020000}"/>
    <cellStyle name="Millares 3 3" xfId="6" xr:uid="{00000000-0005-0000-0000-000070020000}"/>
    <cellStyle name="Millares 3 3 2" xfId="184" xr:uid="{00000000-0005-0000-0000-000071020000}"/>
    <cellStyle name="Millares 3 3 2 2" xfId="723" xr:uid="{00000000-0005-0000-0000-000072020000}"/>
    <cellStyle name="Millares 3 3 3" xfId="185" xr:uid="{00000000-0005-0000-0000-000073020000}"/>
    <cellStyle name="Millares 3 3 4" xfId="724" xr:uid="{00000000-0005-0000-0000-000074020000}"/>
    <cellStyle name="Millares 3 3 5" xfId="725" xr:uid="{00000000-0005-0000-0000-000075020000}"/>
    <cellStyle name="Millares 3 4" xfId="186" xr:uid="{00000000-0005-0000-0000-000076020000}"/>
    <cellStyle name="Millares 3 4 2" xfId="726" xr:uid="{00000000-0005-0000-0000-000077020000}"/>
    <cellStyle name="Millares 3 4 3" xfId="727" xr:uid="{00000000-0005-0000-0000-000078020000}"/>
    <cellStyle name="Millares 3 5" xfId="187" xr:uid="{00000000-0005-0000-0000-000079020000}"/>
    <cellStyle name="Millares 3 5 2" xfId="728" xr:uid="{00000000-0005-0000-0000-00007A020000}"/>
    <cellStyle name="Millares 3 5 3" xfId="729" xr:uid="{00000000-0005-0000-0000-00007B020000}"/>
    <cellStyle name="Millares 3 6" xfId="730" xr:uid="{00000000-0005-0000-0000-00007C020000}"/>
    <cellStyle name="Millares 3 7" xfId="731" xr:uid="{00000000-0005-0000-0000-00007D020000}"/>
    <cellStyle name="Millares 3 7 2" xfId="732" xr:uid="{00000000-0005-0000-0000-00007E020000}"/>
    <cellStyle name="Millares 3 8" xfId="733" xr:uid="{00000000-0005-0000-0000-00007F020000}"/>
    <cellStyle name="Millares 3 9" xfId="734" xr:uid="{00000000-0005-0000-0000-000080020000}"/>
    <cellStyle name="Millares 3_111-12 ac neyba zona alta" xfId="188" xr:uid="{00000000-0005-0000-0000-000081020000}"/>
    <cellStyle name="Millares 30" xfId="735" xr:uid="{00000000-0005-0000-0000-000082020000}"/>
    <cellStyle name="Millares 31" xfId="736" xr:uid="{00000000-0005-0000-0000-000083020000}"/>
    <cellStyle name="Millares 32" xfId="737" xr:uid="{00000000-0005-0000-0000-000084020000}"/>
    <cellStyle name="Millares 33" xfId="738" xr:uid="{00000000-0005-0000-0000-000085020000}"/>
    <cellStyle name="Millares 34" xfId="1090" xr:uid="{00000000-0005-0000-0000-000086020000}"/>
    <cellStyle name="Millares 4" xfId="8" xr:uid="{00000000-0005-0000-0000-000087020000}"/>
    <cellStyle name="Millares 4 2" xfId="189" xr:uid="{00000000-0005-0000-0000-000088020000}"/>
    <cellStyle name="Millares 4 2 2" xfId="190" xr:uid="{00000000-0005-0000-0000-000089020000}"/>
    <cellStyle name="Millares 4 2 2 2" xfId="739" xr:uid="{00000000-0005-0000-0000-00008A020000}"/>
    <cellStyle name="Millares 4 2 3" xfId="740" xr:uid="{00000000-0005-0000-0000-00008B020000}"/>
    <cellStyle name="Millares 4 2 4" xfId="741" xr:uid="{00000000-0005-0000-0000-00008C020000}"/>
    <cellStyle name="Millares 4 3" xfId="191" xr:uid="{00000000-0005-0000-0000-00008D020000}"/>
    <cellStyle name="Millares 4 3 2" xfId="742" xr:uid="{00000000-0005-0000-0000-00008E020000}"/>
    <cellStyle name="Millares 4 3 2 2" xfId="743" xr:uid="{00000000-0005-0000-0000-00008F020000}"/>
    <cellStyle name="Millares 4 3 3" xfId="744" xr:uid="{00000000-0005-0000-0000-000090020000}"/>
    <cellStyle name="Millares 4 4" xfId="745" xr:uid="{00000000-0005-0000-0000-000091020000}"/>
    <cellStyle name="Millares 4 4 2" xfId="746" xr:uid="{00000000-0005-0000-0000-000092020000}"/>
    <cellStyle name="Millares 4 5" xfId="747" xr:uid="{00000000-0005-0000-0000-000093020000}"/>
    <cellStyle name="Millares 4 6" xfId="748" xr:uid="{00000000-0005-0000-0000-000094020000}"/>
    <cellStyle name="Millares 4_Presupuesto Construccion edificio oficina gubernamentales de san juan" xfId="749" xr:uid="{00000000-0005-0000-0000-000095020000}"/>
    <cellStyle name="Millares 5" xfId="192" xr:uid="{00000000-0005-0000-0000-000096020000}"/>
    <cellStyle name="Millares 5 2" xfId="193" xr:uid="{00000000-0005-0000-0000-000097020000}"/>
    <cellStyle name="Millares 5 2 2" xfId="750" xr:uid="{00000000-0005-0000-0000-000098020000}"/>
    <cellStyle name="Millares 5 3" xfId="3" xr:uid="{00000000-0005-0000-0000-000099020000}"/>
    <cellStyle name="Millares 5 3 2" xfId="194" xr:uid="{00000000-0005-0000-0000-00009A020000}"/>
    <cellStyle name="Millares 5 3 3" xfId="751" xr:uid="{00000000-0005-0000-0000-00009B020000}"/>
    <cellStyle name="Millares 5 4" xfId="195" xr:uid="{00000000-0005-0000-0000-00009C020000}"/>
    <cellStyle name="Millares 5 5" xfId="752" xr:uid="{00000000-0005-0000-0000-00009D020000}"/>
    <cellStyle name="Millares 6" xfId="196" xr:uid="{00000000-0005-0000-0000-00009E020000}"/>
    <cellStyle name="Millares 6 2" xfId="13" xr:uid="{00000000-0005-0000-0000-00009F020000}"/>
    <cellStyle name="Millares 6 2 2" xfId="197" xr:uid="{00000000-0005-0000-0000-0000A0020000}"/>
    <cellStyle name="Millares 6 3" xfId="198" xr:uid="{00000000-0005-0000-0000-0000A1020000}"/>
    <cellStyle name="Millares 6 4" xfId="273" xr:uid="{00000000-0005-0000-0000-0000A2020000}"/>
    <cellStyle name="Millares 7" xfId="199" xr:uid="{00000000-0005-0000-0000-0000A3020000}"/>
    <cellStyle name="Millares 7 2" xfId="200" xr:uid="{00000000-0005-0000-0000-0000A4020000}"/>
    <cellStyle name="Millares 7 2 2" xfId="753" xr:uid="{00000000-0005-0000-0000-0000A5020000}"/>
    <cellStyle name="Millares 7 2 2 2" xfId="754" xr:uid="{00000000-0005-0000-0000-0000A6020000}"/>
    <cellStyle name="Millares 7 2 3" xfId="755" xr:uid="{00000000-0005-0000-0000-0000A7020000}"/>
    <cellStyle name="Millares 7 2 4" xfId="756" xr:uid="{00000000-0005-0000-0000-0000A8020000}"/>
    <cellStyle name="Millares 7 2 5" xfId="757" xr:uid="{00000000-0005-0000-0000-0000A9020000}"/>
    <cellStyle name="Millares 7 2 6" xfId="758" xr:uid="{00000000-0005-0000-0000-0000AA020000}"/>
    <cellStyle name="Millares 7 2 7" xfId="759" xr:uid="{00000000-0005-0000-0000-0000AB020000}"/>
    <cellStyle name="Millares 7 2 8" xfId="760" xr:uid="{00000000-0005-0000-0000-0000AC020000}"/>
    <cellStyle name="Millares 7 2 9" xfId="761" xr:uid="{00000000-0005-0000-0000-0000AD020000}"/>
    <cellStyle name="Millares 7 3" xfId="201" xr:uid="{00000000-0005-0000-0000-0000AE020000}"/>
    <cellStyle name="Millares 7 3 2" xfId="762" xr:uid="{00000000-0005-0000-0000-0000AF020000}"/>
    <cellStyle name="Millares 7 3 3" xfId="763" xr:uid="{00000000-0005-0000-0000-0000B0020000}"/>
    <cellStyle name="Millares 7 6" xfId="764" xr:uid="{00000000-0005-0000-0000-0000B1020000}"/>
    <cellStyle name="Millares 8" xfId="202" xr:uid="{00000000-0005-0000-0000-0000B2020000}"/>
    <cellStyle name="Millares 8 2" xfId="203" xr:uid="{00000000-0005-0000-0000-0000B3020000}"/>
    <cellStyle name="Millares 8 2 2" xfId="765" xr:uid="{00000000-0005-0000-0000-0000B4020000}"/>
    <cellStyle name="Millares 8 2 3" xfId="766" xr:uid="{00000000-0005-0000-0000-0000B5020000}"/>
    <cellStyle name="Millares 8 3" xfId="204" xr:uid="{00000000-0005-0000-0000-0000B6020000}"/>
    <cellStyle name="Millares 8 5" xfId="767" xr:uid="{00000000-0005-0000-0000-0000B7020000}"/>
    <cellStyle name="Millares 9" xfId="205" xr:uid="{00000000-0005-0000-0000-0000B8020000}"/>
    <cellStyle name="Millares 9 2" xfId="206" xr:uid="{00000000-0005-0000-0000-0000B9020000}"/>
    <cellStyle name="Millares 9 2 2" xfId="768" xr:uid="{00000000-0005-0000-0000-0000BA020000}"/>
    <cellStyle name="Millares 9 3" xfId="207" xr:uid="{00000000-0005-0000-0000-0000BB020000}"/>
    <cellStyle name="Millares 9 4" xfId="274" xr:uid="{00000000-0005-0000-0000-0000BC020000}"/>
    <cellStyle name="Moneda [0] 2" xfId="769" xr:uid="{00000000-0005-0000-0000-0000BD020000}"/>
    <cellStyle name="Moneda 18" xfId="770" xr:uid="{00000000-0005-0000-0000-0000BE020000}"/>
    <cellStyle name="Moneda 2" xfId="208" xr:uid="{00000000-0005-0000-0000-0000BF020000}"/>
    <cellStyle name="Moneda 2 2" xfId="771" xr:uid="{00000000-0005-0000-0000-0000C0020000}"/>
    <cellStyle name="Moneda 2 2 2" xfId="772" xr:uid="{00000000-0005-0000-0000-0000C1020000}"/>
    <cellStyle name="Moneda 2 2 2 2" xfId="773" xr:uid="{00000000-0005-0000-0000-0000C2020000}"/>
    <cellStyle name="Moneda 2 2 3" xfId="774" xr:uid="{00000000-0005-0000-0000-0000C3020000}"/>
    <cellStyle name="Moneda 2 2 4" xfId="775" xr:uid="{00000000-0005-0000-0000-0000C4020000}"/>
    <cellStyle name="Moneda 2 3" xfId="776" xr:uid="{00000000-0005-0000-0000-0000C5020000}"/>
    <cellStyle name="Moneda 2 3 2" xfId="777" xr:uid="{00000000-0005-0000-0000-0000C6020000}"/>
    <cellStyle name="Moneda 2 4" xfId="778" xr:uid="{00000000-0005-0000-0000-0000C7020000}"/>
    <cellStyle name="Moneda 2 4 2" xfId="779" xr:uid="{00000000-0005-0000-0000-0000C8020000}"/>
    <cellStyle name="Moneda 2 5" xfId="780" xr:uid="{00000000-0005-0000-0000-0000C9020000}"/>
    <cellStyle name="Moneda 2 6" xfId="781" xr:uid="{00000000-0005-0000-0000-0000CA020000}"/>
    <cellStyle name="Moneda 2 7" xfId="782" xr:uid="{00000000-0005-0000-0000-0000CB020000}"/>
    <cellStyle name="Moneda 2 8" xfId="783" xr:uid="{00000000-0005-0000-0000-0000CC020000}"/>
    <cellStyle name="Moneda 2_ANALISIS COSTOS PORTICOS GRAN TECHO" xfId="784" xr:uid="{00000000-0005-0000-0000-0000CD020000}"/>
    <cellStyle name="Moneda 3" xfId="209" xr:uid="{00000000-0005-0000-0000-0000CE020000}"/>
    <cellStyle name="Moneda 3 2" xfId="785" xr:uid="{00000000-0005-0000-0000-0000CF020000}"/>
    <cellStyle name="Moneda 3 3" xfId="786" xr:uid="{00000000-0005-0000-0000-0000D0020000}"/>
    <cellStyle name="Moneda 3 4" xfId="787" xr:uid="{00000000-0005-0000-0000-0000D1020000}"/>
    <cellStyle name="Moneda 4" xfId="788" xr:uid="{00000000-0005-0000-0000-0000D2020000}"/>
    <cellStyle name="Moneda 4 2" xfId="789" xr:uid="{00000000-0005-0000-0000-0000D3020000}"/>
    <cellStyle name="Moneda 4 3" xfId="790" xr:uid="{00000000-0005-0000-0000-0000D4020000}"/>
    <cellStyle name="Moneda 5" xfId="791" xr:uid="{00000000-0005-0000-0000-0000D5020000}"/>
    <cellStyle name="Moneda 5 2" xfId="792" xr:uid="{00000000-0005-0000-0000-0000D6020000}"/>
    <cellStyle name="Moneda 5 3" xfId="793" xr:uid="{00000000-0005-0000-0000-0000D7020000}"/>
    <cellStyle name="Moneda 6" xfId="794" xr:uid="{00000000-0005-0000-0000-0000D8020000}"/>
    <cellStyle name="Moneda 6 2" xfId="795" xr:uid="{00000000-0005-0000-0000-0000D9020000}"/>
    <cellStyle name="Moneda 6 3" xfId="796" xr:uid="{00000000-0005-0000-0000-0000DA020000}"/>
    <cellStyle name="Moneda 7" xfId="797" xr:uid="{00000000-0005-0000-0000-0000DB020000}"/>
    <cellStyle name="Moneda 7 2" xfId="798" xr:uid="{00000000-0005-0000-0000-0000DC020000}"/>
    <cellStyle name="Neutral 2" xfId="210" xr:uid="{00000000-0005-0000-0000-0000DD020000}"/>
    <cellStyle name="Neutral 2 2" xfId="799" xr:uid="{00000000-0005-0000-0000-0000DE020000}"/>
    <cellStyle name="Neutral 3" xfId="800" xr:uid="{00000000-0005-0000-0000-0000DF020000}"/>
    <cellStyle name="Neutral 3 2" xfId="801" xr:uid="{00000000-0005-0000-0000-0000E0020000}"/>
    <cellStyle name="Neutral 4" xfId="802" xr:uid="{00000000-0005-0000-0000-0000E1020000}"/>
    <cellStyle name="Neutral 4 2" xfId="803" xr:uid="{00000000-0005-0000-0000-0000E2020000}"/>
    <cellStyle name="No-definido" xfId="211" xr:uid="{00000000-0005-0000-0000-0000E3020000}"/>
    <cellStyle name="No-definido 2" xfId="804" xr:uid="{00000000-0005-0000-0000-0000E4020000}"/>
    <cellStyle name="Normal" xfId="0" builtinId="0"/>
    <cellStyle name="Normal - Style1" xfId="212" xr:uid="{00000000-0005-0000-0000-0000E6020000}"/>
    <cellStyle name="Normal 10" xfId="213" xr:uid="{00000000-0005-0000-0000-0000E7020000}"/>
    <cellStyle name="Normal 10 2" xfId="214" xr:uid="{00000000-0005-0000-0000-0000E8020000}"/>
    <cellStyle name="Normal 10 2 2" xfId="805" xr:uid="{00000000-0005-0000-0000-0000E9020000}"/>
    <cellStyle name="Normal 10 3" xfId="806" xr:uid="{00000000-0005-0000-0000-0000EA020000}"/>
    <cellStyle name="Normal 10 4" xfId="807" xr:uid="{00000000-0005-0000-0000-0000EB020000}"/>
    <cellStyle name="Normal 10 5" xfId="808" xr:uid="{00000000-0005-0000-0000-0000EC020000}"/>
    <cellStyle name="Normal 11" xfId="215" xr:uid="{00000000-0005-0000-0000-0000ED020000}"/>
    <cellStyle name="Normal 11 2" xfId="809" xr:uid="{00000000-0005-0000-0000-0000EE020000}"/>
    <cellStyle name="Normal 11 3" xfId="810" xr:uid="{00000000-0005-0000-0000-0000EF020000}"/>
    <cellStyle name="Normal 12" xfId="216" xr:uid="{00000000-0005-0000-0000-0000F0020000}"/>
    <cellStyle name="Normal 12 2" xfId="811" xr:uid="{00000000-0005-0000-0000-0000F1020000}"/>
    <cellStyle name="Normal 12 3" xfId="812" xr:uid="{00000000-0005-0000-0000-0000F2020000}"/>
    <cellStyle name="Normal 12 4" xfId="813" xr:uid="{00000000-0005-0000-0000-0000F3020000}"/>
    <cellStyle name="Normal 12 5" xfId="814" xr:uid="{00000000-0005-0000-0000-0000F4020000}"/>
    <cellStyle name="Normal 13" xfId="217" xr:uid="{00000000-0005-0000-0000-0000F5020000}"/>
    <cellStyle name="Normal 13 2" xfId="218" xr:uid="{00000000-0005-0000-0000-0000F6020000}"/>
    <cellStyle name="Normal 13 2 2" xfId="815" xr:uid="{00000000-0005-0000-0000-0000F7020000}"/>
    <cellStyle name="Normal 13 3" xfId="816" xr:uid="{00000000-0005-0000-0000-0000F8020000}"/>
    <cellStyle name="Normal 13 4" xfId="817" xr:uid="{00000000-0005-0000-0000-0000F9020000}"/>
    <cellStyle name="Normal 13 5" xfId="818" xr:uid="{00000000-0005-0000-0000-0000FA020000}"/>
    <cellStyle name="Normal 13 6" xfId="819" xr:uid="{00000000-0005-0000-0000-0000FB020000}"/>
    <cellStyle name="Normal 13 7" xfId="820" xr:uid="{00000000-0005-0000-0000-0000FC020000}"/>
    <cellStyle name="Normal 13 8" xfId="821" xr:uid="{00000000-0005-0000-0000-0000FD020000}"/>
    <cellStyle name="Normal 14" xfId="9" xr:uid="{00000000-0005-0000-0000-0000FE020000}"/>
    <cellStyle name="Normal 14 2" xfId="822" xr:uid="{00000000-0005-0000-0000-0000FF020000}"/>
    <cellStyle name="Normal 14 2 2" xfId="219" xr:uid="{00000000-0005-0000-0000-000000030000}"/>
    <cellStyle name="Normal 14 3" xfId="823" xr:uid="{00000000-0005-0000-0000-000001030000}"/>
    <cellStyle name="Normal 14 4" xfId="824" xr:uid="{00000000-0005-0000-0000-000002030000}"/>
    <cellStyle name="Normal 14 5" xfId="825" xr:uid="{00000000-0005-0000-0000-000003030000}"/>
    <cellStyle name="Normal 14 6" xfId="826" xr:uid="{00000000-0005-0000-0000-000004030000}"/>
    <cellStyle name="Normal 14 7" xfId="827" xr:uid="{00000000-0005-0000-0000-000005030000}"/>
    <cellStyle name="Normal 15" xfId="828" xr:uid="{00000000-0005-0000-0000-000006030000}"/>
    <cellStyle name="Normal 15 2" xfId="829" xr:uid="{00000000-0005-0000-0000-000007030000}"/>
    <cellStyle name="Normal 16" xfId="830" xr:uid="{00000000-0005-0000-0000-000008030000}"/>
    <cellStyle name="Normal 16 2" xfId="831" xr:uid="{00000000-0005-0000-0000-000009030000}"/>
    <cellStyle name="Normal 16 3" xfId="832" xr:uid="{00000000-0005-0000-0000-00000A030000}"/>
    <cellStyle name="Normal 17" xfId="833" xr:uid="{00000000-0005-0000-0000-00000B030000}"/>
    <cellStyle name="Normal 17 2" xfId="834" xr:uid="{00000000-0005-0000-0000-00000C030000}"/>
    <cellStyle name="Normal 17 3" xfId="835" xr:uid="{00000000-0005-0000-0000-00000D030000}"/>
    <cellStyle name="Normal 18" xfId="836" xr:uid="{00000000-0005-0000-0000-00000E030000}"/>
    <cellStyle name="Normal 18 2" xfId="837" xr:uid="{00000000-0005-0000-0000-00000F030000}"/>
    <cellStyle name="Normal 18 3" xfId="1092" xr:uid="{00000000-0005-0000-0000-000010030000}"/>
    <cellStyle name="Normal 19" xfId="838" xr:uid="{00000000-0005-0000-0000-000011030000}"/>
    <cellStyle name="Normal 19 2" xfId="839" xr:uid="{00000000-0005-0000-0000-000012030000}"/>
    <cellStyle name="Normal 19 3" xfId="840" xr:uid="{00000000-0005-0000-0000-000013030000}"/>
    <cellStyle name="Normal 2" xfId="220" xr:uid="{00000000-0005-0000-0000-000014030000}"/>
    <cellStyle name="Normal 2 10" xfId="841" xr:uid="{00000000-0005-0000-0000-000015030000}"/>
    <cellStyle name="Normal 2 11" xfId="842" xr:uid="{00000000-0005-0000-0000-000016030000}"/>
    <cellStyle name="Normal 2 2" xfId="221" xr:uid="{00000000-0005-0000-0000-000017030000}"/>
    <cellStyle name="Normal 2 2 2" xfId="222" xr:uid="{00000000-0005-0000-0000-000018030000}"/>
    <cellStyle name="Normal 2 2 2 2" xfId="843" xr:uid="{00000000-0005-0000-0000-000019030000}"/>
    <cellStyle name="Normal 2 2 3" xfId="844" xr:uid="{00000000-0005-0000-0000-00001A030000}"/>
    <cellStyle name="Normal 2 2 3 2" xfId="845" xr:uid="{00000000-0005-0000-0000-00001B030000}"/>
    <cellStyle name="Normal 2 2 4" xfId="846" xr:uid="{00000000-0005-0000-0000-00001C030000}"/>
    <cellStyle name="Normal 2 2 4 2" xfId="847" xr:uid="{00000000-0005-0000-0000-00001D030000}"/>
    <cellStyle name="Normal 2 2 5" xfId="848" xr:uid="{00000000-0005-0000-0000-00001E030000}"/>
    <cellStyle name="Normal 2 2 6" xfId="849" xr:uid="{00000000-0005-0000-0000-00001F030000}"/>
    <cellStyle name="Normal 2 2_Copia de AC. LINEA NOROESTE trabajo de inocencio" xfId="223" xr:uid="{00000000-0005-0000-0000-000020030000}"/>
    <cellStyle name="Normal 2 3" xfId="12" xr:uid="{00000000-0005-0000-0000-000021030000}"/>
    <cellStyle name="Normal 2 3 2" xfId="224" xr:uid="{00000000-0005-0000-0000-000022030000}"/>
    <cellStyle name="Normal 2 3 3" xfId="850" xr:uid="{00000000-0005-0000-0000-000023030000}"/>
    <cellStyle name="Normal 2 3 4" xfId="851" xr:uid="{00000000-0005-0000-0000-000024030000}"/>
    <cellStyle name="Normal 2 4" xfId="225" xr:uid="{00000000-0005-0000-0000-000025030000}"/>
    <cellStyle name="Normal 2 4 2" xfId="852" xr:uid="{00000000-0005-0000-0000-000026030000}"/>
    <cellStyle name="Normal 2 4 2 2" xfId="853" xr:uid="{00000000-0005-0000-0000-000027030000}"/>
    <cellStyle name="Normal 2 4 3" xfId="854" xr:uid="{00000000-0005-0000-0000-000028030000}"/>
    <cellStyle name="Normal 2 4 3 2" xfId="855" xr:uid="{00000000-0005-0000-0000-000029030000}"/>
    <cellStyle name="Normal 2 4 4" xfId="856" xr:uid="{00000000-0005-0000-0000-00002A030000}"/>
    <cellStyle name="Normal 2 4 5" xfId="857" xr:uid="{00000000-0005-0000-0000-00002B030000}"/>
    <cellStyle name="Normal 2 5" xfId="226" xr:uid="{00000000-0005-0000-0000-00002C030000}"/>
    <cellStyle name="Normal 2 5 2" xfId="858" xr:uid="{00000000-0005-0000-0000-00002D030000}"/>
    <cellStyle name="Normal 2 6" xfId="859" xr:uid="{00000000-0005-0000-0000-00002E030000}"/>
    <cellStyle name="Normal 2 7" xfId="860" xr:uid="{00000000-0005-0000-0000-00002F030000}"/>
    <cellStyle name="Normal 2 8" xfId="861" xr:uid="{00000000-0005-0000-0000-000030030000}"/>
    <cellStyle name="Normal 2 9" xfId="862" xr:uid="{00000000-0005-0000-0000-000031030000}"/>
    <cellStyle name="Normal 2_07-09 presupu..." xfId="227" xr:uid="{00000000-0005-0000-0000-000032030000}"/>
    <cellStyle name="Normal 20" xfId="863" xr:uid="{00000000-0005-0000-0000-000033030000}"/>
    <cellStyle name="Normal 20 2" xfId="864" xr:uid="{00000000-0005-0000-0000-000034030000}"/>
    <cellStyle name="Normal 20 3" xfId="865" xr:uid="{00000000-0005-0000-0000-000035030000}"/>
    <cellStyle name="Normal 20 4" xfId="866" xr:uid="{00000000-0005-0000-0000-000036030000}"/>
    <cellStyle name="Normal 21" xfId="867" xr:uid="{00000000-0005-0000-0000-000037030000}"/>
    <cellStyle name="Normal 21 2" xfId="868" xr:uid="{00000000-0005-0000-0000-000038030000}"/>
    <cellStyle name="Normal 21 3" xfId="869" xr:uid="{00000000-0005-0000-0000-000039030000}"/>
    <cellStyle name="Normal 22" xfId="870" xr:uid="{00000000-0005-0000-0000-00003A030000}"/>
    <cellStyle name="Normal 22 2" xfId="871" xr:uid="{00000000-0005-0000-0000-00003B030000}"/>
    <cellStyle name="Normal 22 3" xfId="872" xr:uid="{00000000-0005-0000-0000-00003C030000}"/>
    <cellStyle name="Normal 23" xfId="873" xr:uid="{00000000-0005-0000-0000-00003D030000}"/>
    <cellStyle name="Normal 24" xfId="874" xr:uid="{00000000-0005-0000-0000-00003E030000}"/>
    <cellStyle name="Normal 24 2" xfId="875" xr:uid="{00000000-0005-0000-0000-00003F030000}"/>
    <cellStyle name="Normal 24 3" xfId="876" xr:uid="{00000000-0005-0000-0000-000040030000}"/>
    <cellStyle name="Normal 25" xfId="877" xr:uid="{00000000-0005-0000-0000-000041030000}"/>
    <cellStyle name="Normal 26" xfId="878" xr:uid="{00000000-0005-0000-0000-000042030000}"/>
    <cellStyle name="Normal 26 2" xfId="879" xr:uid="{00000000-0005-0000-0000-000043030000}"/>
    <cellStyle name="Normal 26 3" xfId="880" xr:uid="{00000000-0005-0000-0000-000044030000}"/>
    <cellStyle name="Normal 27" xfId="881" xr:uid="{00000000-0005-0000-0000-000045030000}"/>
    <cellStyle name="Normal 27 2" xfId="882" xr:uid="{00000000-0005-0000-0000-000046030000}"/>
    <cellStyle name="Normal 27 3" xfId="883" xr:uid="{00000000-0005-0000-0000-000047030000}"/>
    <cellStyle name="Normal 28" xfId="884" xr:uid="{00000000-0005-0000-0000-000048030000}"/>
    <cellStyle name="Normal 28 2" xfId="885" xr:uid="{00000000-0005-0000-0000-000049030000}"/>
    <cellStyle name="Normal 29" xfId="886" xr:uid="{00000000-0005-0000-0000-00004A030000}"/>
    <cellStyle name="Normal 29 2" xfId="887" xr:uid="{00000000-0005-0000-0000-00004B030000}"/>
    <cellStyle name="Normal 3" xfId="228" xr:uid="{00000000-0005-0000-0000-00004C030000}"/>
    <cellStyle name="Normal 3 10" xfId="888" xr:uid="{00000000-0005-0000-0000-00004D030000}"/>
    <cellStyle name="Normal 3 2" xfId="229" xr:uid="{00000000-0005-0000-0000-00004E030000}"/>
    <cellStyle name="Normal 3 2 2" xfId="230" xr:uid="{00000000-0005-0000-0000-00004F030000}"/>
    <cellStyle name="Normal 3 2 2 2" xfId="889" xr:uid="{00000000-0005-0000-0000-000050030000}"/>
    <cellStyle name="Normal 3 2 2 3" xfId="890" xr:uid="{00000000-0005-0000-0000-000051030000}"/>
    <cellStyle name="Normal 3 2 2 4" xfId="891" xr:uid="{00000000-0005-0000-0000-000052030000}"/>
    <cellStyle name="Normal 3 2 2 5" xfId="892" xr:uid="{00000000-0005-0000-0000-000053030000}"/>
    <cellStyle name="Normal 3 2 3" xfId="231" xr:uid="{00000000-0005-0000-0000-000054030000}"/>
    <cellStyle name="Normal 3 2 4" xfId="893" xr:uid="{00000000-0005-0000-0000-000055030000}"/>
    <cellStyle name="Normal 3 2 4 2" xfId="894" xr:uid="{00000000-0005-0000-0000-000056030000}"/>
    <cellStyle name="Normal 3 2 5" xfId="895" xr:uid="{00000000-0005-0000-0000-000057030000}"/>
    <cellStyle name="Normal 3 2 6" xfId="896" xr:uid="{00000000-0005-0000-0000-000058030000}"/>
    <cellStyle name="Normal 3 3" xfId="232" xr:uid="{00000000-0005-0000-0000-000059030000}"/>
    <cellStyle name="Normal 3 3 2" xfId="897" xr:uid="{00000000-0005-0000-0000-00005A030000}"/>
    <cellStyle name="Normal 3 3 3" xfId="898" xr:uid="{00000000-0005-0000-0000-00005B030000}"/>
    <cellStyle name="Normal 3 4" xfId="899" xr:uid="{00000000-0005-0000-0000-00005C030000}"/>
    <cellStyle name="Normal 3 4 2" xfId="900" xr:uid="{00000000-0005-0000-0000-00005D030000}"/>
    <cellStyle name="Normal 3 5" xfId="901" xr:uid="{00000000-0005-0000-0000-00005E030000}"/>
    <cellStyle name="Normal 3 6" xfId="902" xr:uid="{00000000-0005-0000-0000-00005F030000}"/>
    <cellStyle name="Normal 3 7" xfId="903" xr:uid="{00000000-0005-0000-0000-000060030000}"/>
    <cellStyle name="Normal 3 8" xfId="904" xr:uid="{00000000-0005-0000-0000-000061030000}"/>
    <cellStyle name="Normal 3 9" xfId="905" xr:uid="{00000000-0005-0000-0000-000062030000}"/>
    <cellStyle name="Normal 3_PRESUPTO CALLES DEL MUNIC. DE GUERRA" xfId="906" xr:uid="{00000000-0005-0000-0000-000063030000}"/>
    <cellStyle name="Normal 30" xfId="907" xr:uid="{00000000-0005-0000-0000-000064030000}"/>
    <cellStyle name="Normal 31" xfId="233" xr:uid="{00000000-0005-0000-0000-000065030000}"/>
    <cellStyle name="Normal 32" xfId="908" xr:uid="{00000000-0005-0000-0000-000066030000}"/>
    <cellStyle name="Normal 33" xfId="909" xr:uid="{00000000-0005-0000-0000-000067030000}"/>
    <cellStyle name="Normal 34" xfId="910" xr:uid="{00000000-0005-0000-0000-000068030000}"/>
    <cellStyle name="Normal 35" xfId="911" xr:uid="{00000000-0005-0000-0000-000069030000}"/>
    <cellStyle name="Normal 36" xfId="912" xr:uid="{00000000-0005-0000-0000-00006A030000}"/>
    <cellStyle name="Normal 37" xfId="913" xr:uid="{00000000-0005-0000-0000-00006B030000}"/>
    <cellStyle name="Normal 38" xfId="1089" xr:uid="{00000000-0005-0000-0000-00006C030000}"/>
    <cellStyle name="Normal 4" xfId="234" xr:uid="{00000000-0005-0000-0000-00006D030000}"/>
    <cellStyle name="Normal 4 10" xfId="914" xr:uid="{00000000-0005-0000-0000-00006E030000}"/>
    <cellStyle name="Normal 4 10 2" xfId="915" xr:uid="{00000000-0005-0000-0000-00006F030000}"/>
    <cellStyle name="Normal 4 11" xfId="916" xr:uid="{00000000-0005-0000-0000-000070030000}"/>
    <cellStyle name="Normal 4 12" xfId="917" xr:uid="{00000000-0005-0000-0000-000071030000}"/>
    <cellStyle name="Normal 4 13" xfId="918" xr:uid="{00000000-0005-0000-0000-000072030000}"/>
    <cellStyle name="Normal 4 14" xfId="919" xr:uid="{00000000-0005-0000-0000-000073030000}"/>
    <cellStyle name="Normal 4 2" xfId="235" xr:uid="{00000000-0005-0000-0000-000074030000}"/>
    <cellStyle name="Normal 4 2 2" xfId="236" xr:uid="{00000000-0005-0000-0000-000075030000}"/>
    <cellStyle name="Normal 4 2 2 2" xfId="920" xr:uid="{00000000-0005-0000-0000-000076030000}"/>
    <cellStyle name="Normal 4 2 2 2 2" xfId="921" xr:uid="{00000000-0005-0000-0000-000077030000}"/>
    <cellStyle name="Normal 4 2 2 2 3" xfId="922" xr:uid="{00000000-0005-0000-0000-000078030000}"/>
    <cellStyle name="Normal 4 2 2 2 4" xfId="923" xr:uid="{00000000-0005-0000-0000-000079030000}"/>
    <cellStyle name="Normal 4 2 2 2 5" xfId="924" xr:uid="{00000000-0005-0000-0000-00007A030000}"/>
    <cellStyle name="Normal 4 2 2 2 6" xfId="925" xr:uid="{00000000-0005-0000-0000-00007B030000}"/>
    <cellStyle name="Normal 4 2 2 3" xfId="926" xr:uid="{00000000-0005-0000-0000-00007C030000}"/>
    <cellStyle name="Normal 4 2 2 4" xfId="927" xr:uid="{00000000-0005-0000-0000-00007D030000}"/>
    <cellStyle name="Normal 4 2 2 5" xfId="928" xr:uid="{00000000-0005-0000-0000-00007E030000}"/>
    <cellStyle name="Normal 4 2 2 6" xfId="929" xr:uid="{00000000-0005-0000-0000-00007F030000}"/>
    <cellStyle name="Normal 4 2 2 7" xfId="930" xr:uid="{00000000-0005-0000-0000-000080030000}"/>
    <cellStyle name="Normal 4 2 2 8" xfId="931" xr:uid="{00000000-0005-0000-0000-000081030000}"/>
    <cellStyle name="Normal 4 2 3" xfId="932" xr:uid="{00000000-0005-0000-0000-000082030000}"/>
    <cellStyle name="Normal 4 3" xfId="933" xr:uid="{00000000-0005-0000-0000-000083030000}"/>
    <cellStyle name="Normal 4 3 2" xfId="934" xr:uid="{00000000-0005-0000-0000-000084030000}"/>
    <cellStyle name="Normal 4 3 2 2" xfId="935" xr:uid="{00000000-0005-0000-0000-000085030000}"/>
    <cellStyle name="Normal 4 3 2 3" xfId="936" xr:uid="{00000000-0005-0000-0000-000086030000}"/>
    <cellStyle name="Normal 4 3 3" xfId="937" xr:uid="{00000000-0005-0000-0000-000087030000}"/>
    <cellStyle name="Normal 4 3 4" xfId="938" xr:uid="{00000000-0005-0000-0000-000088030000}"/>
    <cellStyle name="Normal 4 4" xfId="939" xr:uid="{00000000-0005-0000-0000-000089030000}"/>
    <cellStyle name="Normal 4 4 2" xfId="940" xr:uid="{00000000-0005-0000-0000-00008A030000}"/>
    <cellStyle name="Normal 4 5" xfId="941" xr:uid="{00000000-0005-0000-0000-00008B030000}"/>
    <cellStyle name="Normal 4 5 2" xfId="942" xr:uid="{00000000-0005-0000-0000-00008C030000}"/>
    <cellStyle name="Normal 4 6" xfId="943" xr:uid="{00000000-0005-0000-0000-00008D030000}"/>
    <cellStyle name="Normal 4 6 2" xfId="944" xr:uid="{00000000-0005-0000-0000-00008E030000}"/>
    <cellStyle name="Normal 4 7" xfId="945" xr:uid="{00000000-0005-0000-0000-00008F030000}"/>
    <cellStyle name="Normal 4 7 2" xfId="946" xr:uid="{00000000-0005-0000-0000-000090030000}"/>
    <cellStyle name="Normal 4 8" xfId="947" xr:uid="{00000000-0005-0000-0000-000091030000}"/>
    <cellStyle name="Normal 4 8 2" xfId="948" xr:uid="{00000000-0005-0000-0000-000092030000}"/>
    <cellStyle name="Normal 4 9" xfId="949" xr:uid="{00000000-0005-0000-0000-000093030000}"/>
    <cellStyle name="Normal 4 9 2" xfId="950" xr:uid="{00000000-0005-0000-0000-000094030000}"/>
    <cellStyle name="Normal 4_Administration_Building_-_Lista_de_Partidas_y_Cantidades_-_(PVDC-004)_REVC mod" xfId="951" xr:uid="{00000000-0005-0000-0000-000095030000}"/>
    <cellStyle name="Normal 44" xfId="952" xr:uid="{00000000-0005-0000-0000-000096030000}"/>
    <cellStyle name="Normal 48" xfId="953" xr:uid="{00000000-0005-0000-0000-000097030000}"/>
    <cellStyle name="Normal 5" xfId="2" xr:uid="{00000000-0005-0000-0000-000098030000}"/>
    <cellStyle name="Normal 5 10" xfId="954" xr:uid="{00000000-0005-0000-0000-000099030000}"/>
    <cellStyle name="Normal 5 11" xfId="955" xr:uid="{00000000-0005-0000-0000-00009A030000}"/>
    <cellStyle name="Normal 5 12" xfId="956" xr:uid="{00000000-0005-0000-0000-00009B030000}"/>
    <cellStyle name="Normal 5 13" xfId="957" xr:uid="{00000000-0005-0000-0000-00009C030000}"/>
    <cellStyle name="Normal 5 14" xfId="958" xr:uid="{00000000-0005-0000-0000-00009D030000}"/>
    <cellStyle name="Normal 5 15" xfId="959" xr:uid="{00000000-0005-0000-0000-00009E030000}"/>
    <cellStyle name="Normal 5 2" xfId="237" xr:uid="{00000000-0005-0000-0000-00009F030000}"/>
    <cellStyle name="Normal 5 2 2" xfId="960" xr:uid="{00000000-0005-0000-0000-0000A0030000}"/>
    <cellStyle name="Normal 5 2 3" xfId="961" xr:uid="{00000000-0005-0000-0000-0000A1030000}"/>
    <cellStyle name="Normal 5 3" xfId="962" xr:uid="{00000000-0005-0000-0000-0000A2030000}"/>
    <cellStyle name="Normal 5 3 2" xfId="963" xr:uid="{00000000-0005-0000-0000-0000A3030000}"/>
    <cellStyle name="Normal 5 3 3" xfId="964" xr:uid="{00000000-0005-0000-0000-0000A4030000}"/>
    <cellStyle name="Normal 5 4" xfId="965" xr:uid="{00000000-0005-0000-0000-0000A5030000}"/>
    <cellStyle name="Normal 5 4 2" xfId="966" xr:uid="{00000000-0005-0000-0000-0000A6030000}"/>
    <cellStyle name="Normal 5 4 3" xfId="967" xr:uid="{00000000-0005-0000-0000-0000A7030000}"/>
    <cellStyle name="Normal 5 5" xfId="968" xr:uid="{00000000-0005-0000-0000-0000A8030000}"/>
    <cellStyle name="Normal 5 6" xfId="969" xr:uid="{00000000-0005-0000-0000-0000A9030000}"/>
    <cellStyle name="Normal 5 7" xfId="970" xr:uid="{00000000-0005-0000-0000-0000AA030000}"/>
    <cellStyle name="Normal 5 8" xfId="971" xr:uid="{00000000-0005-0000-0000-0000AB030000}"/>
    <cellStyle name="Normal 5 9" xfId="972" xr:uid="{00000000-0005-0000-0000-0000AC030000}"/>
    <cellStyle name="Normal 5_Act.1 103-2011, Rehabilitacion y acondicionamiento de 2 depositos Nigua y el AC.MULT. EL CARRIL LA PARED, san cristobal" xfId="973" xr:uid="{00000000-0005-0000-0000-0000AD030000}"/>
    <cellStyle name="Normal 6" xfId="238" xr:uid="{00000000-0005-0000-0000-0000AE030000}"/>
    <cellStyle name="Normal 6 2" xfId="974" xr:uid="{00000000-0005-0000-0000-0000AF030000}"/>
    <cellStyle name="Normal 6 2 2" xfId="975" xr:uid="{00000000-0005-0000-0000-0000B0030000}"/>
    <cellStyle name="Normal 6 3" xfId="976" xr:uid="{00000000-0005-0000-0000-0000B1030000}"/>
    <cellStyle name="Normal 6 3 2" xfId="977" xr:uid="{00000000-0005-0000-0000-0000B2030000}"/>
    <cellStyle name="Normal 7" xfId="239" xr:uid="{00000000-0005-0000-0000-0000B3030000}"/>
    <cellStyle name="Normal 7 2" xfId="978" xr:uid="{00000000-0005-0000-0000-0000B4030000}"/>
    <cellStyle name="Normal 7 2 2" xfId="979" xr:uid="{00000000-0005-0000-0000-0000B5030000}"/>
    <cellStyle name="Normal 7 2 3" xfId="980" xr:uid="{00000000-0005-0000-0000-0000B6030000}"/>
    <cellStyle name="Normal 7 3" xfId="981" xr:uid="{00000000-0005-0000-0000-0000B7030000}"/>
    <cellStyle name="Normal 8" xfId="240" xr:uid="{00000000-0005-0000-0000-0000B8030000}"/>
    <cellStyle name="Normal 8 2" xfId="241" xr:uid="{00000000-0005-0000-0000-0000B9030000}"/>
    <cellStyle name="Normal 8 3" xfId="982" xr:uid="{00000000-0005-0000-0000-0000BA030000}"/>
    <cellStyle name="Normal 8 4" xfId="983" xr:uid="{00000000-0005-0000-0000-0000BB030000}"/>
    <cellStyle name="Normal 9" xfId="242" xr:uid="{00000000-0005-0000-0000-0000BC030000}"/>
    <cellStyle name="Normal 9 2" xfId="243" xr:uid="{00000000-0005-0000-0000-0000BD030000}"/>
    <cellStyle name="Normal 9 3" xfId="244" xr:uid="{00000000-0005-0000-0000-0000BE030000}"/>
    <cellStyle name="Normal 9 4" xfId="984" xr:uid="{00000000-0005-0000-0000-0000BF030000}"/>
    <cellStyle name="Normal 9 5" xfId="985" xr:uid="{00000000-0005-0000-0000-0000C0030000}"/>
    <cellStyle name="Normal_158-09 TERMINACION AC. LA GINA" xfId="4" xr:uid="{00000000-0005-0000-0000-0000C1030000}"/>
    <cellStyle name="Notas 2" xfId="245" xr:uid="{00000000-0005-0000-0000-0000C2030000}"/>
    <cellStyle name="Notas 2 2" xfId="986" xr:uid="{00000000-0005-0000-0000-0000C3030000}"/>
    <cellStyle name="Notas 3" xfId="987" xr:uid="{00000000-0005-0000-0000-0000C4030000}"/>
    <cellStyle name="Notas 3 2" xfId="988" xr:uid="{00000000-0005-0000-0000-0000C5030000}"/>
    <cellStyle name="Notas 4" xfId="989" xr:uid="{00000000-0005-0000-0000-0000C6030000}"/>
    <cellStyle name="Notas 4 2" xfId="990" xr:uid="{00000000-0005-0000-0000-0000C7030000}"/>
    <cellStyle name="Note" xfId="246" xr:uid="{00000000-0005-0000-0000-0000C8030000}"/>
    <cellStyle name="Note 2" xfId="247" xr:uid="{00000000-0005-0000-0000-0000C9030000}"/>
    <cellStyle name="Note 2 2" xfId="991" xr:uid="{00000000-0005-0000-0000-0000CA030000}"/>
    <cellStyle name="Note 3" xfId="992" xr:uid="{00000000-0005-0000-0000-0000CB030000}"/>
    <cellStyle name="Note 3 2" xfId="993" xr:uid="{00000000-0005-0000-0000-0000CC030000}"/>
    <cellStyle name="Note 4" xfId="994" xr:uid="{00000000-0005-0000-0000-0000CD030000}"/>
    <cellStyle name="Output" xfId="248" xr:uid="{00000000-0005-0000-0000-0000CE030000}"/>
    <cellStyle name="Output 2" xfId="249" xr:uid="{00000000-0005-0000-0000-0000CF030000}"/>
    <cellStyle name="Output 2 2" xfId="995" xr:uid="{00000000-0005-0000-0000-0000D0030000}"/>
    <cellStyle name="Output 3" xfId="250" xr:uid="{00000000-0005-0000-0000-0000D1030000}"/>
    <cellStyle name="Output 4" xfId="996" xr:uid="{00000000-0005-0000-0000-0000D2030000}"/>
    <cellStyle name="Output 5" xfId="997" xr:uid="{00000000-0005-0000-0000-0000D3030000}"/>
    <cellStyle name="Percent 2" xfId="251" xr:uid="{00000000-0005-0000-0000-0000D4030000}"/>
    <cellStyle name="Percent 2 2" xfId="252" xr:uid="{00000000-0005-0000-0000-0000D5030000}"/>
    <cellStyle name="Percent 2 3" xfId="253" xr:uid="{00000000-0005-0000-0000-0000D6030000}"/>
    <cellStyle name="Percent 3" xfId="998" xr:uid="{00000000-0005-0000-0000-0000D7030000}"/>
    <cellStyle name="Percent 3 2" xfId="999" xr:uid="{00000000-0005-0000-0000-0000D8030000}"/>
    <cellStyle name="Percent 3 2 2" xfId="1000" xr:uid="{00000000-0005-0000-0000-0000D9030000}"/>
    <cellStyle name="Percent 3 3" xfId="1001" xr:uid="{00000000-0005-0000-0000-0000DA030000}"/>
    <cellStyle name="Percent 3 4" xfId="1002" xr:uid="{00000000-0005-0000-0000-0000DB030000}"/>
    <cellStyle name="Percent 4" xfId="1003" xr:uid="{00000000-0005-0000-0000-0000DC030000}"/>
    <cellStyle name="Porcentaje 2" xfId="254" xr:uid="{00000000-0005-0000-0000-0000DD030000}"/>
    <cellStyle name="Porcentaje 2 2" xfId="1004" xr:uid="{00000000-0005-0000-0000-0000DE030000}"/>
    <cellStyle name="Porcentaje 2 3" xfId="1005" xr:uid="{00000000-0005-0000-0000-0000DF030000}"/>
    <cellStyle name="Porcentaje 2 4" xfId="1006" xr:uid="{00000000-0005-0000-0000-0000E0030000}"/>
    <cellStyle name="Porcentaje 2 4 2" xfId="1007" xr:uid="{00000000-0005-0000-0000-0000E1030000}"/>
    <cellStyle name="Porcentaje 2 5" xfId="1008" xr:uid="{00000000-0005-0000-0000-0000E2030000}"/>
    <cellStyle name="Porcentaje 2 6" xfId="1009" xr:uid="{00000000-0005-0000-0000-0000E3030000}"/>
    <cellStyle name="Porcentaje 3" xfId="1010" xr:uid="{00000000-0005-0000-0000-0000E4030000}"/>
    <cellStyle name="Porcentaje 4" xfId="1011" xr:uid="{00000000-0005-0000-0000-0000E5030000}"/>
    <cellStyle name="Porcentaje 5" xfId="1012" xr:uid="{00000000-0005-0000-0000-0000E6030000}"/>
    <cellStyle name="Porcentaje 6" xfId="1013" xr:uid="{00000000-0005-0000-0000-0000E7030000}"/>
    <cellStyle name="Porcentual 10" xfId="1014" xr:uid="{00000000-0005-0000-0000-0000E8030000}"/>
    <cellStyle name="Porcentual 2" xfId="255" xr:uid="{00000000-0005-0000-0000-0000E9030000}"/>
    <cellStyle name="Porcentual 2 2" xfId="256" xr:uid="{00000000-0005-0000-0000-0000EA030000}"/>
    <cellStyle name="Porcentual 2 2 2" xfId="1015" xr:uid="{00000000-0005-0000-0000-0000EB030000}"/>
    <cellStyle name="Porcentual 2 3" xfId="257" xr:uid="{00000000-0005-0000-0000-0000EC030000}"/>
    <cellStyle name="Porcentual 2 3 2" xfId="1016" xr:uid="{00000000-0005-0000-0000-0000ED030000}"/>
    <cellStyle name="Porcentual 2 3 3" xfId="1017" xr:uid="{00000000-0005-0000-0000-0000EE030000}"/>
    <cellStyle name="Porcentual 2 4" xfId="1018" xr:uid="{00000000-0005-0000-0000-0000EF030000}"/>
    <cellStyle name="Porcentual 2 4 2" xfId="1019" xr:uid="{00000000-0005-0000-0000-0000F0030000}"/>
    <cellStyle name="Porcentual 2_ANALISIS COSTOS PORTICOS GRAN TECHO" xfId="1020" xr:uid="{00000000-0005-0000-0000-0000F1030000}"/>
    <cellStyle name="Porcentual 3" xfId="258" xr:uid="{00000000-0005-0000-0000-0000F2030000}"/>
    <cellStyle name="Porcentual 3 10" xfId="1021" xr:uid="{00000000-0005-0000-0000-0000F3030000}"/>
    <cellStyle name="Porcentual 3 11" xfId="1022" xr:uid="{00000000-0005-0000-0000-0000F4030000}"/>
    <cellStyle name="Porcentual 3 12" xfId="1023" xr:uid="{00000000-0005-0000-0000-0000F5030000}"/>
    <cellStyle name="Porcentual 3 13" xfId="1024" xr:uid="{00000000-0005-0000-0000-0000F6030000}"/>
    <cellStyle name="Porcentual 3 14" xfId="1025" xr:uid="{00000000-0005-0000-0000-0000F7030000}"/>
    <cellStyle name="Porcentual 3 15" xfId="1026" xr:uid="{00000000-0005-0000-0000-0000F8030000}"/>
    <cellStyle name="Porcentual 3 16" xfId="1027" xr:uid="{00000000-0005-0000-0000-0000F9030000}"/>
    <cellStyle name="Porcentual 3 2" xfId="1028" xr:uid="{00000000-0005-0000-0000-0000FA030000}"/>
    <cellStyle name="Porcentual 3 2 2" xfId="1029" xr:uid="{00000000-0005-0000-0000-0000FB030000}"/>
    <cellStyle name="Porcentual 3 3" xfId="1030" xr:uid="{00000000-0005-0000-0000-0000FC030000}"/>
    <cellStyle name="Porcentual 3 3 2" xfId="1031" xr:uid="{00000000-0005-0000-0000-0000FD030000}"/>
    <cellStyle name="Porcentual 3 4" xfId="1032" xr:uid="{00000000-0005-0000-0000-0000FE030000}"/>
    <cellStyle name="Porcentual 3 4 2" xfId="1033" xr:uid="{00000000-0005-0000-0000-0000FF030000}"/>
    <cellStyle name="Porcentual 3 5" xfId="1034" xr:uid="{00000000-0005-0000-0000-000000040000}"/>
    <cellStyle name="Porcentual 3 5 2" xfId="1035" xr:uid="{00000000-0005-0000-0000-000001040000}"/>
    <cellStyle name="Porcentual 3 6" xfId="1036" xr:uid="{00000000-0005-0000-0000-000002040000}"/>
    <cellStyle name="Porcentual 3 6 2" xfId="1037" xr:uid="{00000000-0005-0000-0000-000003040000}"/>
    <cellStyle name="Porcentual 3 7" xfId="1038" xr:uid="{00000000-0005-0000-0000-000004040000}"/>
    <cellStyle name="Porcentual 3 7 2" xfId="1039" xr:uid="{00000000-0005-0000-0000-000005040000}"/>
    <cellStyle name="Porcentual 3 8" xfId="1040" xr:uid="{00000000-0005-0000-0000-000006040000}"/>
    <cellStyle name="Porcentual 3 9" xfId="1041" xr:uid="{00000000-0005-0000-0000-000007040000}"/>
    <cellStyle name="Porcentual 4" xfId="259" xr:uid="{00000000-0005-0000-0000-000008040000}"/>
    <cellStyle name="Porcentual 4 2" xfId="1042" xr:uid="{00000000-0005-0000-0000-000009040000}"/>
    <cellStyle name="Porcentual 5" xfId="260" xr:uid="{00000000-0005-0000-0000-00000A040000}"/>
    <cellStyle name="Porcentual 5 2" xfId="1043" xr:uid="{00000000-0005-0000-0000-00000B040000}"/>
    <cellStyle name="Porcentual 5 2 2" xfId="1044" xr:uid="{00000000-0005-0000-0000-00000C040000}"/>
    <cellStyle name="Porcentual 6" xfId="1045" xr:uid="{00000000-0005-0000-0000-00000D040000}"/>
    <cellStyle name="Porcentual 7" xfId="1046" xr:uid="{00000000-0005-0000-0000-00000E040000}"/>
    <cellStyle name="Porcentual 8" xfId="1047" xr:uid="{00000000-0005-0000-0000-00000F040000}"/>
    <cellStyle name="Porcentual 9" xfId="1048" xr:uid="{00000000-0005-0000-0000-000010040000}"/>
    <cellStyle name="Salida 2" xfId="261" xr:uid="{00000000-0005-0000-0000-000011040000}"/>
    <cellStyle name="Salida 2 2" xfId="1049" xr:uid="{00000000-0005-0000-0000-000012040000}"/>
    <cellStyle name="Salida 3" xfId="1050" xr:uid="{00000000-0005-0000-0000-000013040000}"/>
    <cellStyle name="Salida 3 2" xfId="1051" xr:uid="{00000000-0005-0000-0000-000014040000}"/>
    <cellStyle name="Salida 4" xfId="1052" xr:uid="{00000000-0005-0000-0000-000015040000}"/>
    <cellStyle name="Sheet Title" xfId="262" xr:uid="{00000000-0005-0000-0000-000016040000}"/>
    <cellStyle name="Texto de advertencia 2" xfId="263" xr:uid="{00000000-0005-0000-0000-000017040000}"/>
    <cellStyle name="Texto de advertencia 2 2" xfId="1053" xr:uid="{00000000-0005-0000-0000-000018040000}"/>
    <cellStyle name="Texto de advertencia 3" xfId="1054" xr:uid="{00000000-0005-0000-0000-000019040000}"/>
    <cellStyle name="Texto de advertencia 3 2" xfId="1055" xr:uid="{00000000-0005-0000-0000-00001A040000}"/>
    <cellStyle name="Texto de advertencia 4" xfId="1056" xr:uid="{00000000-0005-0000-0000-00001B040000}"/>
    <cellStyle name="Texto explicativo 2" xfId="264" xr:uid="{00000000-0005-0000-0000-00001C040000}"/>
    <cellStyle name="Texto explicativo 2 2" xfId="1057" xr:uid="{00000000-0005-0000-0000-00001D040000}"/>
    <cellStyle name="Texto explicativo 3" xfId="1058" xr:uid="{00000000-0005-0000-0000-00001E040000}"/>
    <cellStyle name="Texto explicativo 3 2" xfId="1059" xr:uid="{00000000-0005-0000-0000-00001F040000}"/>
    <cellStyle name="Texto explicativo 4" xfId="1060" xr:uid="{00000000-0005-0000-0000-000020040000}"/>
    <cellStyle name="Title" xfId="265" xr:uid="{00000000-0005-0000-0000-000021040000}"/>
    <cellStyle name="Title 2" xfId="266" xr:uid="{00000000-0005-0000-0000-000022040000}"/>
    <cellStyle name="Title 3" xfId="1061" xr:uid="{00000000-0005-0000-0000-000023040000}"/>
    <cellStyle name="Title 4" xfId="1062" xr:uid="{00000000-0005-0000-0000-000024040000}"/>
    <cellStyle name="Title 5" xfId="1063" xr:uid="{00000000-0005-0000-0000-000025040000}"/>
    <cellStyle name="Título 1 2" xfId="267" xr:uid="{00000000-0005-0000-0000-000026040000}"/>
    <cellStyle name="Título 1 2 2" xfId="1064" xr:uid="{00000000-0005-0000-0000-000027040000}"/>
    <cellStyle name="Título 1 3" xfId="1065" xr:uid="{00000000-0005-0000-0000-000028040000}"/>
    <cellStyle name="Título 1 3 2" xfId="1066" xr:uid="{00000000-0005-0000-0000-000029040000}"/>
    <cellStyle name="Título 1 4" xfId="1067" xr:uid="{00000000-0005-0000-0000-00002A040000}"/>
    <cellStyle name="Título 2 2" xfId="268" xr:uid="{00000000-0005-0000-0000-00002B040000}"/>
    <cellStyle name="Título 2 2 2" xfId="1068" xr:uid="{00000000-0005-0000-0000-00002C040000}"/>
    <cellStyle name="Título 2 3" xfId="1069" xr:uid="{00000000-0005-0000-0000-00002D040000}"/>
    <cellStyle name="Título 2 3 2" xfId="1070" xr:uid="{00000000-0005-0000-0000-00002E040000}"/>
    <cellStyle name="Título 2 4" xfId="1071" xr:uid="{00000000-0005-0000-0000-00002F040000}"/>
    <cellStyle name="Título 3 2" xfId="269" xr:uid="{00000000-0005-0000-0000-000030040000}"/>
    <cellStyle name="Título 3 2 2" xfId="1072" xr:uid="{00000000-0005-0000-0000-000031040000}"/>
    <cellStyle name="Título 3 3" xfId="1073" xr:uid="{00000000-0005-0000-0000-000032040000}"/>
    <cellStyle name="Título 3 3 2" xfId="1074" xr:uid="{00000000-0005-0000-0000-000033040000}"/>
    <cellStyle name="Título 3 4" xfId="1075" xr:uid="{00000000-0005-0000-0000-000034040000}"/>
    <cellStyle name="Título 4" xfId="270" xr:uid="{00000000-0005-0000-0000-000035040000}"/>
    <cellStyle name="Título 4 2" xfId="1076" xr:uid="{00000000-0005-0000-0000-000036040000}"/>
    <cellStyle name="Título 5" xfId="1077" xr:uid="{00000000-0005-0000-0000-000037040000}"/>
    <cellStyle name="Título 5 2" xfId="1078" xr:uid="{00000000-0005-0000-0000-000038040000}"/>
    <cellStyle name="Título 6" xfId="1079" xr:uid="{00000000-0005-0000-0000-000039040000}"/>
    <cellStyle name="Título de hoja" xfId="1080" xr:uid="{00000000-0005-0000-0000-00003A040000}"/>
    <cellStyle name="Total 2" xfId="271" xr:uid="{00000000-0005-0000-0000-00003B040000}"/>
    <cellStyle name="Total 2 2" xfId="1081" xr:uid="{00000000-0005-0000-0000-00003C040000}"/>
    <cellStyle name="Total 3" xfId="1082" xr:uid="{00000000-0005-0000-0000-00003D040000}"/>
    <cellStyle name="Total 3 2" xfId="1083" xr:uid="{00000000-0005-0000-0000-00003E040000}"/>
    <cellStyle name="Total 4" xfId="1084" xr:uid="{00000000-0005-0000-0000-00003F040000}"/>
    <cellStyle name="Total 4 2" xfId="1085" xr:uid="{00000000-0005-0000-0000-000040040000}"/>
    <cellStyle name="Währung" xfId="1086" xr:uid="{00000000-0005-0000-0000-000041040000}"/>
    <cellStyle name="Warning Text" xfId="272" xr:uid="{00000000-0005-0000-0000-000042040000}"/>
    <cellStyle name="Warning Text 2" xfId="1087" xr:uid="{00000000-0005-0000-0000-000043040000}"/>
    <cellStyle name="常规 2" xfId="1088" xr:uid="{00000000-0005-0000-0000-00004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197304</xdr:colOff>
      <xdr:row>273</xdr:row>
      <xdr:rowOff>151381</xdr:rowOff>
    </xdr:from>
    <xdr:to>
      <xdr:col>1</xdr:col>
      <xdr:colOff>2095500</xdr:colOff>
      <xdr:row>273</xdr:row>
      <xdr:rowOff>152400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97304" y="44747431"/>
          <a:ext cx="2393496" cy="10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787514</xdr:colOff>
      <xdr:row>273</xdr:row>
      <xdr:rowOff>126547</xdr:rowOff>
    </xdr:from>
    <xdr:to>
      <xdr:col>5</xdr:col>
      <xdr:colOff>345281</xdr:colOff>
      <xdr:row>273</xdr:row>
      <xdr:rowOff>143556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921364" y="44722597"/>
          <a:ext cx="1986642" cy="170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697367</xdr:colOff>
      <xdr:row>282</xdr:row>
      <xdr:rowOff>153081</xdr:rowOff>
    </xdr:from>
    <xdr:to>
      <xdr:col>5</xdr:col>
      <xdr:colOff>255134</xdr:colOff>
      <xdr:row>283</xdr:row>
      <xdr:rowOff>8505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831217" y="46206456"/>
          <a:ext cx="1986642" cy="17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314666</xdr:colOff>
      <xdr:row>282</xdr:row>
      <xdr:rowOff>144577</xdr:rowOff>
    </xdr:from>
    <xdr:to>
      <xdr:col>1</xdr:col>
      <xdr:colOff>1913505</xdr:colOff>
      <xdr:row>283</xdr:row>
      <xdr:rowOff>1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14666" y="46197952"/>
          <a:ext cx="2094139" cy="17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246</xdr:row>
      <xdr:rowOff>0</xdr:rowOff>
    </xdr:from>
    <xdr:ext cx="95250" cy="164523"/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828800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64523"/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246</xdr:row>
      <xdr:rowOff>0</xdr:rowOff>
    </xdr:from>
    <xdr:ext cx="95250" cy="164523"/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800225" y="393954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246</xdr:row>
      <xdr:rowOff>0</xdr:rowOff>
    </xdr:from>
    <xdr:ext cx="95250" cy="114300"/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781175" y="39395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246</xdr:row>
      <xdr:rowOff>0</xdr:rowOff>
    </xdr:from>
    <xdr:ext cx="95250" cy="316923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790700" y="393954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228600</xdr:colOff>
      <xdr:row>0</xdr:row>
      <xdr:rowOff>66675</xdr:rowOff>
    </xdr:from>
    <xdr:to>
      <xdr:col>1</xdr:col>
      <xdr:colOff>466725</xdr:colOff>
      <xdr:row>4</xdr:row>
      <xdr:rowOff>104775</xdr:rowOff>
    </xdr:to>
    <xdr:pic>
      <xdr:nvPicPr>
        <xdr:cNvPr id="998" name="Imagen 5" descr="Resultado de imagen para inapa logo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6"/>
        <a:stretch>
          <a:fillRect/>
        </a:stretch>
      </xdr:blipFill>
      <xdr:spPr bwMode="auto">
        <a:xfrm>
          <a:off x="228600" y="66675"/>
          <a:ext cx="733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262</xdr:row>
      <xdr:rowOff>0</xdr:rowOff>
    </xdr:from>
    <xdr:ext cx="95250" cy="164523"/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828800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262</xdr:row>
      <xdr:rowOff>0</xdr:rowOff>
    </xdr:from>
    <xdr:ext cx="95250" cy="164523"/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178117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262</xdr:row>
      <xdr:rowOff>0</xdr:rowOff>
    </xdr:from>
    <xdr:ext cx="95250" cy="164523"/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1800225" y="461962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262</xdr:row>
      <xdr:rowOff>0</xdr:rowOff>
    </xdr:from>
    <xdr:ext cx="95250" cy="316923"/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1790700" y="461962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E572501B" TargetMode="External"/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?FA0A9DF1" TargetMode="External"/><Relationship Id="rId1" Type="http://schemas.openxmlformats.org/officeDocument/2006/relationships/externalLinkPath" Target="file:///\\FA0A9DF1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servidor%20de%20red%20de%20costos%20(ervita)\carpeta%20de%20maria.morales\2009\SAMANA\Documents%20and%20Settings\Achilles_\My%20Documents\Ampliacion\Estudos%20mar&#231;o-05\Documents%20and%20Settings\Achilles_\My%20Documents\Compartido\Moreno\Plano%20de%20Conta\PROYECTO%20AQN-WC?39DCE232" TargetMode="External"/><Relationship Id="rId1" Type="http://schemas.openxmlformats.org/officeDocument/2006/relationships/externalLinkPath" Target="file:///\\39DCE232\PROYECTO%20AQN-WC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N288"/>
  <sheetViews>
    <sheetView showGridLines="0" showZeros="0" tabSelected="1" view="pageBreakPreview" topLeftCell="A142" zoomScaleNormal="100" zoomScaleSheetLayoutView="100" workbookViewId="0">
      <selection activeCell="E228" sqref="E228"/>
    </sheetView>
  </sheetViews>
  <sheetFormatPr baseColWidth="10" defaultColWidth="11.42578125" defaultRowHeight="12.75"/>
  <cols>
    <col min="1" max="1" width="7.42578125" style="79" customWidth="1"/>
    <col min="2" max="2" width="54.5703125" style="79" customWidth="1"/>
    <col min="3" max="3" width="12" style="64" customWidth="1"/>
    <col min="4" max="4" width="8.28515625" style="79" customWidth="1"/>
    <col min="5" max="5" width="14.85546875" style="97" customWidth="1"/>
    <col min="6" max="6" width="13.85546875" style="79" bestFit="1" customWidth="1"/>
    <col min="7" max="16384" width="11.42578125" style="79"/>
  </cols>
  <sheetData>
    <row r="1" spans="1:248" s="1" customFormat="1" ht="12.75" customHeight="1">
      <c r="A1" s="223" t="s">
        <v>0</v>
      </c>
      <c r="B1" s="223"/>
      <c r="C1" s="223"/>
      <c r="D1" s="223"/>
      <c r="E1" s="223"/>
      <c r="F1" s="223"/>
    </row>
    <row r="2" spans="1:248" s="1" customFormat="1" ht="12.75" customHeight="1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</row>
    <row r="3" spans="1:248" s="1" customFormat="1" ht="12.75" customHeight="1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</row>
    <row r="4" spans="1:248" s="1" customFormat="1" ht="12.75" customHeight="1">
      <c r="A4" s="223" t="s">
        <v>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</row>
    <row r="5" spans="1:248" s="1" customFormat="1">
      <c r="A5" s="204"/>
      <c r="B5" s="204"/>
      <c r="C5" s="2"/>
      <c r="D5" s="204"/>
      <c r="E5" s="64"/>
    </row>
    <row r="6" spans="1:248" s="1" customFormat="1">
      <c r="A6" s="224" t="s">
        <v>170</v>
      </c>
      <c r="B6" s="224"/>
      <c r="C6" s="2"/>
      <c r="D6" s="204"/>
      <c r="E6" s="64"/>
    </row>
    <row r="7" spans="1:248" s="5" customFormat="1" ht="15" customHeight="1">
      <c r="A7" s="3" t="s">
        <v>46</v>
      </c>
      <c r="B7" s="3" t="s">
        <v>230</v>
      </c>
      <c r="C7" s="65"/>
      <c r="D7" s="3"/>
      <c r="E7" s="66"/>
      <c r="F7" s="4"/>
    </row>
    <row r="8" spans="1:248" s="5" customFormat="1" ht="15" customHeight="1">
      <c r="A8" s="3" t="s">
        <v>57</v>
      </c>
      <c r="B8" s="6"/>
      <c r="C8" s="7" t="s">
        <v>58</v>
      </c>
      <c r="D8" s="3"/>
      <c r="E8" s="67"/>
    </row>
    <row r="9" spans="1:248" s="5" customFormat="1">
      <c r="A9" s="3"/>
      <c r="B9" s="6"/>
      <c r="C9" s="2"/>
      <c r="D9" s="3"/>
      <c r="E9" s="67"/>
    </row>
    <row r="10" spans="1:248" s="70" customFormat="1" ht="21.75" customHeight="1">
      <c r="A10" s="68" t="s">
        <v>4</v>
      </c>
      <c r="B10" s="68" t="s">
        <v>5</v>
      </c>
      <c r="C10" s="69" t="s">
        <v>6</v>
      </c>
      <c r="D10" s="68" t="s">
        <v>7</v>
      </c>
      <c r="E10" s="69" t="s">
        <v>8</v>
      </c>
      <c r="F10" s="68" t="s">
        <v>9</v>
      </c>
    </row>
    <row r="11" spans="1:248" s="5" customFormat="1" ht="9.75" customHeight="1">
      <c r="A11" s="8"/>
      <c r="B11" s="9"/>
      <c r="C11" s="10"/>
      <c r="D11" s="11"/>
      <c r="E11" s="71"/>
      <c r="F11" s="12"/>
    </row>
    <row r="12" spans="1:248" s="5" customFormat="1" ht="12.75" customHeight="1">
      <c r="A12" s="36" t="s">
        <v>10</v>
      </c>
      <c r="B12" s="206" t="s">
        <v>154</v>
      </c>
      <c r="C12" s="20"/>
      <c r="D12" s="21"/>
      <c r="E12" s="46"/>
      <c r="F12" s="13">
        <v>0</v>
      </c>
    </row>
    <row r="13" spans="1:248" s="5" customFormat="1" ht="12.75" customHeight="1">
      <c r="A13" s="72"/>
      <c r="B13" s="206"/>
      <c r="C13" s="23"/>
      <c r="D13" s="56"/>
      <c r="E13" s="46"/>
      <c r="F13" s="13">
        <v>0</v>
      </c>
    </row>
    <row r="14" spans="1:248" s="5" customFormat="1" ht="25.5">
      <c r="A14" s="34">
        <v>1</v>
      </c>
      <c r="B14" s="14" t="s">
        <v>77</v>
      </c>
      <c r="C14" s="22">
        <v>2</v>
      </c>
      <c r="D14" s="179" t="s">
        <v>76</v>
      </c>
      <c r="E14" s="32">
        <v>2626.5</v>
      </c>
      <c r="F14" s="19">
        <f t="shared" ref="F14:F48" si="0">ROUND(E14*C14,2)</f>
        <v>5253</v>
      </c>
    </row>
    <row r="15" spans="1:248" s="5" customFormat="1" ht="12.75" customHeight="1">
      <c r="A15" s="72"/>
      <c r="B15" s="206"/>
      <c r="C15" s="23"/>
      <c r="D15" s="56"/>
      <c r="E15" s="46"/>
      <c r="F15" s="15">
        <f t="shared" si="0"/>
        <v>0</v>
      </c>
    </row>
    <row r="16" spans="1:248" s="5" customFormat="1" ht="12.75" customHeight="1">
      <c r="A16" s="107">
        <v>2</v>
      </c>
      <c r="B16" s="98" t="s">
        <v>60</v>
      </c>
      <c r="C16" s="24"/>
      <c r="D16" s="26"/>
      <c r="E16" s="63"/>
      <c r="F16" s="15">
        <f t="shared" si="0"/>
        <v>0</v>
      </c>
    </row>
    <row r="17" spans="1:6" s="5" customFormat="1" ht="25.5">
      <c r="A17" s="16">
        <v>2.1</v>
      </c>
      <c r="B17" s="14" t="s">
        <v>155</v>
      </c>
      <c r="C17" s="17">
        <v>21</v>
      </c>
      <c r="D17" s="18" t="s">
        <v>13</v>
      </c>
      <c r="E17" s="40">
        <v>2516.5</v>
      </c>
      <c r="F17" s="19">
        <f t="shared" si="0"/>
        <v>52846.5</v>
      </c>
    </row>
    <row r="18" spans="1:6" s="5" customFormat="1" ht="25.5">
      <c r="A18" s="16">
        <v>2.2000000000000002</v>
      </c>
      <c r="B18" s="14" t="s">
        <v>156</v>
      </c>
      <c r="C18" s="17">
        <v>21</v>
      </c>
      <c r="D18" s="18" t="s">
        <v>13</v>
      </c>
      <c r="E18" s="40">
        <v>1845.2</v>
      </c>
      <c r="F18" s="19">
        <f t="shared" si="0"/>
        <v>38749.199999999997</v>
      </c>
    </row>
    <row r="19" spans="1:6" s="5" customFormat="1" ht="12.75" customHeight="1">
      <c r="A19" s="106"/>
      <c r="B19" s="98"/>
      <c r="C19" s="24"/>
      <c r="D19" s="26"/>
      <c r="E19" s="63"/>
      <c r="F19" s="15">
        <f t="shared" si="0"/>
        <v>0</v>
      </c>
    </row>
    <row r="20" spans="1:6" s="5" customFormat="1" ht="12.75" customHeight="1">
      <c r="A20" s="172">
        <v>3</v>
      </c>
      <c r="B20" s="38" t="s">
        <v>70</v>
      </c>
      <c r="C20" s="24">
        <v>1</v>
      </c>
      <c r="D20" s="26" t="s">
        <v>15</v>
      </c>
      <c r="E20" s="63">
        <v>3000</v>
      </c>
      <c r="F20" s="15">
        <f t="shared" si="0"/>
        <v>3000</v>
      </c>
    </row>
    <row r="21" spans="1:6" s="5" customFormat="1" ht="12.75" customHeight="1">
      <c r="A21" s="122"/>
      <c r="B21" s="103"/>
      <c r="C21" s="24"/>
      <c r="D21" s="26"/>
      <c r="E21" s="63"/>
      <c r="F21" s="15">
        <f t="shared" si="0"/>
        <v>0</v>
      </c>
    </row>
    <row r="22" spans="1:6" s="5" customFormat="1" ht="12.75" customHeight="1">
      <c r="A22" s="122">
        <v>4</v>
      </c>
      <c r="B22" s="103" t="s">
        <v>80</v>
      </c>
      <c r="C22" s="24"/>
      <c r="D22" s="26"/>
      <c r="E22" s="63"/>
      <c r="F22" s="15">
        <f t="shared" si="0"/>
        <v>0</v>
      </c>
    </row>
    <row r="23" spans="1:6" s="5" customFormat="1" ht="25.5">
      <c r="A23" s="152">
        <v>4.0999999999999996</v>
      </c>
      <c r="B23" s="15" t="s">
        <v>191</v>
      </c>
      <c r="C23" s="17">
        <v>0.42</v>
      </c>
      <c r="D23" s="18" t="s">
        <v>13</v>
      </c>
      <c r="E23" s="40">
        <v>15505.45</v>
      </c>
      <c r="F23" s="19">
        <f t="shared" si="0"/>
        <v>6512.29</v>
      </c>
    </row>
    <row r="24" spans="1:6" s="5" customFormat="1" ht="12.75" customHeight="1">
      <c r="A24" s="106"/>
      <c r="B24" s="98"/>
      <c r="C24" s="24"/>
      <c r="D24" s="26"/>
      <c r="E24" s="63"/>
      <c r="F24" s="15">
        <f t="shared" si="0"/>
        <v>0</v>
      </c>
    </row>
    <row r="25" spans="1:6" s="5" customFormat="1" ht="38.25">
      <c r="A25" s="75">
        <v>5</v>
      </c>
      <c r="B25" s="43" t="s">
        <v>190</v>
      </c>
      <c r="C25" s="17">
        <v>1</v>
      </c>
      <c r="D25" s="18" t="s">
        <v>15</v>
      </c>
      <c r="E25" s="40">
        <v>40549.410000000003</v>
      </c>
      <c r="F25" s="19">
        <f t="shared" si="0"/>
        <v>40549.410000000003</v>
      </c>
    </row>
    <row r="26" spans="1:6" s="5" customFormat="1" ht="12.75" customHeight="1">
      <c r="A26" s="106"/>
      <c r="B26" s="98"/>
      <c r="C26" s="24"/>
      <c r="D26" s="26"/>
      <c r="E26" s="63"/>
      <c r="F26" s="15"/>
    </row>
    <row r="27" spans="1:6" s="5" customFormat="1" ht="25.5">
      <c r="A27" s="107">
        <v>6</v>
      </c>
      <c r="B27" s="219" t="s">
        <v>225</v>
      </c>
      <c r="C27" s="24"/>
      <c r="D27" s="26"/>
      <c r="E27" s="63"/>
      <c r="F27" s="15">
        <f t="shared" si="0"/>
        <v>0</v>
      </c>
    </row>
    <row r="28" spans="1:6" s="5" customFormat="1" ht="12.75" customHeight="1">
      <c r="A28" s="73">
        <v>6.1</v>
      </c>
      <c r="B28" s="55" t="s">
        <v>71</v>
      </c>
      <c r="C28" s="24">
        <v>5.0999999999999996</v>
      </c>
      <c r="D28" s="26" t="s">
        <v>12</v>
      </c>
      <c r="E28" s="63">
        <v>376.35</v>
      </c>
      <c r="F28" s="15">
        <f t="shared" si="0"/>
        <v>1919.39</v>
      </c>
    </row>
    <row r="29" spans="1:6" s="5" customFormat="1" ht="12.75" customHeight="1">
      <c r="A29" s="73">
        <v>6.2</v>
      </c>
      <c r="B29" s="55" t="s">
        <v>61</v>
      </c>
      <c r="C29" s="24">
        <v>13.6</v>
      </c>
      <c r="D29" s="26" t="s">
        <v>11</v>
      </c>
      <c r="E29" s="63">
        <v>96.32</v>
      </c>
      <c r="F29" s="15">
        <f t="shared" si="0"/>
        <v>1309.95</v>
      </c>
    </row>
    <row r="30" spans="1:6" s="5" customFormat="1" ht="12.75" customHeight="1">
      <c r="A30" s="73"/>
      <c r="B30" s="55"/>
      <c r="C30" s="24"/>
      <c r="D30" s="26"/>
      <c r="E30" s="63"/>
      <c r="F30" s="15"/>
    </row>
    <row r="31" spans="1:6" s="5" customFormat="1" ht="12.75" customHeight="1">
      <c r="A31" s="107">
        <v>7</v>
      </c>
      <c r="B31" s="103" t="s">
        <v>161</v>
      </c>
      <c r="C31" s="24"/>
      <c r="D31" s="26"/>
      <c r="E31" s="63"/>
      <c r="F31" s="15"/>
    </row>
    <row r="32" spans="1:6" s="5" customFormat="1">
      <c r="A32" s="73">
        <v>7.1</v>
      </c>
      <c r="B32" s="57" t="s">
        <v>84</v>
      </c>
      <c r="C32" s="24">
        <v>13.2</v>
      </c>
      <c r="D32" s="26" t="s">
        <v>12</v>
      </c>
      <c r="E32" s="63">
        <v>113.13</v>
      </c>
      <c r="F32" s="15">
        <f t="shared" si="0"/>
        <v>1493.32</v>
      </c>
    </row>
    <row r="33" spans="1:6" s="5" customFormat="1">
      <c r="A33" s="73">
        <v>7.2</v>
      </c>
      <c r="B33" s="57" t="s">
        <v>86</v>
      </c>
      <c r="C33" s="24">
        <v>13.2</v>
      </c>
      <c r="D33" s="26" t="s">
        <v>12</v>
      </c>
      <c r="E33" s="63">
        <v>53.3</v>
      </c>
      <c r="F33" s="15">
        <f t="shared" si="0"/>
        <v>703.56</v>
      </c>
    </row>
    <row r="34" spans="1:6" s="5" customFormat="1">
      <c r="A34" s="73">
        <v>7.3</v>
      </c>
      <c r="B34" s="57" t="s">
        <v>122</v>
      </c>
      <c r="C34" s="24">
        <v>13.2</v>
      </c>
      <c r="D34" s="26" t="s">
        <v>12</v>
      </c>
      <c r="E34" s="63">
        <v>376.35</v>
      </c>
      <c r="F34" s="15">
        <f t="shared" si="0"/>
        <v>4967.82</v>
      </c>
    </row>
    <row r="35" spans="1:6" s="5" customFormat="1" ht="12.75" customHeight="1">
      <c r="A35" s="106"/>
      <c r="B35" s="98"/>
      <c r="C35" s="24"/>
      <c r="D35" s="26"/>
      <c r="E35" s="63"/>
      <c r="F35" s="15">
        <f t="shared" si="0"/>
        <v>0</v>
      </c>
    </row>
    <row r="36" spans="1:6" s="5" customFormat="1" ht="12.75" customHeight="1">
      <c r="A36" s="107">
        <v>8</v>
      </c>
      <c r="B36" s="98" t="s">
        <v>85</v>
      </c>
      <c r="C36" s="24"/>
      <c r="D36" s="26"/>
      <c r="E36" s="63"/>
      <c r="F36" s="15">
        <f t="shared" si="0"/>
        <v>0</v>
      </c>
    </row>
    <row r="37" spans="1:6" s="5" customFormat="1" ht="12.75" customHeight="1">
      <c r="A37" s="73">
        <v>8.1</v>
      </c>
      <c r="B37" s="55" t="s">
        <v>88</v>
      </c>
      <c r="C37" s="24">
        <v>9</v>
      </c>
      <c r="D37" s="26" t="s">
        <v>12</v>
      </c>
      <c r="E37" s="63">
        <v>113.13</v>
      </c>
      <c r="F37" s="15">
        <f t="shared" si="0"/>
        <v>1018.17</v>
      </c>
    </row>
    <row r="38" spans="1:6" s="5" customFormat="1" ht="12.75" customHeight="1">
      <c r="A38" s="73">
        <v>8.1999999999999993</v>
      </c>
      <c r="B38" s="55" t="s">
        <v>87</v>
      </c>
      <c r="C38" s="24">
        <v>9</v>
      </c>
      <c r="D38" s="26" t="s">
        <v>12</v>
      </c>
      <c r="E38" s="63">
        <v>376.35</v>
      </c>
      <c r="F38" s="15">
        <f t="shared" si="0"/>
        <v>3387.15</v>
      </c>
    </row>
    <row r="39" spans="1:6" s="5" customFormat="1" ht="25.5">
      <c r="A39" s="73">
        <v>8.3000000000000007</v>
      </c>
      <c r="B39" s="57" t="s">
        <v>189</v>
      </c>
      <c r="C39" s="17">
        <v>1</v>
      </c>
      <c r="D39" s="18" t="s">
        <v>15</v>
      </c>
      <c r="E39" s="40">
        <v>6500</v>
      </c>
      <c r="F39" s="19">
        <f t="shared" si="0"/>
        <v>6500</v>
      </c>
    </row>
    <row r="40" spans="1:6" s="5" customFormat="1" ht="12.75" customHeight="1">
      <c r="A40" s="73">
        <v>8.4</v>
      </c>
      <c r="B40" s="55" t="s">
        <v>72</v>
      </c>
      <c r="C40" s="24">
        <v>1</v>
      </c>
      <c r="D40" s="26" t="s">
        <v>15</v>
      </c>
      <c r="E40" s="63">
        <v>1500</v>
      </c>
      <c r="F40" s="15">
        <f t="shared" si="0"/>
        <v>1500</v>
      </c>
    </row>
    <row r="41" spans="1:6" s="5" customFormat="1" ht="12.75" customHeight="1">
      <c r="A41" s="106"/>
      <c r="B41" s="98"/>
      <c r="C41" s="24"/>
      <c r="D41" s="26"/>
      <c r="E41" s="63"/>
      <c r="F41" s="15">
        <f t="shared" si="0"/>
        <v>0</v>
      </c>
    </row>
    <row r="42" spans="1:6" s="5" customFormat="1" ht="12.75" customHeight="1">
      <c r="A42" s="107">
        <v>9</v>
      </c>
      <c r="B42" s="98" t="s">
        <v>73</v>
      </c>
      <c r="C42" s="24"/>
      <c r="D42" s="26"/>
      <c r="E42" s="63"/>
      <c r="F42" s="15">
        <f t="shared" si="0"/>
        <v>0</v>
      </c>
    </row>
    <row r="43" spans="1:6" s="5" customFormat="1" ht="25.5" customHeight="1">
      <c r="A43" s="73">
        <v>9.1</v>
      </c>
      <c r="B43" s="57" t="s">
        <v>188</v>
      </c>
      <c r="C43" s="17">
        <v>1</v>
      </c>
      <c r="D43" s="18" t="s">
        <v>15</v>
      </c>
      <c r="E43" s="40">
        <v>6500</v>
      </c>
      <c r="F43" s="19">
        <f t="shared" si="0"/>
        <v>6500</v>
      </c>
    </row>
    <row r="44" spans="1:6" s="5" customFormat="1" ht="36" customHeight="1">
      <c r="A44" s="73">
        <v>9.1999999999999993</v>
      </c>
      <c r="B44" s="57" t="s">
        <v>206</v>
      </c>
      <c r="C44" s="17">
        <v>1</v>
      </c>
      <c r="D44" s="18" t="s">
        <v>15</v>
      </c>
      <c r="E44" s="40">
        <v>33155.869999999995</v>
      </c>
      <c r="F44" s="19">
        <f>ROUND(E44*C44,2)</f>
        <v>33155.870000000003</v>
      </c>
    </row>
    <row r="45" spans="1:6" s="5" customFormat="1" ht="12.75" customHeight="1">
      <c r="A45" s="106"/>
      <c r="B45" s="55"/>
      <c r="C45" s="24"/>
      <c r="D45" s="26"/>
      <c r="E45" s="63"/>
      <c r="F45" s="15">
        <f t="shared" si="0"/>
        <v>0</v>
      </c>
    </row>
    <row r="46" spans="1:6" s="5" customFormat="1" ht="38.25">
      <c r="A46" s="75">
        <v>10</v>
      </c>
      <c r="B46" s="57" t="s">
        <v>162</v>
      </c>
      <c r="C46" s="17">
        <v>1</v>
      </c>
      <c r="D46" s="18" t="s">
        <v>15</v>
      </c>
      <c r="E46" s="40">
        <v>20000</v>
      </c>
      <c r="F46" s="19">
        <f>ROUND(E46*C46,2)</f>
        <v>20000</v>
      </c>
    </row>
    <row r="47" spans="1:6" s="5" customFormat="1" ht="12.75" customHeight="1">
      <c r="A47" s="73"/>
      <c r="B47" s="55"/>
      <c r="C47" s="24"/>
      <c r="D47" s="26"/>
      <c r="E47" s="63"/>
      <c r="F47" s="15">
        <f t="shared" si="0"/>
        <v>0</v>
      </c>
    </row>
    <row r="48" spans="1:6" s="5" customFormat="1" ht="12.75" customHeight="1">
      <c r="A48" s="75">
        <v>11</v>
      </c>
      <c r="B48" s="55" t="s">
        <v>164</v>
      </c>
      <c r="C48" s="24">
        <v>1</v>
      </c>
      <c r="D48" s="26" t="s">
        <v>15</v>
      </c>
      <c r="E48" s="63">
        <v>5000</v>
      </c>
      <c r="F48" s="15">
        <f t="shared" si="0"/>
        <v>5000</v>
      </c>
    </row>
    <row r="49" spans="1:6" s="127" customFormat="1" ht="12.75" customHeight="1">
      <c r="A49" s="185"/>
      <c r="B49" s="186" t="s">
        <v>78</v>
      </c>
      <c r="C49" s="187"/>
      <c r="D49" s="188"/>
      <c r="E49" s="189"/>
      <c r="F49" s="190">
        <f>SUM(F14:F48)</f>
        <v>234365.63000000003</v>
      </c>
    </row>
    <row r="50" spans="1:6" s="5" customFormat="1" ht="10.5" customHeight="1">
      <c r="A50" s="106"/>
      <c r="B50" s="98"/>
      <c r="C50" s="24"/>
      <c r="D50" s="26"/>
      <c r="E50" s="63"/>
      <c r="F50" s="15"/>
    </row>
    <row r="51" spans="1:6" s="5" customFormat="1" ht="12.75" customHeight="1">
      <c r="A51" s="106" t="s">
        <v>16</v>
      </c>
      <c r="B51" s="98" t="s">
        <v>74</v>
      </c>
      <c r="C51" s="24"/>
      <c r="D51" s="26"/>
      <c r="E51" s="63"/>
      <c r="F51" s="15"/>
    </row>
    <row r="52" spans="1:6" s="5" customFormat="1" ht="12.75" customHeight="1">
      <c r="A52" s="106"/>
      <c r="B52" s="98"/>
      <c r="C52" s="24"/>
      <c r="D52" s="26"/>
      <c r="E52" s="63"/>
      <c r="F52" s="15"/>
    </row>
    <row r="53" spans="1:6" s="5" customFormat="1" ht="12.75" customHeight="1">
      <c r="A53" s="107">
        <v>1</v>
      </c>
      <c r="B53" s="98" t="s">
        <v>75</v>
      </c>
      <c r="C53" s="24"/>
      <c r="D53" s="26"/>
      <c r="E53" s="63"/>
      <c r="F53" s="15"/>
    </row>
    <row r="54" spans="1:6" s="5" customFormat="1" ht="12.75" customHeight="1">
      <c r="A54" s="106"/>
      <c r="B54" s="98"/>
      <c r="C54" s="24"/>
      <c r="D54" s="26"/>
      <c r="E54" s="63"/>
      <c r="F54" s="15">
        <f t="shared" ref="F54:F63" si="1">ROUND(E54*C54,2)</f>
        <v>0</v>
      </c>
    </row>
    <row r="55" spans="1:6" s="5" customFormat="1" ht="24.75" customHeight="1">
      <c r="A55" s="73">
        <v>1.1000000000000001</v>
      </c>
      <c r="B55" s="57" t="s">
        <v>163</v>
      </c>
      <c r="C55" s="17">
        <v>3</v>
      </c>
      <c r="D55" s="18" t="s">
        <v>76</v>
      </c>
      <c r="E55" s="180">
        <v>5125.79</v>
      </c>
      <c r="F55" s="19">
        <f t="shared" si="1"/>
        <v>15377.37</v>
      </c>
    </row>
    <row r="56" spans="1:6" s="5" customFormat="1" ht="12.75" customHeight="1">
      <c r="A56" s="106"/>
      <c r="B56" s="55"/>
      <c r="C56" s="24"/>
      <c r="D56" s="26"/>
      <c r="E56" s="151"/>
      <c r="F56" s="15"/>
    </row>
    <row r="57" spans="1:6" s="5" customFormat="1" ht="12.75" customHeight="1">
      <c r="A57" s="106">
        <v>1.2</v>
      </c>
      <c r="B57" s="98" t="s">
        <v>19</v>
      </c>
      <c r="C57" s="24"/>
      <c r="D57" s="26"/>
      <c r="E57" s="151"/>
      <c r="F57" s="15"/>
    </row>
    <row r="58" spans="1:6" s="5" customFormat="1" ht="25.5">
      <c r="A58" s="73" t="s">
        <v>24</v>
      </c>
      <c r="B58" s="57" t="s">
        <v>146</v>
      </c>
      <c r="C58" s="24">
        <v>3</v>
      </c>
      <c r="D58" s="26" t="s">
        <v>11</v>
      </c>
      <c r="E58" s="63">
        <v>5232.5600000000004</v>
      </c>
      <c r="F58" s="15">
        <f t="shared" si="1"/>
        <v>15697.68</v>
      </c>
    </row>
    <row r="59" spans="1:6" s="5" customFormat="1" ht="12.75" customHeight="1">
      <c r="A59" s="73" t="s">
        <v>25</v>
      </c>
      <c r="B59" s="57" t="s">
        <v>147</v>
      </c>
      <c r="C59" s="24">
        <v>20</v>
      </c>
      <c r="D59" s="26" t="s">
        <v>15</v>
      </c>
      <c r="E59" s="63">
        <v>3063.2799999999997</v>
      </c>
      <c r="F59" s="15">
        <f t="shared" si="1"/>
        <v>61265.599999999999</v>
      </c>
    </row>
    <row r="60" spans="1:6" s="5" customFormat="1" ht="12.75" customHeight="1">
      <c r="A60" s="106"/>
      <c r="B60" s="57"/>
      <c r="C60" s="24"/>
      <c r="D60" s="26"/>
      <c r="E60" s="63"/>
      <c r="F60" s="15">
        <f t="shared" si="1"/>
        <v>0</v>
      </c>
    </row>
    <row r="61" spans="1:6" s="5" customFormat="1" ht="12.75" customHeight="1">
      <c r="A61" s="73">
        <v>1.3</v>
      </c>
      <c r="B61" s="57" t="s">
        <v>43</v>
      </c>
      <c r="C61" s="24">
        <v>20</v>
      </c>
      <c r="D61" s="26" t="s">
        <v>15</v>
      </c>
      <c r="E61" s="63">
        <v>512.77</v>
      </c>
      <c r="F61" s="15">
        <f t="shared" si="1"/>
        <v>10255.4</v>
      </c>
    </row>
    <row r="62" spans="1:6" s="5" customFormat="1" ht="12.75" customHeight="1">
      <c r="A62" s="73"/>
      <c r="B62" s="57"/>
      <c r="C62" s="24"/>
      <c r="D62" s="26"/>
      <c r="E62" s="63"/>
      <c r="F62" s="15">
        <f t="shared" si="1"/>
        <v>0</v>
      </c>
    </row>
    <row r="63" spans="1:6" s="5" customFormat="1" ht="12.75" customHeight="1">
      <c r="A63" s="73">
        <v>1.4</v>
      </c>
      <c r="B63" s="57" t="s">
        <v>212</v>
      </c>
      <c r="C63" s="24">
        <v>24</v>
      </c>
      <c r="D63" s="26" t="s">
        <v>26</v>
      </c>
      <c r="E63" s="63">
        <v>395.75</v>
      </c>
      <c r="F63" s="15">
        <f t="shared" si="1"/>
        <v>9498</v>
      </c>
    </row>
    <row r="64" spans="1:6" s="5" customFormat="1" ht="12.75" customHeight="1">
      <c r="A64" s="123"/>
      <c r="B64" s="145" t="s">
        <v>95</v>
      </c>
      <c r="C64" s="124"/>
      <c r="D64" s="125"/>
      <c r="E64" s="126"/>
      <c r="F64" s="128">
        <f>SUM(F54:F63)</f>
        <v>112094.04999999999</v>
      </c>
    </row>
    <row r="65" spans="1:6" s="5" customFormat="1" ht="10.5" customHeight="1">
      <c r="A65" s="106"/>
      <c r="B65" s="98"/>
      <c r="C65" s="24"/>
      <c r="D65" s="26"/>
      <c r="E65" s="63"/>
      <c r="F65" s="15"/>
    </row>
    <row r="66" spans="1:6" s="5" customFormat="1" ht="12.75" customHeight="1">
      <c r="A66" s="106" t="s">
        <v>17</v>
      </c>
      <c r="B66" s="98" t="s">
        <v>228</v>
      </c>
      <c r="C66" s="24"/>
      <c r="D66" s="26"/>
      <c r="E66" s="63"/>
      <c r="F66" s="15"/>
    </row>
    <row r="67" spans="1:6" s="5" customFormat="1" ht="12.75" customHeight="1">
      <c r="A67" s="106"/>
      <c r="B67" s="98"/>
      <c r="C67" s="24"/>
      <c r="D67" s="26"/>
      <c r="E67" s="63"/>
      <c r="F67" s="15"/>
    </row>
    <row r="68" spans="1:6" s="5" customFormat="1" ht="12.75" customHeight="1">
      <c r="A68" s="75">
        <v>1</v>
      </c>
      <c r="B68" s="55" t="s">
        <v>145</v>
      </c>
      <c r="C68" s="24">
        <v>1120</v>
      </c>
      <c r="D68" s="26" t="s">
        <v>11</v>
      </c>
      <c r="E68" s="63">
        <v>14.63</v>
      </c>
      <c r="F68" s="160">
        <f>ROUND(C68*E68,2)</f>
        <v>16385.599999999999</v>
      </c>
    </row>
    <row r="69" spans="1:6" s="5" customFormat="1" ht="6.75" customHeight="1">
      <c r="A69" s="106"/>
      <c r="B69" s="98"/>
      <c r="C69" s="24"/>
      <c r="D69" s="26"/>
      <c r="E69" s="63"/>
      <c r="F69" s="160"/>
    </row>
    <row r="70" spans="1:6" s="5" customFormat="1" ht="12.75" customHeight="1">
      <c r="A70" s="155">
        <v>2</v>
      </c>
      <c r="B70" s="156" t="s">
        <v>148</v>
      </c>
      <c r="C70" s="157"/>
      <c r="D70" s="158"/>
      <c r="E70" s="159"/>
      <c r="F70" s="160">
        <f t="shared" ref="F70:F100" si="2">ROUND(C70*E70,2)</f>
        <v>0</v>
      </c>
    </row>
    <row r="71" spans="1:6" s="5" customFormat="1" ht="12.75" customHeight="1">
      <c r="A71" s="164">
        <v>2.1</v>
      </c>
      <c r="B71" s="99" t="s">
        <v>150</v>
      </c>
      <c r="C71" s="161">
        <v>728</v>
      </c>
      <c r="D71" s="162" t="s">
        <v>13</v>
      </c>
      <c r="E71" s="163">
        <v>110.59</v>
      </c>
      <c r="F71" s="160">
        <f t="shared" si="2"/>
        <v>80509.52</v>
      </c>
    </row>
    <row r="72" spans="1:6" s="5" customFormat="1" ht="12.75" customHeight="1">
      <c r="A72" s="164">
        <v>2.2000000000000002</v>
      </c>
      <c r="B72" s="166" t="s">
        <v>14</v>
      </c>
      <c r="C72" s="167">
        <v>67.2</v>
      </c>
      <c r="D72" s="162" t="s">
        <v>13</v>
      </c>
      <c r="E72" s="159">
        <v>2600</v>
      </c>
      <c r="F72" s="160">
        <f t="shared" si="2"/>
        <v>174720</v>
      </c>
    </row>
    <row r="73" spans="1:6" s="5" customFormat="1" ht="25.5">
      <c r="A73" s="169">
        <v>2.2999999999999998</v>
      </c>
      <c r="B73" s="170" t="s">
        <v>151</v>
      </c>
      <c r="C73" s="181">
        <v>622.87</v>
      </c>
      <c r="D73" s="182" t="s">
        <v>13</v>
      </c>
      <c r="E73" s="183">
        <v>183.64</v>
      </c>
      <c r="F73" s="184">
        <f t="shared" si="2"/>
        <v>114383.85</v>
      </c>
    </row>
    <row r="74" spans="1:6" s="5" customFormat="1" ht="25.5">
      <c r="A74" s="169">
        <v>2.4</v>
      </c>
      <c r="B74" s="170" t="s">
        <v>149</v>
      </c>
      <c r="C74" s="181">
        <v>126.16</v>
      </c>
      <c r="D74" s="182" t="s">
        <v>13</v>
      </c>
      <c r="E74" s="183">
        <v>210</v>
      </c>
      <c r="F74" s="184">
        <f t="shared" si="2"/>
        <v>26493.599999999999</v>
      </c>
    </row>
    <row r="75" spans="1:6" s="5" customFormat="1" ht="12.75" customHeight="1">
      <c r="A75" s="164"/>
      <c r="B75" s="166"/>
      <c r="C75" s="167"/>
      <c r="D75" s="158"/>
      <c r="E75" s="168"/>
      <c r="F75" s="165">
        <f t="shared" si="2"/>
        <v>0</v>
      </c>
    </row>
    <row r="76" spans="1:6" s="5" customFormat="1" ht="12.75" customHeight="1">
      <c r="A76" s="155">
        <v>3</v>
      </c>
      <c r="B76" s="156" t="s">
        <v>45</v>
      </c>
      <c r="C76" s="157"/>
      <c r="D76" s="158"/>
      <c r="E76" s="159"/>
      <c r="F76" s="165">
        <f t="shared" si="2"/>
        <v>0</v>
      </c>
    </row>
    <row r="77" spans="1:6" s="5" customFormat="1" ht="12.75" customHeight="1">
      <c r="A77" s="171">
        <v>3.1</v>
      </c>
      <c r="B77" s="99" t="s">
        <v>152</v>
      </c>
      <c r="C77" s="161">
        <v>1142.4000000000001</v>
      </c>
      <c r="D77" s="162" t="s">
        <v>11</v>
      </c>
      <c r="E77" s="183">
        <v>554.04999999999995</v>
      </c>
      <c r="F77" s="165">
        <f t="shared" si="2"/>
        <v>632946.72</v>
      </c>
    </row>
    <row r="78" spans="1:6" s="5" customFormat="1" ht="12.75" customHeight="1">
      <c r="A78" s="106"/>
      <c r="B78" s="98"/>
      <c r="C78" s="24"/>
      <c r="D78" s="26"/>
      <c r="E78" s="63"/>
      <c r="F78" s="165">
        <f t="shared" si="2"/>
        <v>0</v>
      </c>
    </row>
    <row r="79" spans="1:6" s="5" customFormat="1" ht="12.75" customHeight="1">
      <c r="A79" s="107">
        <v>4</v>
      </c>
      <c r="B79" s="98" t="s">
        <v>153</v>
      </c>
      <c r="C79" s="24"/>
      <c r="D79" s="26"/>
      <c r="E79" s="63"/>
      <c r="F79" s="165">
        <f t="shared" si="2"/>
        <v>0</v>
      </c>
    </row>
    <row r="80" spans="1:6" s="5" customFormat="1" ht="12.75" customHeight="1">
      <c r="A80" s="73">
        <v>4.0999999999999996</v>
      </c>
      <c r="B80" s="99" t="s">
        <v>152</v>
      </c>
      <c r="C80" s="24">
        <v>1142.4000000000001</v>
      </c>
      <c r="D80" s="26" t="s">
        <v>11</v>
      </c>
      <c r="E80" s="63">
        <v>27.98</v>
      </c>
      <c r="F80" s="165">
        <f t="shared" si="2"/>
        <v>31964.35</v>
      </c>
    </row>
    <row r="81" spans="1:6" s="5" customFormat="1" ht="12.75" customHeight="1">
      <c r="A81" s="106"/>
      <c r="B81" s="98"/>
      <c r="C81" s="24"/>
      <c r="D81" s="26"/>
      <c r="E81" s="63"/>
      <c r="F81" s="165">
        <f t="shared" si="2"/>
        <v>0</v>
      </c>
    </row>
    <row r="82" spans="1:6" s="5" customFormat="1" ht="12.75" customHeight="1">
      <c r="A82" s="75">
        <v>5</v>
      </c>
      <c r="B82" s="55" t="s">
        <v>215</v>
      </c>
      <c r="C82" s="24">
        <v>1120</v>
      </c>
      <c r="D82" s="26" t="s">
        <v>11</v>
      </c>
      <c r="E82" s="63">
        <v>7.63</v>
      </c>
      <c r="F82" s="165">
        <f t="shared" si="2"/>
        <v>8545.6</v>
      </c>
    </row>
    <row r="83" spans="1:6" s="5" customFormat="1" ht="11.25" customHeight="1">
      <c r="A83" s="106"/>
      <c r="B83" s="98"/>
      <c r="C83" s="24"/>
      <c r="D83" s="26"/>
      <c r="E83" s="63"/>
      <c r="F83" s="165"/>
    </row>
    <row r="84" spans="1:6" s="5" customFormat="1" ht="25.5">
      <c r="A84" s="75">
        <v>6</v>
      </c>
      <c r="B84" s="57" t="s">
        <v>214</v>
      </c>
      <c r="C84" s="24">
        <v>0.1</v>
      </c>
      <c r="D84" s="26" t="s">
        <v>44</v>
      </c>
      <c r="E84" s="63">
        <f>+F77</f>
        <v>632946.72</v>
      </c>
      <c r="F84" s="165">
        <f t="shared" si="2"/>
        <v>63294.67</v>
      </c>
    </row>
    <row r="85" spans="1:6" s="5" customFormat="1" ht="12.75" customHeight="1">
      <c r="A85" s="106"/>
      <c r="B85" s="98"/>
      <c r="C85" s="24"/>
      <c r="D85" s="26"/>
      <c r="E85" s="63"/>
      <c r="F85" s="165"/>
    </row>
    <row r="86" spans="1:6" s="5" customFormat="1" ht="25.5">
      <c r="A86" s="107">
        <v>7</v>
      </c>
      <c r="B86" s="74" t="s">
        <v>210</v>
      </c>
      <c r="C86" s="24"/>
      <c r="D86" s="26"/>
      <c r="E86" s="63"/>
      <c r="F86" s="160"/>
    </row>
    <row r="87" spans="1:6" s="5" customFormat="1" ht="12.75" customHeight="1">
      <c r="A87" s="73">
        <v>7.1</v>
      </c>
      <c r="B87" s="55" t="s">
        <v>207</v>
      </c>
      <c r="C87" s="24">
        <v>1</v>
      </c>
      <c r="D87" s="26" t="s">
        <v>15</v>
      </c>
      <c r="E87" s="63">
        <v>6747.5</v>
      </c>
      <c r="F87" s="160">
        <f t="shared" ref="F87:F89" si="3">ROUND(C87*E87,2)</f>
        <v>6747.5</v>
      </c>
    </row>
    <row r="88" spans="1:6" s="5" customFormat="1" ht="12.75" customHeight="1">
      <c r="A88" s="73">
        <v>7.2</v>
      </c>
      <c r="B88" s="55" t="s">
        <v>208</v>
      </c>
      <c r="C88" s="24">
        <v>2</v>
      </c>
      <c r="D88" s="26" t="s">
        <v>15</v>
      </c>
      <c r="E88" s="63">
        <v>2948.22</v>
      </c>
      <c r="F88" s="160">
        <f t="shared" si="3"/>
        <v>5896.44</v>
      </c>
    </row>
    <row r="89" spans="1:6" s="5" customFormat="1" ht="12.75" customHeight="1">
      <c r="A89" s="73">
        <v>7.3</v>
      </c>
      <c r="B89" s="55" t="s">
        <v>171</v>
      </c>
      <c r="C89" s="24">
        <v>1</v>
      </c>
      <c r="D89" s="26" t="s">
        <v>15</v>
      </c>
      <c r="E89" s="63">
        <v>1384.48</v>
      </c>
      <c r="F89" s="160">
        <f t="shared" si="3"/>
        <v>1384.48</v>
      </c>
    </row>
    <row r="90" spans="1:6" s="5" customFormat="1" ht="12.75" customHeight="1">
      <c r="A90" s="106"/>
      <c r="B90" s="98"/>
      <c r="C90" s="24"/>
      <c r="D90" s="26"/>
      <c r="E90" s="63"/>
      <c r="F90" s="165"/>
    </row>
    <row r="91" spans="1:6" s="5" customFormat="1" ht="25.5">
      <c r="A91" s="73">
        <v>7.4</v>
      </c>
      <c r="B91" s="57" t="s">
        <v>211</v>
      </c>
      <c r="C91" s="17">
        <v>2</v>
      </c>
      <c r="D91" s="18" t="s">
        <v>15</v>
      </c>
      <c r="E91" s="40">
        <v>27844.6</v>
      </c>
      <c r="F91" s="184">
        <f t="shared" si="2"/>
        <v>55689.2</v>
      </c>
    </row>
    <row r="92" spans="1:6" s="5" customFormat="1" ht="10.5" customHeight="1">
      <c r="A92" s="106"/>
      <c r="B92" s="98"/>
      <c r="C92" s="24"/>
      <c r="D92" s="26"/>
      <c r="E92" s="63"/>
      <c r="F92" s="184">
        <f t="shared" si="2"/>
        <v>0</v>
      </c>
    </row>
    <row r="93" spans="1:6" s="5" customFormat="1" ht="12.75" customHeight="1">
      <c r="A93" s="191">
        <v>7.5</v>
      </c>
      <c r="B93" s="211" t="s">
        <v>209</v>
      </c>
      <c r="C93" s="28">
        <v>2</v>
      </c>
      <c r="D93" s="193" t="s">
        <v>15</v>
      </c>
      <c r="E93" s="194">
        <v>3375</v>
      </c>
      <c r="F93" s="217">
        <f t="shared" si="2"/>
        <v>6750</v>
      </c>
    </row>
    <row r="94" spans="1:6" s="5" customFormat="1" ht="12.75" customHeight="1">
      <c r="A94" s="106"/>
      <c r="B94" s="98"/>
      <c r="C94" s="24"/>
      <c r="D94" s="26"/>
      <c r="E94" s="63"/>
      <c r="F94" s="184"/>
    </row>
    <row r="95" spans="1:6" s="5" customFormat="1">
      <c r="A95" s="106">
        <v>7.6</v>
      </c>
      <c r="B95" s="74" t="s">
        <v>167</v>
      </c>
      <c r="C95" s="24"/>
      <c r="D95" s="26"/>
      <c r="E95" s="63"/>
      <c r="F95" s="184">
        <f t="shared" si="2"/>
        <v>0</v>
      </c>
    </row>
    <row r="96" spans="1:6" s="5" customFormat="1">
      <c r="A96" s="73" t="s">
        <v>220</v>
      </c>
      <c r="B96" s="57" t="s">
        <v>168</v>
      </c>
      <c r="C96" s="24">
        <v>1</v>
      </c>
      <c r="D96" s="26" t="s">
        <v>15</v>
      </c>
      <c r="E96" s="63">
        <v>8500</v>
      </c>
      <c r="F96" s="184">
        <f t="shared" si="2"/>
        <v>8500</v>
      </c>
    </row>
    <row r="97" spans="1:6" s="5" customFormat="1">
      <c r="A97" s="73" t="s">
        <v>221</v>
      </c>
      <c r="B97" s="57" t="s">
        <v>173</v>
      </c>
      <c r="C97" s="24">
        <v>2</v>
      </c>
      <c r="D97" s="26" t="s">
        <v>15</v>
      </c>
      <c r="E97" s="63">
        <v>778.80000000000007</v>
      </c>
      <c r="F97" s="184">
        <f t="shared" si="2"/>
        <v>1557.6</v>
      </c>
    </row>
    <row r="98" spans="1:6" s="5" customFormat="1">
      <c r="A98" s="73" t="s">
        <v>222</v>
      </c>
      <c r="B98" s="57" t="s">
        <v>171</v>
      </c>
      <c r="C98" s="24">
        <v>1</v>
      </c>
      <c r="D98" s="26" t="s">
        <v>15</v>
      </c>
      <c r="E98" s="63">
        <v>1226.6099999999999</v>
      </c>
      <c r="F98" s="184">
        <f t="shared" si="2"/>
        <v>1226.6099999999999</v>
      </c>
    </row>
    <row r="99" spans="1:6" s="5" customFormat="1">
      <c r="A99" s="73" t="s">
        <v>223</v>
      </c>
      <c r="B99" s="57" t="s">
        <v>169</v>
      </c>
      <c r="C99" s="24">
        <v>1</v>
      </c>
      <c r="D99" s="26" t="s">
        <v>15</v>
      </c>
      <c r="E99" s="63">
        <v>4500</v>
      </c>
      <c r="F99" s="184">
        <f t="shared" si="2"/>
        <v>4500</v>
      </c>
    </row>
    <row r="100" spans="1:6" s="5" customFormat="1" ht="25.5">
      <c r="A100" s="73" t="s">
        <v>224</v>
      </c>
      <c r="B100" s="57" t="s">
        <v>172</v>
      </c>
      <c r="C100" s="17">
        <v>1</v>
      </c>
      <c r="D100" s="18" t="s">
        <v>15</v>
      </c>
      <c r="E100" s="40">
        <v>21788.54</v>
      </c>
      <c r="F100" s="184">
        <f t="shared" si="2"/>
        <v>21788.54</v>
      </c>
    </row>
    <row r="101" spans="1:6" s="127" customFormat="1" ht="12.75" customHeight="1">
      <c r="A101" s="123"/>
      <c r="B101" s="145" t="s">
        <v>118</v>
      </c>
      <c r="C101" s="124"/>
      <c r="D101" s="125"/>
      <c r="E101" s="126"/>
      <c r="F101" s="128">
        <f>SUM(F67:F100)</f>
        <v>1263284.28</v>
      </c>
    </row>
    <row r="102" spans="1:6" s="5" customFormat="1" ht="8.25" customHeight="1">
      <c r="A102" s="106"/>
      <c r="B102" s="98"/>
      <c r="C102" s="24"/>
      <c r="D102" s="26"/>
      <c r="E102" s="63"/>
      <c r="F102" s="15"/>
    </row>
    <row r="103" spans="1:6" s="5" customFormat="1" ht="25.5">
      <c r="A103" s="106" t="s">
        <v>18</v>
      </c>
      <c r="B103" s="74" t="s">
        <v>229</v>
      </c>
      <c r="C103" s="24"/>
      <c r="D103" s="26"/>
      <c r="E103" s="63"/>
      <c r="F103" s="15"/>
    </row>
    <row r="104" spans="1:6" s="5" customFormat="1" ht="12.75" customHeight="1">
      <c r="A104" s="106"/>
      <c r="B104" s="98"/>
      <c r="C104" s="24"/>
      <c r="D104" s="26"/>
      <c r="E104" s="63"/>
      <c r="F104" s="15"/>
    </row>
    <row r="105" spans="1:6" s="5" customFormat="1" ht="12.75" customHeight="1">
      <c r="A105" s="75">
        <v>1</v>
      </c>
      <c r="B105" s="55" t="s">
        <v>145</v>
      </c>
      <c r="C105" s="24">
        <v>1856</v>
      </c>
      <c r="D105" s="26" t="s">
        <v>11</v>
      </c>
      <c r="E105" s="63">
        <v>14.63</v>
      </c>
      <c r="F105" s="160">
        <f>ROUND(C105*E105,2)</f>
        <v>27153.279999999999</v>
      </c>
    </row>
    <row r="106" spans="1:6" s="5" customFormat="1" ht="12.75" customHeight="1">
      <c r="A106" s="106"/>
      <c r="B106" s="98"/>
      <c r="C106" s="24"/>
      <c r="D106" s="26"/>
      <c r="E106" s="63"/>
      <c r="F106" s="160"/>
    </row>
    <row r="107" spans="1:6" s="5" customFormat="1" ht="12.75" customHeight="1">
      <c r="A107" s="155">
        <v>2</v>
      </c>
      <c r="B107" s="156" t="s">
        <v>148</v>
      </c>
      <c r="C107" s="157"/>
      <c r="D107" s="158"/>
      <c r="E107" s="159"/>
      <c r="F107" s="160">
        <f t="shared" ref="F107:F119" si="4">ROUND(C107*E107,2)</f>
        <v>0</v>
      </c>
    </row>
    <row r="108" spans="1:6" s="5" customFormat="1" ht="12.75" customHeight="1">
      <c r="A108" s="164">
        <v>2.1</v>
      </c>
      <c r="B108" s="99" t="s">
        <v>150</v>
      </c>
      <c r="C108" s="161">
        <v>1206.4000000000001</v>
      </c>
      <c r="D108" s="162" t="s">
        <v>13</v>
      </c>
      <c r="E108" s="163">
        <v>110.59</v>
      </c>
      <c r="F108" s="160">
        <f t="shared" si="4"/>
        <v>133415.78</v>
      </c>
    </row>
    <row r="109" spans="1:6" s="5" customFormat="1" ht="12.75" customHeight="1">
      <c r="A109" s="164">
        <v>2.2000000000000002</v>
      </c>
      <c r="B109" s="166" t="s">
        <v>14</v>
      </c>
      <c r="C109" s="167">
        <v>111.36</v>
      </c>
      <c r="D109" s="162" t="s">
        <v>13</v>
      </c>
      <c r="E109" s="159">
        <v>2600</v>
      </c>
      <c r="F109" s="160">
        <f t="shared" si="4"/>
        <v>289536</v>
      </c>
    </row>
    <row r="110" spans="1:6" s="5" customFormat="1" ht="12.75" customHeight="1">
      <c r="A110" s="169">
        <v>2.2999999999999998</v>
      </c>
      <c r="B110" s="170" t="s">
        <v>151</v>
      </c>
      <c r="C110" s="181">
        <v>1032.18</v>
      </c>
      <c r="D110" s="182" t="s">
        <v>13</v>
      </c>
      <c r="E110" s="183">
        <v>183.64</v>
      </c>
      <c r="F110" s="184">
        <f t="shared" si="4"/>
        <v>189549.54</v>
      </c>
    </row>
    <row r="111" spans="1:6" s="5" customFormat="1" ht="12.75" customHeight="1">
      <c r="A111" s="169">
        <v>2.4</v>
      </c>
      <c r="B111" s="170" t="s">
        <v>149</v>
      </c>
      <c r="C111" s="181">
        <v>209.07</v>
      </c>
      <c r="D111" s="182" t="s">
        <v>13</v>
      </c>
      <c r="E111" s="183">
        <v>210</v>
      </c>
      <c r="F111" s="184">
        <f t="shared" si="4"/>
        <v>43904.7</v>
      </c>
    </row>
    <row r="112" spans="1:6" s="5" customFormat="1" ht="12.75" customHeight="1">
      <c r="A112" s="164"/>
      <c r="B112" s="166"/>
      <c r="C112" s="167"/>
      <c r="D112" s="158"/>
      <c r="E112" s="168"/>
      <c r="F112" s="165">
        <f t="shared" si="4"/>
        <v>0</v>
      </c>
    </row>
    <row r="113" spans="1:6" s="5" customFormat="1" ht="12.75" customHeight="1">
      <c r="A113" s="155">
        <v>3</v>
      </c>
      <c r="B113" s="156" t="s">
        <v>45</v>
      </c>
      <c r="C113" s="157"/>
      <c r="D113" s="158"/>
      <c r="E113" s="159"/>
      <c r="F113" s="165">
        <f t="shared" si="4"/>
        <v>0</v>
      </c>
    </row>
    <row r="114" spans="1:6" s="5" customFormat="1" ht="12.75" customHeight="1">
      <c r="A114" s="171">
        <v>3.1</v>
      </c>
      <c r="B114" s="99" t="s">
        <v>152</v>
      </c>
      <c r="C114" s="161">
        <v>1893.1200000000001</v>
      </c>
      <c r="D114" s="162" t="s">
        <v>11</v>
      </c>
      <c r="E114" s="183">
        <v>554.04999999999995</v>
      </c>
      <c r="F114" s="165">
        <f t="shared" si="4"/>
        <v>1048883.1399999999</v>
      </c>
    </row>
    <row r="115" spans="1:6" s="5" customFormat="1" ht="12.75" customHeight="1">
      <c r="A115" s="106"/>
      <c r="B115" s="98"/>
      <c r="C115" s="24"/>
      <c r="D115" s="26"/>
      <c r="E115" s="63"/>
      <c r="F115" s="165">
        <f t="shared" si="4"/>
        <v>0</v>
      </c>
    </row>
    <row r="116" spans="1:6" s="5" customFormat="1" ht="12.75" customHeight="1">
      <c r="A116" s="107">
        <v>4</v>
      </c>
      <c r="B116" s="98" t="s">
        <v>153</v>
      </c>
      <c r="C116" s="24"/>
      <c r="D116" s="26"/>
      <c r="E116" s="63"/>
      <c r="F116" s="165">
        <f t="shared" si="4"/>
        <v>0</v>
      </c>
    </row>
    <row r="117" spans="1:6" s="5" customFormat="1" ht="12.75" customHeight="1">
      <c r="A117" s="73">
        <v>4.0999999999999996</v>
      </c>
      <c r="B117" s="99" t="s">
        <v>152</v>
      </c>
      <c r="C117" s="24">
        <v>1893.1200000000001</v>
      </c>
      <c r="D117" s="26" t="s">
        <v>11</v>
      </c>
      <c r="E117" s="63">
        <v>27.98</v>
      </c>
      <c r="F117" s="165">
        <f t="shared" si="4"/>
        <v>52969.5</v>
      </c>
    </row>
    <row r="118" spans="1:6" s="5" customFormat="1" ht="12.75" customHeight="1">
      <c r="A118" s="106"/>
      <c r="B118" s="98"/>
      <c r="C118" s="24"/>
      <c r="D118" s="26"/>
      <c r="E118" s="63"/>
      <c r="F118" s="165">
        <f t="shared" si="4"/>
        <v>0</v>
      </c>
    </row>
    <row r="119" spans="1:6" s="5" customFormat="1" ht="12.75" customHeight="1">
      <c r="A119" s="75">
        <v>5</v>
      </c>
      <c r="B119" s="55" t="s">
        <v>215</v>
      </c>
      <c r="C119" s="24">
        <v>1856</v>
      </c>
      <c r="D119" s="26" t="s">
        <v>11</v>
      </c>
      <c r="E119" s="63">
        <v>7.63</v>
      </c>
      <c r="F119" s="165">
        <f t="shared" si="4"/>
        <v>14161.28</v>
      </c>
    </row>
    <row r="120" spans="1:6" s="5" customFormat="1">
      <c r="A120" s="106"/>
      <c r="B120" s="98"/>
      <c r="C120" s="24"/>
      <c r="D120" s="26"/>
      <c r="E120" s="63"/>
      <c r="F120" s="165"/>
    </row>
    <row r="121" spans="1:6" s="5" customFormat="1" ht="25.5">
      <c r="A121" s="75">
        <v>6</v>
      </c>
      <c r="B121" s="57" t="s">
        <v>214</v>
      </c>
      <c r="C121" s="24">
        <v>0.1</v>
      </c>
      <c r="D121" s="26" t="s">
        <v>44</v>
      </c>
      <c r="E121" s="63">
        <f>+F114</f>
        <v>1048883.1399999999</v>
      </c>
      <c r="F121" s="165">
        <f t="shared" ref="F121" si="5">ROUND(C121*E121,2)</f>
        <v>104888.31</v>
      </c>
    </row>
    <row r="122" spans="1:6" s="5" customFormat="1" ht="12.75" customHeight="1">
      <c r="A122" s="106"/>
      <c r="B122" s="98"/>
      <c r="C122" s="24"/>
      <c r="D122" s="26"/>
      <c r="E122" s="63"/>
      <c r="F122" s="165"/>
    </row>
    <row r="123" spans="1:6" s="5" customFormat="1" ht="25.5">
      <c r="A123" s="107">
        <v>7</v>
      </c>
      <c r="B123" s="74" t="s">
        <v>210</v>
      </c>
      <c r="C123" s="24"/>
      <c r="D123" s="26"/>
      <c r="E123" s="63"/>
      <c r="F123" s="160"/>
    </row>
    <row r="124" spans="1:6" s="5" customFormat="1" ht="12.75" customHeight="1">
      <c r="A124" s="73">
        <v>7.1</v>
      </c>
      <c r="B124" s="55" t="s">
        <v>207</v>
      </c>
      <c r="C124" s="24">
        <v>1</v>
      </c>
      <c r="D124" s="26" t="s">
        <v>15</v>
      </c>
      <c r="E124" s="63">
        <v>6747.5</v>
      </c>
      <c r="F124" s="160">
        <f t="shared" ref="F124:F126" si="6">ROUND(C124*E124,2)</f>
        <v>6747.5</v>
      </c>
    </row>
    <row r="125" spans="1:6" s="5" customFormat="1" ht="12.75" customHeight="1">
      <c r="A125" s="73">
        <v>7.2</v>
      </c>
      <c r="B125" s="55" t="s">
        <v>208</v>
      </c>
      <c r="C125" s="24">
        <v>2</v>
      </c>
      <c r="D125" s="26" t="s">
        <v>15</v>
      </c>
      <c r="E125" s="63">
        <v>2948.22</v>
      </c>
      <c r="F125" s="160">
        <f t="shared" si="6"/>
        <v>5896.44</v>
      </c>
    </row>
    <row r="126" spans="1:6" s="5" customFormat="1" ht="12.75" customHeight="1">
      <c r="A126" s="73">
        <v>7.3</v>
      </c>
      <c r="B126" s="55" t="s">
        <v>171</v>
      </c>
      <c r="C126" s="24">
        <v>1</v>
      </c>
      <c r="D126" s="26" t="s">
        <v>15</v>
      </c>
      <c r="E126" s="63">
        <v>1384.48</v>
      </c>
      <c r="F126" s="160">
        <f t="shared" si="6"/>
        <v>1384.48</v>
      </c>
    </row>
    <row r="127" spans="1:6" s="5" customFormat="1" ht="12.75" customHeight="1">
      <c r="A127" s="106"/>
      <c r="B127" s="98"/>
      <c r="C127" s="24"/>
      <c r="D127" s="26"/>
      <c r="E127" s="63"/>
      <c r="F127" s="165"/>
    </row>
    <row r="128" spans="1:6" s="5" customFormat="1" ht="25.5">
      <c r="A128" s="73">
        <v>7.4</v>
      </c>
      <c r="B128" s="57" t="s">
        <v>211</v>
      </c>
      <c r="C128" s="17">
        <v>2</v>
      </c>
      <c r="D128" s="18" t="s">
        <v>15</v>
      </c>
      <c r="E128" s="40">
        <v>27844.6</v>
      </c>
      <c r="F128" s="184">
        <f t="shared" ref="F128:F137" si="7">ROUND(C128*E128,2)</f>
        <v>55689.2</v>
      </c>
    </row>
    <row r="129" spans="1:6" s="5" customFormat="1">
      <c r="A129" s="106"/>
      <c r="B129" s="98"/>
      <c r="C129" s="24"/>
      <c r="D129" s="26"/>
      <c r="E129" s="63"/>
      <c r="F129" s="184">
        <f t="shared" si="7"/>
        <v>0</v>
      </c>
    </row>
    <row r="130" spans="1:6" s="5" customFormat="1">
      <c r="A130" s="73">
        <v>7.5</v>
      </c>
      <c r="B130" s="55" t="s">
        <v>209</v>
      </c>
      <c r="C130" s="24">
        <v>2</v>
      </c>
      <c r="D130" s="26" t="s">
        <v>15</v>
      </c>
      <c r="E130" s="63">
        <v>3375</v>
      </c>
      <c r="F130" s="184">
        <f t="shared" si="7"/>
        <v>6750</v>
      </c>
    </row>
    <row r="131" spans="1:6" s="5" customFormat="1">
      <c r="A131" s="106"/>
      <c r="B131" s="98"/>
      <c r="C131" s="24"/>
      <c r="D131" s="26"/>
      <c r="E131" s="63"/>
      <c r="F131" s="184"/>
    </row>
    <row r="132" spans="1:6" s="5" customFormat="1">
      <c r="A132" s="106">
        <v>7.6</v>
      </c>
      <c r="B132" s="74" t="s">
        <v>167</v>
      </c>
      <c r="C132" s="24"/>
      <c r="D132" s="26"/>
      <c r="E132" s="63"/>
      <c r="F132" s="184">
        <f t="shared" si="7"/>
        <v>0</v>
      </c>
    </row>
    <row r="133" spans="1:6" s="5" customFormat="1">
      <c r="A133" s="73" t="s">
        <v>220</v>
      </c>
      <c r="B133" s="57" t="s">
        <v>168</v>
      </c>
      <c r="C133" s="24">
        <v>1</v>
      </c>
      <c r="D133" s="26" t="s">
        <v>15</v>
      </c>
      <c r="E133" s="63">
        <v>8500</v>
      </c>
      <c r="F133" s="160">
        <f t="shared" si="7"/>
        <v>8500</v>
      </c>
    </row>
    <row r="134" spans="1:6" s="5" customFormat="1" ht="12.75" customHeight="1">
      <c r="A134" s="73" t="s">
        <v>221</v>
      </c>
      <c r="B134" s="57" t="s">
        <v>173</v>
      </c>
      <c r="C134" s="24">
        <v>2</v>
      </c>
      <c r="D134" s="26" t="s">
        <v>15</v>
      </c>
      <c r="E134" s="63">
        <v>778.80000000000007</v>
      </c>
      <c r="F134" s="184">
        <f t="shared" si="7"/>
        <v>1557.6</v>
      </c>
    </row>
    <row r="135" spans="1:6" s="5" customFormat="1" ht="12.75" customHeight="1">
      <c r="A135" s="73" t="s">
        <v>222</v>
      </c>
      <c r="B135" s="57" t="s">
        <v>171</v>
      </c>
      <c r="C135" s="24">
        <v>1</v>
      </c>
      <c r="D135" s="26" t="s">
        <v>15</v>
      </c>
      <c r="E135" s="63">
        <v>1226.6099999999999</v>
      </c>
      <c r="F135" s="184">
        <f t="shared" si="7"/>
        <v>1226.6099999999999</v>
      </c>
    </row>
    <row r="136" spans="1:6" s="5" customFormat="1" ht="12.75" customHeight="1">
      <c r="A136" s="73" t="s">
        <v>223</v>
      </c>
      <c r="B136" s="57" t="s">
        <v>169</v>
      </c>
      <c r="C136" s="24">
        <v>1</v>
      </c>
      <c r="D136" s="26" t="s">
        <v>15</v>
      </c>
      <c r="E136" s="63">
        <v>4500</v>
      </c>
      <c r="F136" s="184">
        <f t="shared" si="7"/>
        <v>4500</v>
      </c>
    </row>
    <row r="137" spans="1:6" s="5" customFormat="1" ht="25.5">
      <c r="A137" s="73" t="s">
        <v>224</v>
      </c>
      <c r="B137" s="57" t="s">
        <v>172</v>
      </c>
      <c r="C137" s="17">
        <v>1</v>
      </c>
      <c r="D137" s="18" t="s">
        <v>15</v>
      </c>
      <c r="E137" s="40">
        <v>21788.54</v>
      </c>
      <c r="F137" s="184">
        <f t="shared" si="7"/>
        <v>21788.54</v>
      </c>
    </row>
    <row r="138" spans="1:6" s="5" customFormat="1" ht="12.75" customHeight="1">
      <c r="A138" s="185"/>
      <c r="B138" s="186" t="s">
        <v>79</v>
      </c>
      <c r="C138" s="187"/>
      <c r="D138" s="188"/>
      <c r="E138" s="189"/>
      <c r="F138" s="190">
        <f>SUM(F105:F137)</f>
        <v>2018501.9000000001</v>
      </c>
    </row>
    <row r="139" spans="1:6" s="5" customFormat="1" ht="9" customHeight="1">
      <c r="A139" s="212"/>
      <c r="B139" s="213"/>
      <c r="C139" s="208"/>
      <c r="D139" s="209"/>
      <c r="E139" s="210"/>
      <c r="F139" s="214"/>
    </row>
    <row r="140" spans="1:6" s="5" customFormat="1" ht="12.75" customHeight="1">
      <c r="A140" s="106" t="s">
        <v>20</v>
      </c>
      <c r="B140" s="98" t="s">
        <v>101</v>
      </c>
      <c r="C140" s="24"/>
      <c r="D140" s="26"/>
      <c r="E140" s="63"/>
      <c r="F140" s="15"/>
    </row>
    <row r="141" spans="1:6" s="5" customFormat="1">
      <c r="A141" s="106"/>
      <c r="B141" s="98"/>
      <c r="C141" s="24"/>
      <c r="D141" s="26"/>
      <c r="E141" s="63"/>
      <c r="F141" s="15"/>
    </row>
    <row r="142" spans="1:6" s="5" customFormat="1">
      <c r="A142" s="107">
        <v>1</v>
      </c>
      <c r="B142" s="98" t="s">
        <v>96</v>
      </c>
      <c r="C142" s="24"/>
      <c r="D142" s="26"/>
      <c r="E142" s="63"/>
      <c r="F142" s="15"/>
    </row>
    <row r="143" spans="1:6" s="5" customFormat="1" ht="25.5">
      <c r="A143" s="73">
        <v>1.1000000000000001</v>
      </c>
      <c r="B143" s="57" t="s">
        <v>180</v>
      </c>
      <c r="C143" s="17">
        <v>4</v>
      </c>
      <c r="D143" s="18" t="s">
        <v>15</v>
      </c>
      <c r="E143" s="40">
        <v>455103.85</v>
      </c>
      <c r="F143" s="19">
        <f t="shared" ref="F143:F206" si="8">ROUND(E143*C143,2)</f>
        <v>1820415.4</v>
      </c>
    </row>
    <row r="144" spans="1:6" s="5" customFormat="1" ht="12.75" customHeight="1">
      <c r="A144" s="73">
        <v>1.2</v>
      </c>
      <c r="B144" s="55" t="s">
        <v>159</v>
      </c>
      <c r="C144" s="24">
        <v>1</v>
      </c>
      <c r="D144" s="26" t="s">
        <v>15</v>
      </c>
      <c r="E144" s="63">
        <v>2500</v>
      </c>
      <c r="F144" s="15">
        <f t="shared" si="8"/>
        <v>2500</v>
      </c>
    </row>
    <row r="145" spans="1:6" s="5" customFormat="1" ht="12" customHeight="1">
      <c r="A145" s="106"/>
      <c r="B145" s="55"/>
      <c r="C145" s="24"/>
      <c r="D145" s="26"/>
      <c r="E145" s="63"/>
      <c r="F145" s="15">
        <f t="shared" si="8"/>
        <v>0</v>
      </c>
    </row>
    <row r="146" spans="1:6" s="5" customFormat="1" ht="12.75" customHeight="1">
      <c r="A146" s="107">
        <v>2</v>
      </c>
      <c r="B146" s="98" t="s">
        <v>63</v>
      </c>
      <c r="C146" s="24"/>
      <c r="D146" s="26"/>
      <c r="E146" s="63"/>
      <c r="F146" s="15">
        <f t="shared" si="8"/>
        <v>0</v>
      </c>
    </row>
    <row r="147" spans="1:6" s="5" customFormat="1" ht="25.5">
      <c r="A147" s="73">
        <v>2.1</v>
      </c>
      <c r="B147" s="57" t="s">
        <v>102</v>
      </c>
      <c r="C147" s="17">
        <v>68.760000000000005</v>
      </c>
      <c r="D147" s="18" t="s">
        <v>12</v>
      </c>
      <c r="E147" s="180">
        <v>113.13</v>
      </c>
      <c r="F147" s="19">
        <f t="shared" si="8"/>
        <v>7778.82</v>
      </c>
    </row>
    <row r="148" spans="1:6" s="5" customFormat="1" ht="25.5">
      <c r="A148" s="73">
        <v>2.2000000000000002</v>
      </c>
      <c r="B148" s="57" t="s">
        <v>226</v>
      </c>
      <c r="C148" s="17">
        <v>45</v>
      </c>
      <c r="D148" s="18" t="s">
        <v>12</v>
      </c>
      <c r="E148" s="40">
        <v>439.07</v>
      </c>
      <c r="F148" s="19">
        <f t="shared" si="8"/>
        <v>19758.150000000001</v>
      </c>
    </row>
    <row r="149" spans="1:6" s="5" customFormat="1" ht="25.5">
      <c r="A149" s="73">
        <v>2.2999999999999998</v>
      </c>
      <c r="B149" s="57" t="s">
        <v>216</v>
      </c>
      <c r="C149" s="17">
        <v>17.04</v>
      </c>
      <c r="D149" s="18" t="s">
        <v>12</v>
      </c>
      <c r="E149" s="40">
        <v>442.55</v>
      </c>
      <c r="F149" s="19">
        <f t="shared" si="8"/>
        <v>7541.05</v>
      </c>
    </row>
    <row r="150" spans="1:6" s="5" customFormat="1">
      <c r="A150" s="73">
        <v>2.4</v>
      </c>
      <c r="B150" s="55" t="s">
        <v>217</v>
      </c>
      <c r="C150" s="24">
        <v>6.72</v>
      </c>
      <c r="D150" s="26" t="s">
        <v>12</v>
      </c>
      <c r="E150" s="63">
        <v>713.75</v>
      </c>
      <c r="F150" s="15">
        <f t="shared" si="8"/>
        <v>4796.3999999999996</v>
      </c>
    </row>
    <row r="151" spans="1:6" s="5" customFormat="1" ht="13.5" customHeight="1">
      <c r="A151" s="73">
        <v>2.5</v>
      </c>
      <c r="B151" s="55" t="s">
        <v>174</v>
      </c>
      <c r="C151" s="24">
        <v>1</v>
      </c>
      <c r="D151" s="26" t="s">
        <v>15</v>
      </c>
      <c r="E151" s="63">
        <v>1500</v>
      </c>
      <c r="F151" s="15">
        <f t="shared" si="8"/>
        <v>1500</v>
      </c>
    </row>
    <row r="152" spans="1:6" s="5" customFormat="1">
      <c r="A152" s="106"/>
      <c r="B152" s="98"/>
      <c r="C152" s="24"/>
      <c r="D152" s="26"/>
      <c r="E152" s="63"/>
      <c r="F152" s="15">
        <f t="shared" si="8"/>
        <v>0</v>
      </c>
    </row>
    <row r="153" spans="1:6" s="5" customFormat="1">
      <c r="A153" s="107">
        <v>3</v>
      </c>
      <c r="B153" s="98" t="s">
        <v>98</v>
      </c>
      <c r="C153" s="24"/>
      <c r="D153" s="26"/>
      <c r="E153" s="63"/>
      <c r="F153" s="15">
        <f t="shared" si="8"/>
        <v>0</v>
      </c>
    </row>
    <row r="154" spans="1:6" s="5" customFormat="1" ht="25.5">
      <c r="A154" s="73">
        <v>3.1</v>
      </c>
      <c r="B154" s="57" t="s">
        <v>201</v>
      </c>
      <c r="C154" s="24">
        <f>+C157</f>
        <v>338.55</v>
      </c>
      <c r="D154" s="26" t="s">
        <v>12</v>
      </c>
      <c r="E154" s="63">
        <v>41.27</v>
      </c>
      <c r="F154" s="15">
        <f t="shared" si="8"/>
        <v>13971.96</v>
      </c>
    </row>
    <row r="155" spans="1:6" s="5" customFormat="1" ht="12.75" customHeight="1">
      <c r="A155" s="106"/>
      <c r="B155" s="98"/>
      <c r="C155" s="24"/>
      <c r="D155" s="26"/>
      <c r="E155" s="63"/>
      <c r="F155" s="15"/>
    </row>
    <row r="156" spans="1:6" s="5" customFormat="1" ht="12.75" customHeight="1">
      <c r="A156" s="106">
        <v>3.3</v>
      </c>
      <c r="B156" s="98" t="s">
        <v>99</v>
      </c>
      <c r="C156" s="24"/>
      <c r="D156" s="26"/>
      <c r="E156" s="63"/>
      <c r="F156" s="15">
        <f t="shared" si="8"/>
        <v>0</v>
      </c>
    </row>
    <row r="157" spans="1:6" s="5" customFormat="1" ht="12.75" customHeight="1">
      <c r="A157" s="73" t="s">
        <v>123</v>
      </c>
      <c r="B157" s="55" t="s">
        <v>179</v>
      </c>
      <c r="C157" s="24">
        <v>338.55</v>
      </c>
      <c r="D157" s="26" t="s">
        <v>13</v>
      </c>
      <c r="E157" s="63">
        <v>950</v>
      </c>
      <c r="F157" s="15">
        <f t="shared" si="8"/>
        <v>321622.5</v>
      </c>
    </row>
    <row r="158" spans="1:6" s="5" customFormat="1" ht="12.75" customHeight="1">
      <c r="A158" s="73" t="s">
        <v>124</v>
      </c>
      <c r="B158" s="55" t="s">
        <v>100</v>
      </c>
      <c r="C158" s="24">
        <v>169</v>
      </c>
      <c r="D158" s="26" t="s">
        <v>13</v>
      </c>
      <c r="E158" s="63">
        <v>950</v>
      </c>
      <c r="F158" s="15">
        <f t="shared" si="8"/>
        <v>160550</v>
      </c>
    </row>
    <row r="159" spans="1:6" s="5" customFormat="1" ht="12.75" customHeight="1">
      <c r="A159" s="73" t="s">
        <v>27</v>
      </c>
      <c r="B159" s="55" t="s">
        <v>108</v>
      </c>
      <c r="C159" s="24">
        <v>169</v>
      </c>
      <c r="D159" s="26" t="s">
        <v>13</v>
      </c>
      <c r="E159" s="63">
        <v>150</v>
      </c>
      <c r="F159" s="15">
        <f t="shared" si="8"/>
        <v>25350</v>
      </c>
    </row>
    <row r="160" spans="1:6" s="5" customFormat="1" ht="12.75" customHeight="1">
      <c r="A160" s="73" t="s">
        <v>192</v>
      </c>
      <c r="B160" s="57" t="s">
        <v>178</v>
      </c>
      <c r="C160" s="17">
        <v>338.55</v>
      </c>
      <c r="D160" s="18" t="s">
        <v>13</v>
      </c>
      <c r="E160" s="40">
        <v>210</v>
      </c>
      <c r="F160" s="19">
        <f t="shared" si="8"/>
        <v>71095.5</v>
      </c>
    </row>
    <row r="161" spans="1:6" s="5" customFormat="1" ht="12.75" customHeight="1">
      <c r="A161" s="106"/>
      <c r="B161" s="98"/>
      <c r="C161" s="24"/>
      <c r="D161" s="26"/>
      <c r="E161" s="63"/>
      <c r="F161" s="15"/>
    </row>
    <row r="162" spans="1:6" s="5" customFormat="1" ht="12.75" customHeight="1">
      <c r="A162" s="106">
        <v>3.4</v>
      </c>
      <c r="B162" s="98" t="s">
        <v>109</v>
      </c>
      <c r="C162" s="24"/>
      <c r="D162" s="26"/>
      <c r="E162" s="63"/>
      <c r="F162" s="15">
        <f t="shared" si="8"/>
        <v>0</v>
      </c>
    </row>
    <row r="163" spans="1:6" s="5" customFormat="1" ht="38.25">
      <c r="A163" s="73" t="s">
        <v>125</v>
      </c>
      <c r="B163" s="57" t="s">
        <v>182</v>
      </c>
      <c r="C163" s="17">
        <v>203.13</v>
      </c>
      <c r="D163" s="18" t="s">
        <v>13</v>
      </c>
      <c r="E163" s="40">
        <v>8732</v>
      </c>
      <c r="F163" s="19">
        <f t="shared" si="8"/>
        <v>1773731.16</v>
      </c>
    </row>
    <row r="164" spans="1:6" s="5" customFormat="1" ht="12.75" customHeight="1">
      <c r="A164" s="73" t="s">
        <v>126</v>
      </c>
      <c r="B164" s="57" t="s">
        <v>197</v>
      </c>
      <c r="C164" s="17">
        <v>5.05</v>
      </c>
      <c r="D164" s="18" t="s">
        <v>13</v>
      </c>
      <c r="E164" s="40">
        <v>3540</v>
      </c>
      <c r="F164" s="19">
        <f t="shared" si="8"/>
        <v>17877</v>
      </c>
    </row>
    <row r="165" spans="1:6" s="5" customFormat="1" ht="12.75" customHeight="1">
      <c r="A165" s="73" t="s">
        <v>126</v>
      </c>
      <c r="B165" s="143" t="s">
        <v>111</v>
      </c>
      <c r="C165" s="24">
        <v>203.13</v>
      </c>
      <c r="D165" s="26" t="s">
        <v>13</v>
      </c>
      <c r="E165" s="63">
        <v>930</v>
      </c>
      <c r="F165" s="15">
        <f t="shared" si="8"/>
        <v>188910.9</v>
      </c>
    </row>
    <row r="166" spans="1:6" s="5" customFormat="1" ht="5.25" customHeight="1">
      <c r="A166" s="106"/>
      <c r="B166" s="143"/>
      <c r="C166" s="24"/>
      <c r="D166" s="26"/>
      <c r="E166" s="63"/>
      <c r="F166" s="15">
        <f t="shared" si="8"/>
        <v>0</v>
      </c>
    </row>
    <row r="167" spans="1:6" s="5" customFormat="1" ht="12.75" customHeight="1">
      <c r="A167" s="106">
        <v>3.5</v>
      </c>
      <c r="B167" s="98" t="s">
        <v>110</v>
      </c>
      <c r="C167" s="24"/>
      <c r="D167" s="26"/>
      <c r="E167" s="63"/>
      <c r="F167" s="15">
        <f t="shared" si="8"/>
        <v>0</v>
      </c>
    </row>
    <row r="168" spans="1:6" s="5" customFormat="1" ht="12.75" customHeight="1">
      <c r="A168" s="73" t="s">
        <v>193</v>
      </c>
      <c r="B168" s="55" t="s">
        <v>177</v>
      </c>
      <c r="C168" s="24">
        <v>169.28</v>
      </c>
      <c r="D168" s="26" t="s">
        <v>13</v>
      </c>
      <c r="E168" s="63">
        <v>950</v>
      </c>
      <c r="F168" s="15">
        <f t="shared" si="8"/>
        <v>160816</v>
      </c>
    </row>
    <row r="169" spans="1:6" s="5" customFormat="1" ht="38.25">
      <c r="A169" s="73" t="s">
        <v>194</v>
      </c>
      <c r="B169" s="57" t="s">
        <v>182</v>
      </c>
      <c r="C169" s="17">
        <v>203.13</v>
      </c>
      <c r="D169" s="18" t="s">
        <v>13</v>
      </c>
      <c r="E169" s="40">
        <v>950</v>
      </c>
      <c r="F169" s="19">
        <f t="shared" si="8"/>
        <v>192973.5</v>
      </c>
    </row>
    <row r="170" spans="1:6" s="5" customFormat="1" ht="12.75" customHeight="1">
      <c r="A170" s="106"/>
      <c r="B170" s="98"/>
      <c r="C170" s="24"/>
      <c r="D170" s="26"/>
      <c r="E170" s="63"/>
      <c r="F170" s="15">
        <f t="shared" si="8"/>
        <v>0</v>
      </c>
    </row>
    <row r="171" spans="1:6" s="5" customFormat="1" ht="12.75" customHeight="1">
      <c r="A171" s="106">
        <v>3.6</v>
      </c>
      <c r="B171" s="98" t="s">
        <v>107</v>
      </c>
      <c r="C171" s="24"/>
      <c r="D171" s="26"/>
      <c r="E171" s="63"/>
      <c r="F171" s="15">
        <f t="shared" si="8"/>
        <v>0</v>
      </c>
    </row>
    <row r="172" spans="1:6" s="5" customFormat="1" ht="25.5">
      <c r="A172" s="73" t="s">
        <v>195</v>
      </c>
      <c r="B172" s="57" t="s">
        <v>175</v>
      </c>
      <c r="C172" s="17">
        <v>2</v>
      </c>
      <c r="D172" s="18" t="s">
        <v>15</v>
      </c>
      <c r="E172" s="40">
        <v>433432.24</v>
      </c>
      <c r="F172" s="19">
        <f t="shared" si="8"/>
        <v>866864.48</v>
      </c>
    </row>
    <row r="173" spans="1:6" s="5" customFormat="1" ht="25.5">
      <c r="A173" s="73" t="s">
        <v>196</v>
      </c>
      <c r="B173" s="57" t="s">
        <v>187</v>
      </c>
      <c r="C173" s="17">
        <v>1</v>
      </c>
      <c r="D173" s="18" t="s">
        <v>15</v>
      </c>
      <c r="E173" s="40">
        <v>396681.95</v>
      </c>
      <c r="F173" s="19">
        <f t="shared" si="8"/>
        <v>396681.95</v>
      </c>
    </row>
    <row r="174" spans="1:6" s="5" customFormat="1" ht="12.75" customHeight="1">
      <c r="A174" s="106"/>
      <c r="B174" s="55"/>
      <c r="C174" s="24"/>
      <c r="D174" s="26"/>
      <c r="E174" s="63"/>
      <c r="F174" s="15">
        <f t="shared" si="8"/>
        <v>0</v>
      </c>
    </row>
    <row r="175" spans="1:6" s="5" customFormat="1" ht="12.75" customHeight="1">
      <c r="A175" s="107">
        <v>4</v>
      </c>
      <c r="B175" s="98" t="s">
        <v>97</v>
      </c>
      <c r="C175" s="24"/>
      <c r="D175" s="26"/>
      <c r="E175" s="63"/>
      <c r="F175" s="15">
        <f t="shared" si="8"/>
        <v>0</v>
      </c>
    </row>
    <row r="176" spans="1:6" s="5" customFormat="1" ht="12.75" customHeight="1">
      <c r="A176" s="73">
        <v>4.0999999999999996</v>
      </c>
      <c r="B176" s="57" t="s">
        <v>176</v>
      </c>
      <c r="C176" s="24">
        <v>1</v>
      </c>
      <c r="D176" s="26" t="s">
        <v>15</v>
      </c>
      <c r="E176" s="63">
        <v>1500</v>
      </c>
      <c r="F176" s="15">
        <f t="shared" si="8"/>
        <v>1500</v>
      </c>
    </row>
    <row r="177" spans="1:6" s="5" customFormat="1" ht="12.75" customHeight="1">
      <c r="A177" s="106"/>
      <c r="B177" s="98"/>
      <c r="C177" s="24"/>
      <c r="D177" s="26"/>
      <c r="E177" s="63"/>
      <c r="F177" s="15">
        <f t="shared" si="8"/>
        <v>0</v>
      </c>
    </row>
    <row r="178" spans="1:6" s="5" customFormat="1" ht="12.75" customHeight="1">
      <c r="A178" s="106">
        <v>4.2</v>
      </c>
      <c r="B178" s="98" t="s">
        <v>112</v>
      </c>
      <c r="C178" s="24"/>
      <c r="D178" s="26"/>
      <c r="E178" s="63"/>
      <c r="F178" s="15">
        <f t="shared" si="8"/>
        <v>0</v>
      </c>
    </row>
    <row r="179" spans="1:6" s="5" customFormat="1" ht="12.75" customHeight="1">
      <c r="A179" s="73" t="s">
        <v>127</v>
      </c>
      <c r="B179" s="57" t="s">
        <v>120</v>
      </c>
      <c r="C179" s="24">
        <v>19</v>
      </c>
      <c r="D179" s="26" t="s">
        <v>11</v>
      </c>
      <c r="E179" s="63">
        <v>5232.5600000000004</v>
      </c>
      <c r="F179" s="15">
        <f t="shared" si="8"/>
        <v>99418.64</v>
      </c>
    </row>
    <row r="180" spans="1:6" s="5" customFormat="1">
      <c r="A180" s="106"/>
      <c r="B180" s="57"/>
      <c r="C180" s="24"/>
      <c r="D180" s="26"/>
      <c r="E180" s="63"/>
      <c r="F180" s="15">
        <f t="shared" si="8"/>
        <v>0</v>
      </c>
    </row>
    <row r="181" spans="1:6" s="5" customFormat="1" ht="12.75" customHeight="1">
      <c r="A181" s="106">
        <v>4.3</v>
      </c>
      <c r="B181" s="98" t="s">
        <v>113</v>
      </c>
      <c r="C181" s="24"/>
      <c r="D181" s="26"/>
      <c r="E181" s="63"/>
      <c r="F181" s="15">
        <f t="shared" si="8"/>
        <v>0</v>
      </c>
    </row>
    <row r="182" spans="1:6" s="5" customFormat="1" ht="12.75" customHeight="1">
      <c r="A182" s="191" t="s">
        <v>128</v>
      </c>
      <c r="B182" s="192" t="s">
        <v>120</v>
      </c>
      <c r="C182" s="28">
        <v>19</v>
      </c>
      <c r="D182" s="193" t="s">
        <v>11</v>
      </c>
      <c r="E182" s="194">
        <v>434.52</v>
      </c>
      <c r="F182" s="29">
        <f t="shared" si="8"/>
        <v>8255.8799999999992</v>
      </c>
    </row>
    <row r="183" spans="1:6" s="5" customFormat="1" ht="12.75" customHeight="1">
      <c r="A183" s="212"/>
      <c r="B183" s="218"/>
      <c r="C183" s="208"/>
      <c r="D183" s="209"/>
      <c r="E183" s="210"/>
      <c r="F183" s="214">
        <f t="shared" si="8"/>
        <v>0</v>
      </c>
    </row>
    <row r="184" spans="1:6" s="5" customFormat="1" ht="12.75" customHeight="1">
      <c r="A184" s="106">
        <v>4.4000000000000004</v>
      </c>
      <c r="B184" s="98" t="s">
        <v>114</v>
      </c>
      <c r="C184" s="24"/>
      <c r="D184" s="26"/>
      <c r="E184" s="63"/>
      <c r="F184" s="15">
        <f t="shared" si="8"/>
        <v>0</v>
      </c>
    </row>
    <row r="185" spans="1:6" s="5" customFormat="1" ht="12.75" customHeight="1">
      <c r="A185" s="73" t="s">
        <v>129</v>
      </c>
      <c r="B185" s="173" t="s">
        <v>186</v>
      </c>
      <c r="C185" s="17">
        <v>1</v>
      </c>
      <c r="D185" s="18" t="s">
        <v>15</v>
      </c>
      <c r="E185" s="40">
        <v>11389.070000000002</v>
      </c>
      <c r="F185" s="19">
        <f t="shared" si="8"/>
        <v>11389.07</v>
      </c>
    </row>
    <row r="186" spans="1:6" s="5" customFormat="1" ht="12.75" customHeight="1">
      <c r="A186" s="73" t="s">
        <v>130</v>
      </c>
      <c r="B186" s="55" t="s">
        <v>160</v>
      </c>
      <c r="C186" s="24">
        <v>2</v>
      </c>
      <c r="D186" s="26" t="s">
        <v>15</v>
      </c>
      <c r="E186" s="63">
        <v>1850</v>
      </c>
      <c r="F186" s="15">
        <f t="shared" si="8"/>
        <v>3700</v>
      </c>
    </row>
    <row r="187" spans="1:6" s="5" customFormat="1">
      <c r="A187" s="106"/>
      <c r="B187" s="98"/>
      <c r="C187" s="24"/>
      <c r="D187" s="26"/>
      <c r="E187" s="63"/>
      <c r="F187" s="15">
        <f t="shared" si="8"/>
        <v>0</v>
      </c>
    </row>
    <row r="188" spans="1:6" s="5" customFormat="1" ht="12.75" customHeight="1">
      <c r="A188" s="107">
        <v>5</v>
      </c>
      <c r="B188" s="98" t="s">
        <v>183</v>
      </c>
      <c r="C188" s="24"/>
      <c r="D188" s="26"/>
      <c r="E188" s="63"/>
      <c r="F188" s="15">
        <f t="shared" si="8"/>
        <v>0</v>
      </c>
    </row>
    <row r="189" spans="1:6" s="5" customFormat="1" ht="12.75" customHeight="1">
      <c r="A189" s="73">
        <v>5.0999999999999996</v>
      </c>
      <c r="B189" s="55" t="s">
        <v>159</v>
      </c>
      <c r="C189" s="24">
        <v>1</v>
      </c>
      <c r="D189" s="26" t="s">
        <v>15</v>
      </c>
      <c r="E189" s="63">
        <v>2500</v>
      </c>
      <c r="F189" s="15">
        <f t="shared" si="8"/>
        <v>2500</v>
      </c>
    </row>
    <row r="190" spans="1:6" s="5" customFormat="1">
      <c r="A190" s="106"/>
      <c r="B190" s="98"/>
      <c r="C190" s="24"/>
      <c r="D190" s="26"/>
      <c r="E190" s="63"/>
      <c r="F190" s="15"/>
    </row>
    <row r="191" spans="1:6" s="5" customFormat="1" ht="15" customHeight="1">
      <c r="A191" s="107">
        <v>6</v>
      </c>
      <c r="B191" s="98" t="s">
        <v>115</v>
      </c>
      <c r="C191" s="24"/>
      <c r="D191" s="26"/>
      <c r="E191" s="63"/>
      <c r="F191" s="15">
        <f t="shared" si="8"/>
        <v>0</v>
      </c>
    </row>
    <row r="192" spans="1:6" s="5" customFormat="1" ht="12.75" customHeight="1">
      <c r="A192" s="73">
        <v>6.1</v>
      </c>
      <c r="B192" s="55" t="s">
        <v>205</v>
      </c>
      <c r="C192" s="24">
        <v>2172</v>
      </c>
      <c r="D192" s="26" t="s">
        <v>12</v>
      </c>
      <c r="E192" s="63">
        <v>41.27</v>
      </c>
      <c r="F192" s="15">
        <f t="shared" si="8"/>
        <v>89638.44</v>
      </c>
    </row>
    <row r="193" spans="1:6" s="5" customFormat="1" ht="12.75" customHeight="1">
      <c r="A193" s="73">
        <v>6.2</v>
      </c>
      <c r="B193" s="55" t="s">
        <v>116</v>
      </c>
      <c r="C193" s="24">
        <v>1396.5</v>
      </c>
      <c r="D193" s="26" t="s">
        <v>12</v>
      </c>
      <c r="E193" s="63">
        <v>155.45999999999998</v>
      </c>
      <c r="F193" s="15">
        <f t="shared" si="8"/>
        <v>217099.89</v>
      </c>
    </row>
    <row r="194" spans="1:6" s="5" customFormat="1" ht="12.75" customHeight="1">
      <c r="A194" s="73">
        <v>6.3</v>
      </c>
      <c r="B194" s="55" t="s">
        <v>202</v>
      </c>
      <c r="C194" s="24">
        <v>1</v>
      </c>
      <c r="D194" s="26" t="s">
        <v>15</v>
      </c>
      <c r="E194" s="63">
        <v>6500</v>
      </c>
      <c r="F194" s="15">
        <f t="shared" si="8"/>
        <v>6500</v>
      </c>
    </row>
    <row r="195" spans="1:6" s="127" customFormat="1">
      <c r="A195" s="106"/>
      <c r="B195" s="55"/>
      <c r="C195" s="24"/>
      <c r="D195" s="26"/>
      <c r="E195" s="63"/>
      <c r="F195" s="15"/>
    </row>
    <row r="196" spans="1:6" s="5" customFormat="1" ht="12.75" customHeight="1">
      <c r="A196" s="107">
        <v>7</v>
      </c>
      <c r="B196" s="98" t="s">
        <v>166</v>
      </c>
      <c r="C196" s="24"/>
      <c r="D196" s="26"/>
      <c r="E196" s="63"/>
      <c r="F196" s="15">
        <f t="shared" si="8"/>
        <v>0</v>
      </c>
    </row>
    <row r="197" spans="1:6" s="5" customFormat="1">
      <c r="A197" s="106"/>
      <c r="B197" s="98"/>
      <c r="C197" s="24"/>
      <c r="D197" s="26"/>
      <c r="E197" s="63"/>
      <c r="F197" s="15">
        <f t="shared" si="8"/>
        <v>0</v>
      </c>
    </row>
    <row r="198" spans="1:6" s="5" customFormat="1" ht="12.75" customHeight="1">
      <c r="A198" s="106">
        <v>7.1</v>
      </c>
      <c r="B198" s="98" t="s">
        <v>63</v>
      </c>
      <c r="C198" s="24"/>
      <c r="D198" s="26"/>
      <c r="E198" s="63"/>
      <c r="F198" s="15">
        <f t="shared" si="8"/>
        <v>0</v>
      </c>
    </row>
    <row r="199" spans="1:6" s="5" customFormat="1" ht="12.75" customHeight="1">
      <c r="A199" s="73" t="s">
        <v>131</v>
      </c>
      <c r="B199" s="55" t="s">
        <v>103</v>
      </c>
      <c r="C199" s="24">
        <v>56.04</v>
      </c>
      <c r="D199" s="26" t="s">
        <v>12</v>
      </c>
      <c r="E199" s="63">
        <v>155.45999999999998</v>
      </c>
      <c r="F199" s="15">
        <f t="shared" si="8"/>
        <v>8711.98</v>
      </c>
    </row>
    <row r="200" spans="1:6" s="5" customFormat="1">
      <c r="A200" s="73" t="s">
        <v>132</v>
      </c>
      <c r="B200" s="55" t="s">
        <v>104</v>
      </c>
      <c r="C200" s="24">
        <v>70.62</v>
      </c>
      <c r="D200" s="26" t="s">
        <v>12</v>
      </c>
      <c r="E200" s="63">
        <v>155.45999999999998</v>
      </c>
      <c r="F200" s="15">
        <f t="shared" si="8"/>
        <v>10978.59</v>
      </c>
    </row>
    <row r="201" spans="1:6" s="5" customFormat="1" ht="12.75" customHeight="1">
      <c r="A201" s="73" t="s">
        <v>133</v>
      </c>
      <c r="B201" s="55" t="s">
        <v>105</v>
      </c>
      <c r="C201" s="24">
        <v>21.66</v>
      </c>
      <c r="D201" s="26" t="s">
        <v>12</v>
      </c>
      <c r="E201" s="63">
        <v>155.45999999999998</v>
      </c>
      <c r="F201" s="15">
        <f t="shared" si="8"/>
        <v>3367.26</v>
      </c>
    </row>
    <row r="202" spans="1:6" s="5" customFormat="1" ht="12.75" customHeight="1">
      <c r="A202" s="106"/>
      <c r="B202" s="98"/>
      <c r="C202" s="24"/>
      <c r="D202" s="26"/>
      <c r="E202" s="63"/>
      <c r="F202" s="15">
        <f t="shared" si="8"/>
        <v>0</v>
      </c>
    </row>
    <row r="203" spans="1:6" s="5" customFormat="1" ht="25.5">
      <c r="A203" s="73">
        <v>7.2</v>
      </c>
      <c r="B203" s="57" t="s">
        <v>185</v>
      </c>
      <c r="C203" s="17">
        <v>2</v>
      </c>
      <c r="D203" s="18" t="s">
        <v>15</v>
      </c>
      <c r="E203" s="40">
        <v>7200</v>
      </c>
      <c r="F203" s="19">
        <f t="shared" si="8"/>
        <v>14400</v>
      </c>
    </row>
    <row r="204" spans="1:6" s="5" customFormat="1" ht="12.75" customHeight="1">
      <c r="A204" s="73">
        <v>7.3</v>
      </c>
      <c r="B204" s="142" t="s">
        <v>94</v>
      </c>
      <c r="C204" s="24">
        <v>18.329999999999998</v>
      </c>
      <c r="D204" s="26" t="s">
        <v>106</v>
      </c>
      <c r="E204" s="63">
        <v>488.83</v>
      </c>
      <c r="F204" s="15">
        <f t="shared" si="8"/>
        <v>8960.25</v>
      </c>
    </row>
    <row r="205" spans="1:6" s="5" customFormat="1" ht="12.75" customHeight="1">
      <c r="A205" s="73">
        <v>7.4</v>
      </c>
      <c r="B205" s="144" t="s">
        <v>117</v>
      </c>
      <c r="C205" s="140">
        <v>1</v>
      </c>
      <c r="D205" s="138" t="s">
        <v>15</v>
      </c>
      <c r="E205" s="141">
        <v>1000</v>
      </c>
      <c r="F205" s="15">
        <f t="shared" si="8"/>
        <v>1000</v>
      </c>
    </row>
    <row r="206" spans="1:6" s="5" customFormat="1" ht="12.75" customHeight="1">
      <c r="A206" s="106"/>
      <c r="B206" s="139"/>
      <c r="C206" s="140"/>
      <c r="D206" s="138"/>
      <c r="E206" s="141"/>
      <c r="F206" s="15">
        <f t="shared" si="8"/>
        <v>0</v>
      </c>
    </row>
    <row r="207" spans="1:6" s="5" customFormat="1" ht="12.75" customHeight="1">
      <c r="A207" s="44">
        <v>7.5</v>
      </c>
      <c r="B207" s="136" t="s">
        <v>90</v>
      </c>
      <c r="C207" s="137"/>
      <c r="D207" s="138"/>
      <c r="E207" s="137"/>
      <c r="F207" s="15">
        <f t="shared" ref="F207:F225" si="9">ROUND(E207*C207,2)</f>
        <v>0</v>
      </c>
    </row>
    <row r="208" spans="1:6" s="105" customFormat="1">
      <c r="A208" s="153" t="s">
        <v>134</v>
      </c>
      <c r="B208" s="137" t="s">
        <v>91</v>
      </c>
      <c r="C208" s="137">
        <v>1</v>
      </c>
      <c r="D208" s="138" t="s">
        <v>15</v>
      </c>
      <c r="E208" s="137">
        <v>1650</v>
      </c>
      <c r="F208" s="15">
        <f t="shared" si="9"/>
        <v>1650</v>
      </c>
    </row>
    <row r="209" spans="1:248" s="45" customFormat="1">
      <c r="A209" s="153" t="s">
        <v>135</v>
      </c>
      <c r="B209" s="137" t="s">
        <v>92</v>
      </c>
      <c r="C209" s="137">
        <v>1</v>
      </c>
      <c r="D209" s="138" t="s">
        <v>15</v>
      </c>
      <c r="E209" s="137">
        <v>4182.6100000000006</v>
      </c>
      <c r="F209" s="15">
        <f t="shared" si="9"/>
        <v>4182.6099999999997</v>
      </c>
    </row>
    <row r="210" spans="1:248" s="78" customFormat="1">
      <c r="A210" s="153" t="s">
        <v>136</v>
      </c>
      <c r="B210" s="137" t="s">
        <v>93</v>
      </c>
      <c r="C210" s="137">
        <v>1</v>
      </c>
      <c r="D210" s="138" t="s">
        <v>15</v>
      </c>
      <c r="E210" s="137">
        <v>4039.5199999999995</v>
      </c>
      <c r="F210" s="15">
        <f t="shared" si="9"/>
        <v>4039.52</v>
      </c>
    </row>
    <row r="211" spans="1:248" s="78" customFormat="1" ht="25.5">
      <c r="A211" s="73" t="s">
        <v>137</v>
      </c>
      <c r="B211" s="57" t="s">
        <v>121</v>
      </c>
      <c r="C211" s="201">
        <v>1</v>
      </c>
      <c r="D211" s="18" t="s">
        <v>15</v>
      </c>
      <c r="E211" s="40">
        <v>6500</v>
      </c>
      <c r="F211" s="19">
        <f t="shared" si="9"/>
        <v>6500</v>
      </c>
    </row>
    <row r="212" spans="1:248" s="78" customFormat="1">
      <c r="A212" s="106"/>
      <c r="B212" s="98"/>
      <c r="C212" s="24"/>
      <c r="D212" s="26"/>
      <c r="E212" s="63"/>
      <c r="F212" s="15"/>
    </row>
    <row r="213" spans="1:248" s="78" customFormat="1">
      <c r="A213" s="107">
        <v>8</v>
      </c>
      <c r="B213" s="98" t="s">
        <v>81</v>
      </c>
      <c r="C213" s="24"/>
      <c r="D213" s="26"/>
      <c r="E213" s="63"/>
      <c r="F213" s="15">
        <f t="shared" si="9"/>
        <v>0</v>
      </c>
    </row>
    <row r="214" spans="1:248" s="150" customFormat="1">
      <c r="A214" s="106"/>
      <c r="B214" s="98"/>
      <c r="C214" s="24"/>
      <c r="D214" s="26"/>
      <c r="E214" s="63"/>
      <c r="F214" s="15">
        <f t="shared" si="9"/>
        <v>0</v>
      </c>
    </row>
    <row r="215" spans="1:248" s="78" customFormat="1">
      <c r="A215" s="106">
        <v>8.1</v>
      </c>
      <c r="B215" s="98" t="s">
        <v>63</v>
      </c>
      <c r="C215" s="24"/>
      <c r="D215" s="26"/>
      <c r="E215" s="63"/>
      <c r="F215" s="15">
        <f t="shared" si="9"/>
        <v>0</v>
      </c>
    </row>
    <row r="216" spans="1:248" s="86" customFormat="1">
      <c r="A216" s="73" t="s">
        <v>138</v>
      </c>
      <c r="B216" s="55" t="s">
        <v>89</v>
      </c>
      <c r="C216" s="24">
        <v>49.33</v>
      </c>
      <c r="D216" s="26" t="s">
        <v>12</v>
      </c>
      <c r="E216" s="63">
        <v>155.45999999999998</v>
      </c>
      <c r="F216" s="15">
        <f t="shared" si="9"/>
        <v>7668.84</v>
      </c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  <c r="AU216" s="79"/>
      <c r="AV216" s="79"/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BX216" s="79"/>
      <c r="BY216" s="79"/>
      <c r="BZ216" s="79"/>
      <c r="CA216" s="79"/>
      <c r="CB216" s="79"/>
      <c r="CC216" s="79"/>
      <c r="CD216" s="79"/>
      <c r="CE216" s="79"/>
      <c r="CF216" s="79"/>
      <c r="CG216" s="79"/>
      <c r="CH216" s="79"/>
      <c r="CI216" s="79"/>
      <c r="CJ216" s="79"/>
      <c r="CK216" s="79"/>
      <c r="CL216" s="79"/>
      <c r="CM216" s="79"/>
      <c r="CN216" s="79"/>
      <c r="CO216" s="79"/>
      <c r="CP216" s="79"/>
      <c r="CQ216" s="79"/>
      <c r="CR216" s="79"/>
      <c r="CS216" s="79"/>
      <c r="CT216" s="79"/>
      <c r="CU216" s="79"/>
      <c r="CV216" s="79"/>
      <c r="CW216" s="79"/>
      <c r="CX216" s="79"/>
      <c r="CY216" s="79"/>
      <c r="CZ216" s="79"/>
      <c r="DA216" s="79"/>
      <c r="DB216" s="79"/>
      <c r="DC216" s="79"/>
      <c r="DD216" s="79"/>
      <c r="DE216" s="79"/>
      <c r="DF216" s="79"/>
      <c r="DG216" s="79"/>
      <c r="DH216" s="79"/>
      <c r="DI216" s="79"/>
      <c r="DJ216" s="79"/>
      <c r="DK216" s="79"/>
      <c r="DL216" s="79"/>
      <c r="DM216" s="79"/>
      <c r="DN216" s="79"/>
      <c r="DO216" s="79"/>
      <c r="DP216" s="79"/>
      <c r="DQ216" s="79"/>
      <c r="DR216" s="79"/>
      <c r="DS216" s="79"/>
      <c r="DT216" s="79"/>
      <c r="DU216" s="79"/>
      <c r="DV216" s="79"/>
      <c r="DW216" s="79"/>
      <c r="DX216" s="79"/>
      <c r="DY216" s="79"/>
      <c r="DZ216" s="79"/>
      <c r="EA216" s="79"/>
      <c r="EB216" s="79"/>
      <c r="EC216" s="79"/>
      <c r="ED216" s="79"/>
      <c r="EE216" s="79"/>
      <c r="EF216" s="79"/>
      <c r="EG216" s="79"/>
      <c r="EH216" s="79"/>
      <c r="EI216" s="79"/>
      <c r="EJ216" s="79"/>
      <c r="EK216" s="79"/>
      <c r="EL216" s="79"/>
      <c r="EM216" s="79"/>
      <c r="EN216" s="79"/>
      <c r="EO216" s="79"/>
      <c r="EP216" s="79"/>
      <c r="EQ216" s="79"/>
      <c r="ER216" s="79"/>
      <c r="ES216" s="79"/>
      <c r="ET216" s="79"/>
      <c r="EU216" s="79"/>
      <c r="EV216" s="79"/>
      <c r="EW216" s="79"/>
      <c r="EX216" s="79"/>
      <c r="EY216" s="79"/>
      <c r="EZ216" s="79"/>
      <c r="FA216" s="79"/>
      <c r="FB216" s="79"/>
      <c r="FC216" s="79"/>
      <c r="FD216" s="79"/>
      <c r="FE216" s="79"/>
      <c r="FF216" s="79"/>
      <c r="FG216" s="79"/>
      <c r="FH216" s="79"/>
      <c r="FI216" s="79"/>
      <c r="FJ216" s="79"/>
      <c r="FK216" s="79"/>
      <c r="FL216" s="79"/>
      <c r="FM216" s="79"/>
      <c r="FN216" s="79"/>
      <c r="FO216" s="79"/>
      <c r="FP216" s="79"/>
      <c r="FQ216" s="79"/>
      <c r="FR216" s="79"/>
      <c r="FS216" s="79"/>
      <c r="FT216" s="79"/>
      <c r="FU216" s="79"/>
      <c r="FV216" s="79"/>
      <c r="FW216" s="79"/>
      <c r="FX216" s="79"/>
      <c r="FY216" s="79"/>
      <c r="FZ216" s="79"/>
      <c r="GA216" s="79"/>
      <c r="GB216" s="79"/>
      <c r="GC216" s="79"/>
      <c r="GD216" s="79"/>
      <c r="GE216" s="79"/>
      <c r="GF216" s="79"/>
      <c r="GG216" s="79"/>
      <c r="GH216" s="79"/>
      <c r="GI216" s="79"/>
      <c r="GJ216" s="79"/>
      <c r="GK216" s="79"/>
      <c r="GL216" s="79"/>
      <c r="GM216" s="79"/>
      <c r="GN216" s="79"/>
      <c r="GO216" s="79"/>
      <c r="GP216" s="79"/>
      <c r="GQ216" s="79"/>
      <c r="GR216" s="79"/>
      <c r="GS216" s="79"/>
      <c r="GT216" s="79"/>
      <c r="GU216" s="79"/>
      <c r="GV216" s="79"/>
      <c r="GW216" s="79"/>
      <c r="GX216" s="79"/>
      <c r="GY216" s="79"/>
      <c r="GZ216" s="79"/>
      <c r="HA216" s="79"/>
      <c r="HB216" s="79"/>
      <c r="HC216" s="79"/>
      <c r="HD216" s="79"/>
      <c r="HE216" s="79"/>
      <c r="HF216" s="79"/>
      <c r="HG216" s="79"/>
      <c r="HH216" s="79"/>
      <c r="HI216" s="79"/>
      <c r="HJ216" s="79"/>
      <c r="HK216" s="79"/>
      <c r="HL216" s="79"/>
      <c r="HM216" s="79"/>
      <c r="HN216" s="79"/>
      <c r="HO216" s="79"/>
      <c r="HP216" s="79"/>
      <c r="HQ216" s="79"/>
      <c r="HR216" s="79"/>
      <c r="HS216" s="79"/>
      <c r="HT216" s="79"/>
      <c r="HU216" s="79"/>
      <c r="HV216" s="79"/>
      <c r="HW216" s="79"/>
      <c r="HX216" s="79"/>
      <c r="HY216" s="79"/>
      <c r="HZ216" s="79"/>
      <c r="IA216" s="79"/>
      <c r="IB216" s="79"/>
      <c r="IC216" s="79"/>
      <c r="ID216" s="79"/>
      <c r="IE216" s="79"/>
      <c r="IF216" s="79"/>
      <c r="IG216" s="79"/>
      <c r="IH216" s="79"/>
      <c r="II216" s="79"/>
      <c r="IJ216" s="79"/>
      <c r="IK216" s="79"/>
      <c r="IL216" s="79"/>
      <c r="IM216" s="79"/>
      <c r="IN216" s="79"/>
    </row>
    <row r="217" spans="1:248" s="86" customFormat="1">
      <c r="A217" s="106"/>
      <c r="B217" s="98"/>
      <c r="C217" s="24"/>
      <c r="D217" s="26"/>
      <c r="E217" s="63"/>
      <c r="F217" s="15">
        <f t="shared" si="9"/>
        <v>0</v>
      </c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9"/>
      <c r="AU217" s="79"/>
      <c r="AV217" s="79"/>
      <c r="AW217" s="79"/>
      <c r="AX217" s="79"/>
      <c r="AY217" s="79"/>
      <c r="AZ217" s="79"/>
      <c r="BA217" s="79"/>
      <c r="BB217" s="79"/>
      <c r="BC217" s="79"/>
      <c r="BD217" s="79"/>
      <c r="BE217" s="79"/>
      <c r="BF217" s="79"/>
      <c r="BG217" s="79"/>
      <c r="BH217" s="79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BX217" s="79"/>
      <c r="BY217" s="79"/>
      <c r="BZ217" s="79"/>
      <c r="CA217" s="79"/>
      <c r="CB217" s="79"/>
      <c r="CC217" s="79"/>
      <c r="CD217" s="79"/>
      <c r="CE217" s="79"/>
      <c r="CF217" s="79"/>
      <c r="CG217" s="79"/>
      <c r="CH217" s="79"/>
      <c r="CI217" s="79"/>
      <c r="CJ217" s="79"/>
      <c r="CK217" s="79"/>
      <c r="CL217" s="79"/>
      <c r="CM217" s="79"/>
      <c r="CN217" s="79"/>
      <c r="CO217" s="79"/>
      <c r="CP217" s="79"/>
      <c r="CQ217" s="79"/>
      <c r="CR217" s="79"/>
      <c r="CS217" s="79"/>
      <c r="CT217" s="79"/>
      <c r="CU217" s="79"/>
      <c r="CV217" s="79"/>
      <c r="CW217" s="79"/>
      <c r="CX217" s="79"/>
      <c r="CY217" s="79"/>
      <c r="CZ217" s="79"/>
      <c r="DA217" s="79"/>
      <c r="DB217" s="79"/>
      <c r="DC217" s="79"/>
      <c r="DD217" s="79"/>
      <c r="DE217" s="79"/>
      <c r="DF217" s="79"/>
      <c r="DG217" s="79"/>
      <c r="DH217" s="79"/>
      <c r="DI217" s="79"/>
      <c r="DJ217" s="79"/>
      <c r="DK217" s="79"/>
      <c r="DL217" s="79"/>
      <c r="DM217" s="79"/>
      <c r="DN217" s="79"/>
      <c r="DO217" s="79"/>
      <c r="DP217" s="79"/>
      <c r="DQ217" s="79"/>
      <c r="DR217" s="79"/>
      <c r="DS217" s="79"/>
      <c r="DT217" s="79"/>
      <c r="DU217" s="79"/>
      <c r="DV217" s="79"/>
      <c r="DW217" s="79"/>
      <c r="DX217" s="79"/>
      <c r="DY217" s="79"/>
      <c r="DZ217" s="79"/>
      <c r="EA217" s="79"/>
      <c r="EB217" s="79"/>
      <c r="EC217" s="79"/>
      <c r="ED217" s="79"/>
      <c r="EE217" s="79"/>
      <c r="EF217" s="79"/>
      <c r="EG217" s="79"/>
      <c r="EH217" s="79"/>
      <c r="EI217" s="79"/>
      <c r="EJ217" s="79"/>
      <c r="EK217" s="79"/>
      <c r="EL217" s="79"/>
      <c r="EM217" s="79"/>
      <c r="EN217" s="79"/>
      <c r="EO217" s="79"/>
      <c r="EP217" s="79"/>
      <c r="EQ217" s="79"/>
      <c r="ER217" s="79"/>
      <c r="ES217" s="79"/>
      <c r="ET217" s="79"/>
      <c r="EU217" s="79"/>
      <c r="EV217" s="79"/>
      <c r="EW217" s="79"/>
      <c r="EX217" s="79"/>
      <c r="EY217" s="79"/>
      <c r="EZ217" s="79"/>
      <c r="FA217" s="79"/>
      <c r="FB217" s="79"/>
      <c r="FC217" s="79"/>
      <c r="FD217" s="79"/>
      <c r="FE217" s="79"/>
      <c r="FF217" s="79"/>
      <c r="FG217" s="79"/>
      <c r="FH217" s="79"/>
      <c r="FI217" s="79"/>
      <c r="FJ217" s="79"/>
      <c r="FK217" s="79"/>
      <c r="FL217" s="79"/>
      <c r="FM217" s="79"/>
      <c r="FN217" s="79"/>
      <c r="FO217" s="79"/>
      <c r="FP217" s="79"/>
      <c r="FQ217" s="79"/>
      <c r="FR217" s="79"/>
      <c r="FS217" s="79"/>
      <c r="FT217" s="79"/>
      <c r="FU217" s="79"/>
      <c r="FV217" s="79"/>
      <c r="FW217" s="79"/>
      <c r="FX217" s="79"/>
      <c r="FY217" s="79"/>
      <c r="FZ217" s="79"/>
      <c r="GA217" s="79"/>
      <c r="GB217" s="79"/>
      <c r="GC217" s="79"/>
      <c r="GD217" s="79"/>
      <c r="GE217" s="79"/>
      <c r="GF217" s="79"/>
      <c r="GG217" s="79"/>
      <c r="GH217" s="79"/>
      <c r="GI217" s="79"/>
      <c r="GJ217" s="79"/>
      <c r="GK217" s="79"/>
      <c r="GL217" s="79"/>
      <c r="GM217" s="79"/>
      <c r="GN217" s="79"/>
      <c r="GO217" s="79"/>
      <c r="GP217" s="79"/>
      <c r="GQ217" s="79"/>
      <c r="GR217" s="79"/>
      <c r="GS217" s="79"/>
      <c r="GT217" s="79"/>
      <c r="GU217" s="79"/>
      <c r="GV217" s="79"/>
      <c r="GW217" s="79"/>
      <c r="GX217" s="79"/>
      <c r="GY217" s="79"/>
      <c r="GZ217" s="79"/>
      <c r="HA217" s="79"/>
      <c r="HB217" s="79"/>
      <c r="HC217" s="79"/>
      <c r="HD217" s="79"/>
      <c r="HE217" s="79"/>
      <c r="HF217" s="79"/>
      <c r="HG217" s="79"/>
      <c r="HH217" s="79"/>
      <c r="HI217" s="79"/>
      <c r="HJ217" s="79"/>
      <c r="HK217" s="79"/>
      <c r="HL217" s="79"/>
      <c r="HM217" s="79"/>
      <c r="HN217" s="79"/>
      <c r="HO217" s="79"/>
      <c r="HP217" s="79"/>
      <c r="HQ217" s="79"/>
      <c r="HR217" s="79"/>
      <c r="HS217" s="79"/>
      <c r="HT217" s="79"/>
      <c r="HU217" s="79"/>
      <c r="HV217" s="79"/>
      <c r="HW217" s="79"/>
      <c r="HX217" s="79"/>
      <c r="HY217" s="79"/>
      <c r="HZ217" s="79"/>
      <c r="IA217" s="79"/>
      <c r="IB217" s="79"/>
      <c r="IC217" s="79"/>
      <c r="ID217" s="79"/>
      <c r="IE217" s="79"/>
      <c r="IF217" s="79"/>
      <c r="IG217" s="79"/>
      <c r="IH217" s="79"/>
      <c r="II217" s="79"/>
      <c r="IJ217" s="79"/>
      <c r="IK217" s="79"/>
      <c r="IL217" s="79"/>
      <c r="IM217" s="79"/>
      <c r="IN217" s="79"/>
    </row>
    <row r="218" spans="1:248" s="86" customFormat="1" ht="30.75" customHeight="1">
      <c r="A218" s="73">
        <v>8.1999999999999993</v>
      </c>
      <c r="B218" s="57" t="s">
        <v>184</v>
      </c>
      <c r="C218" s="17">
        <v>1</v>
      </c>
      <c r="D218" s="18" t="s">
        <v>15</v>
      </c>
      <c r="E218" s="40">
        <v>7200</v>
      </c>
      <c r="F218" s="19">
        <f t="shared" si="9"/>
        <v>7200</v>
      </c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9"/>
      <c r="AU218" s="79"/>
      <c r="AV218" s="79"/>
      <c r="AW218" s="79"/>
      <c r="AX218" s="79"/>
      <c r="AY218" s="79"/>
      <c r="AZ218" s="79"/>
      <c r="BA218" s="79"/>
      <c r="BB218" s="79"/>
      <c r="BC218" s="79"/>
      <c r="BD218" s="79"/>
      <c r="BE218" s="79"/>
      <c r="BF218" s="79"/>
      <c r="BG218" s="79"/>
      <c r="BH218" s="79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BX218" s="79"/>
      <c r="BY218" s="79"/>
      <c r="BZ218" s="79"/>
      <c r="CA218" s="79"/>
      <c r="CB218" s="79"/>
      <c r="CC218" s="79"/>
      <c r="CD218" s="79"/>
      <c r="CE218" s="79"/>
      <c r="CF218" s="79"/>
      <c r="CG218" s="79"/>
      <c r="CH218" s="79"/>
      <c r="CI218" s="79"/>
      <c r="CJ218" s="79"/>
      <c r="CK218" s="79"/>
      <c r="CL218" s="79"/>
      <c r="CM218" s="79"/>
      <c r="CN218" s="79"/>
      <c r="CO218" s="79"/>
      <c r="CP218" s="79"/>
      <c r="CQ218" s="79"/>
      <c r="CR218" s="79"/>
      <c r="CS218" s="79"/>
      <c r="CT218" s="79"/>
      <c r="CU218" s="79"/>
      <c r="CV218" s="79"/>
      <c r="CW218" s="79"/>
      <c r="CX218" s="79"/>
      <c r="CY218" s="79"/>
      <c r="CZ218" s="79"/>
      <c r="DA218" s="79"/>
      <c r="DB218" s="79"/>
      <c r="DC218" s="79"/>
      <c r="DD218" s="79"/>
      <c r="DE218" s="79"/>
      <c r="DF218" s="79"/>
      <c r="DG218" s="79"/>
      <c r="DH218" s="79"/>
      <c r="DI218" s="79"/>
      <c r="DJ218" s="79"/>
      <c r="DK218" s="79"/>
      <c r="DL218" s="79"/>
      <c r="DM218" s="79"/>
      <c r="DN218" s="79"/>
      <c r="DO218" s="79"/>
      <c r="DP218" s="79"/>
      <c r="DQ218" s="79"/>
      <c r="DR218" s="79"/>
      <c r="DS218" s="79"/>
      <c r="DT218" s="79"/>
      <c r="DU218" s="79"/>
      <c r="DV218" s="79"/>
      <c r="DW218" s="79"/>
      <c r="DX218" s="79"/>
      <c r="DY218" s="79"/>
      <c r="DZ218" s="79"/>
      <c r="EA218" s="79"/>
      <c r="EB218" s="79"/>
      <c r="EC218" s="79"/>
      <c r="ED218" s="79"/>
      <c r="EE218" s="79"/>
      <c r="EF218" s="79"/>
      <c r="EG218" s="79"/>
      <c r="EH218" s="79"/>
      <c r="EI218" s="79"/>
      <c r="EJ218" s="79"/>
      <c r="EK218" s="79"/>
      <c r="EL218" s="79"/>
      <c r="EM218" s="79"/>
      <c r="EN218" s="79"/>
      <c r="EO218" s="79"/>
      <c r="EP218" s="79"/>
      <c r="EQ218" s="79"/>
      <c r="ER218" s="79"/>
      <c r="ES218" s="79"/>
      <c r="ET218" s="79"/>
      <c r="EU218" s="79"/>
      <c r="EV218" s="79"/>
      <c r="EW218" s="79"/>
      <c r="EX218" s="79"/>
      <c r="EY218" s="79"/>
      <c r="EZ218" s="79"/>
      <c r="FA218" s="79"/>
      <c r="FB218" s="79"/>
      <c r="FC218" s="79"/>
      <c r="FD218" s="79"/>
      <c r="FE218" s="79"/>
      <c r="FF218" s="79"/>
      <c r="FG218" s="79"/>
      <c r="FH218" s="79"/>
      <c r="FI218" s="79"/>
      <c r="FJ218" s="79"/>
      <c r="FK218" s="79"/>
      <c r="FL218" s="79"/>
      <c r="FM218" s="79"/>
      <c r="FN218" s="79"/>
      <c r="FO218" s="79"/>
      <c r="FP218" s="79"/>
      <c r="FQ218" s="79"/>
      <c r="FR218" s="79"/>
      <c r="FS218" s="79"/>
      <c r="FT218" s="79"/>
      <c r="FU218" s="79"/>
      <c r="FV218" s="79"/>
      <c r="FW218" s="79"/>
      <c r="FX218" s="79"/>
      <c r="FY218" s="79"/>
      <c r="FZ218" s="79"/>
      <c r="GA218" s="79"/>
      <c r="GB218" s="79"/>
      <c r="GC218" s="79"/>
      <c r="GD218" s="79"/>
      <c r="GE218" s="79"/>
      <c r="GF218" s="79"/>
      <c r="GG218" s="79"/>
      <c r="GH218" s="79"/>
      <c r="GI218" s="79"/>
      <c r="GJ218" s="79"/>
      <c r="GK218" s="79"/>
      <c r="GL218" s="79"/>
      <c r="GM218" s="79"/>
      <c r="GN218" s="79"/>
      <c r="GO218" s="79"/>
      <c r="GP218" s="79"/>
      <c r="GQ218" s="79"/>
      <c r="GR218" s="79"/>
      <c r="GS218" s="79"/>
      <c r="GT218" s="79"/>
      <c r="GU218" s="79"/>
      <c r="GV218" s="79"/>
      <c r="GW218" s="79"/>
      <c r="GX218" s="79"/>
      <c r="GY218" s="79"/>
      <c r="GZ218" s="79"/>
      <c r="HA218" s="79"/>
      <c r="HB218" s="79"/>
      <c r="HC218" s="79"/>
      <c r="HD218" s="79"/>
      <c r="HE218" s="79"/>
      <c r="HF218" s="79"/>
      <c r="HG218" s="79"/>
      <c r="HH218" s="79"/>
      <c r="HI218" s="79"/>
      <c r="HJ218" s="79"/>
      <c r="HK218" s="79"/>
      <c r="HL218" s="79"/>
      <c r="HM218" s="79"/>
      <c r="HN218" s="79"/>
      <c r="HO218" s="79"/>
      <c r="HP218" s="79"/>
      <c r="HQ218" s="79"/>
      <c r="HR218" s="79"/>
      <c r="HS218" s="79"/>
      <c r="HT218" s="79"/>
      <c r="HU218" s="79"/>
      <c r="HV218" s="79"/>
      <c r="HW218" s="79"/>
      <c r="HX218" s="79"/>
      <c r="HY218" s="79"/>
      <c r="HZ218" s="79"/>
      <c r="IA218" s="79"/>
      <c r="IB218" s="79"/>
      <c r="IC218" s="79"/>
      <c r="ID218" s="79"/>
      <c r="IE218" s="79"/>
      <c r="IF218" s="79"/>
      <c r="IG218" s="79"/>
      <c r="IH218" s="79"/>
      <c r="II218" s="79"/>
      <c r="IJ218" s="79"/>
      <c r="IK218" s="79"/>
      <c r="IL218" s="79"/>
      <c r="IM218" s="79"/>
      <c r="IN218" s="79"/>
    </row>
    <row r="219" spans="1:248" s="86" customFormat="1">
      <c r="A219" s="106"/>
      <c r="B219" s="98"/>
      <c r="C219" s="24"/>
      <c r="D219" s="26"/>
      <c r="E219" s="63"/>
      <c r="F219" s="15">
        <f t="shared" si="9"/>
        <v>0</v>
      </c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9"/>
      <c r="AU219" s="79"/>
      <c r="AV219" s="79"/>
      <c r="AW219" s="79"/>
      <c r="AX219" s="79"/>
      <c r="AY219" s="79"/>
      <c r="AZ219" s="79"/>
      <c r="BA219" s="79"/>
      <c r="BB219" s="79"/>
      <c r="BC219" s="79"/>
      <c r="BD219" s="79"/>
      <c r="BE219" s="79"/>
      <c r="BF219" s="79"/>
      <c r="BG219" s="79"/>
      <c r="BH219" s="79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BX219" s="79"/>
      <c r="BY219" s="79"/>
      <c r="BZ219" s="79"/>
      <c r="CA219" s="79"/>
      <c r="CB219" s="79"/>
      <c r="CC219" s="79"/>
      <c r="CD219" s="79"/>
      <c r="CE219" s="79"/>
      <c r="CF219" s="79"/>
      <c r="CG219" s="79"/>
      <c r="CH219" s="79"/>
      <c r="CI219" s="79"/>
      <c r="CJ219" s="79"/>
      <c r="CK219" s="79"/>
      <c r="CL219" s="79"/>
      <c r="CM219" s="79"/>
      <c r="CN219" s="79"/>
      <c r="CO219" s="79"/>
      <c r="CP219" s="79"/>
      <c r="CQ219" s="79"/>
      <c r="CR219" s="79"/>
      <c r="CS219" s="79"/>
      <c r="CT219" s="79"/>
      <c r="CU219" s="79"/>
      <c r="CV219" s="79"/>
      <c r="CW219" s="79"/>
      <c r="CX219" s="79"/>
      <c r="CY219" s="79"/>
      <c r="CZ219" s="79"/>
      <c r="DA219" s="79"/>
      <c r="DB219" s="79"/>
      <c r="DC219" s="79"/>
      <c r="DD219" s="79"/>
      <c r="DE219" s="79"/>
      <c r="DF219" s="79"/>
      <c r="DG219" s="79"/>
      <c r="DH219" s="79"/>
      <c r="DI219" s="79"/>
      <c r="DJ219" s="79"/>
      <c r="DK219" s="79"/>
      <c r="DL219" s="79"/>
      <c r="DM219" s="79"/>
      <c r="DN219" s="79"/>
      <c r="DO219" s="79"/>
      <c r="DP219" s="79"/>
      <c r="DQ219" s="79"/>
      <c r="DR219" s="79"/>
      <c r="DS219" s="79"/>
      <c r="DT219" s="79"/>
      <c r="DU219" s="79"/>
      <c r="DV219" s="79"/>
      <c r="DW219" s="79"/>
      <c r="DX219" s="79"/>
      <c r="DY219" s="79"/>
      <c r="DZ219" s="79"/>
      <c r="EA219" s="79"/>
      <c r="EB219" s="79"/>
      <c r="EC219" s="79"/>
      <c r="ED219" s="79"/>
      <c r="EE219" s="79"/>
      <c r="EF219" s="79"/>
      <c r="EG219" s="79"/>
      <c r="EH219" s="79"/>
      <c r="EI219" s="79"/>
      <c r="EJ219" s="79"/>
      <c r="EK219" s="79"/>
      <c r="EL219" s="79"/>
      <c r="EM219" s="79"/>
      <c r="EN219" s="79"/>
      <c r="EO219" s="79"/>
      <c r="EP219" s="79"/>
      <c r="EQ219" s="79"/>
      <c r="ER219" s="79"/>
      <c r="ES219" s="79"/>
      <c r="ET219" s="79"/>
      <c r="EU219" s="79"/>
      <c r="EV219" s="79"/>
      <c r="EW219" s="79"/>
      <c r="EX219" s="79"/>
      <c r="EY219" s="79"/>
      <c r="EZ219" s="79"/>
      <c r="FA219" s="79"/>
      <c r="FB219" s="79"/>
      <c r="FC219" s="79"/>
      <c r="FD219" s="79"/>
      <c r="FE219" s="79"/>
      <c r="FF219" s="79"/>
      <c r="FG219" s="79"/>
      <c r="FH219" s="79"/>
      <c r="FI219" s="79"/>
      <c r="FJ219" s="79"/>
      <c r="FK219" s="79"/>
      <c r="FL219" s="79"/>
      <c r="FM219" s="79"/>
      <c r="FN219" s="79"/>
      <c r="FO219" s="79"/>
      <c r="FP219" s="79"/>
      <c r="FQ219" s="79"/>
      <c r="FR219" s="79"/>
      <c r="FS219" s="79"/>
      <c r="FT219" s="79"/>
      <c r="FU219" s="79"/>
      <c r="FV219" s="79"/>
      <c r="FW219" s="79"/>
      <c r="FX219" s="79"/>
      <c r="FY219" s="79"/>
      <c r="FZ219" s="79"/>
      <c r="GA219" s="79"/>
      <c r="GB219" s="79"/>
      <c r="GC219" s="79"/>
      <c r="GD219" s="79"/>
      <c r="GE219" s="79"/>
      <c r="GF219" s="79"/>
      <c r="GG219" s="79"/>
      <c r="GH219" s="79"/>
      <c r="GI219" s="79"/>
      <c r="GJ219" s="79"/>
      <c r="GK219" s="79"/>
      <c r="GL219" s="79"/>
      <c r="GM219" s="79"/>
      <c r="GN219" s="79"/>
      <c r="GO219" s="79"/>
      <c r="GP219" s="79"/>
      <c r="GQ219" s="79"/>
      <c r="GR219" s="79"/>
      <c r="GS219" s="79"/>
      <c r="GT219" s="79"/>
      <c r="GU219" s="79"/>
      <c r="GV219" s="79"/>
      <c r="GW219" s="79"/>
      <c r="GX219" s="79"/>
      <c r="GY219" s="79"/>
      <c r="GZ219" s="79"/>
      <c r="HA219" s="79"/>
      <c r="HB219" s="79"/>
      <c r="HC219" s="79"/>
      <c r="HD219" s="79"/>
      <c r="HE219" s="79"/>
      <c r="HF219" s="79"/>
      <c r="HG219" s="79"/>
      <c r="HH219" s="79"/>
      <c r="HI219" s="79"/>
      <c r="HJ219" s="79"/>
      <c r="HK219" s="79"/>
      <c r="HL219" s="79"/>
      <c r="HM219" s="79"/>
      <c r="HN219" s="79"/>
      <c r="HO219" s="79"/>
      <c r="HP219" s="79"/>
      <c r="HQ219" s="79"/>
      <c r="HR219" s="79"/>
      <c r="HS219" s="79"/>
      <c r="HT219" s="79"/>
      <c r="HU219" s="79"/>
      <c r="HV219" s="79"/>
      <c r="HW219" s="79"/>
      <c r="HX219" s="79"/>
      <c r="HY219" s="79"/>
      <c r="HZ219" s="79"/>
      <c r="IA219" s="79"/>
      <c r="IB219" s="79"/>
      <c r="IC219" s="79"/>
      <c r="ID219" s="79"/>
      <c r="IE219" s="79"/>
      <c r="IF219" s="79"/>
      <c r="IG219" s="79"/>
      <c r="IH219" s="79"/>
      <c r="II219" s="79"/>
      <c r="IJ219" s="79"/>
      <c r="IK219" s="79"/>
      <c r="IL219" s="79"/>
      <c r="IM219" s="79"/>
      <c r="IN219" s="79"/>
    </row>
    <row r="220" spans="1:248" s="86" customFormat="1">
      <c r="A220" s="154">
        <v>8.3000000000000007</v>
      </c>
      <c r="B220" s="129" t="s">
        <v>82</v>
      </c>
      <c r="C220" s="130">
        <v>0</v>
      </c>
      <c r="D220" s="131"/>
      <c r="E220" s="132"/>
      <c r="F220" s="15">
        <f t="shared" si="9"/>
        <v>0</v>
      </c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  <c r="AU220" s="79"/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BX220" s="79"/>
      <c r="BY220" s="79"/>
      <c r="BZ220" s="79"/>
      <c r="CA220" s="79"/>
      <c r="CB220" s="79"/>
      <c r="CC220" s="79"/>
      <c r="CD220" s="79"/>
      <c r="CE220" s="79"/>
      <c r="CF220" s="79"/>
      <c r="CG220" s="79"/>
      <c r="CH220" s="79"/>
      <c r="CI220" s="79"/>
      <c r="CJ220" s="79"/>
      <c r="CK220" s="79"/>
      <c r="CL220" s="79"/>
      <c r="CM220" s="79"/>
      <c r="CN220" s="79"/>
      <c r="CO220" s="79"/>
      <c r="CP220" s="79"/>
      <c r="CQ220" s="79"/>
      <c r="CR220" s="79"/>
      <c r="CS220" s="79"/>
      <c r="CT220" s="79"/>
      <c r="CU220" s="79"/>
      <c r="CV220" s="79"/>
      <c r="CW220" s="79"/>
      <c r="CX220" s="79"/>
      <c r="CY220" s="79"/>
      <c r="CZ220" s="79"/>
      <c r="DA220" s="79"/>
      <c r="DB220" s="79"/>
      <c r="DC220" s="79"/>
      <c r="DD220" s="79"/>
      <c r="DE220" s="79"/>
      <c r="DF220" s="79"/>
      <c r="DG220" s="79"/>
      <c r="DH220" s="79"/>
      <c r="DI220" s="79"/>
      <c r="DJ220" s="79"/>
      <c r="DK220" s="79"/>
      <c r="DL220" s="79"/>
      <c r="DM220" s="79"/>
      <c r="DN220" s="79"/>
      <c r="DO220" s="79"/>
      <c r="DP220" s="79"/>
      <c r="DQ220" s="79"/>
      <c r="DR220" s="79"/>
      <c r="DS220" s="79"/>
      <c r="DT220" s="79"/>
      <c r="DU220" s="79"/>
      <c r="DV220" s="79"/>
      <c r="DW220" s="79"/>
      <c r="DX220" s="79"/>
      <c r="DY220" s="79"/>
      <c r="DZ220" s="79"/>
      <c r="EA220" s="79"/>
      <c r="EB220" s="79"/>
      <c r="EC220" s="79"/>
      <c r="ED220" s="79"/>
      <c r="EE220" s="79"/>
      <c r="EF220" s="79"/>
      <c r="EG220" s="79"/>
      <c r="EH220" s="79"/>
      <c r="EI220" s="79"/>
      <c r="EJ220" s="79"/>
      <c r="EK220" s="79"/>
      <c r="EL220" s="79"/>
      <c r="EM220" s="79"/>
      <c r="EN220" s="79"/>
      <c r="EO220" s="79"/>
      <c r="EP220" s="79"/>
      <c r="EQ220" s="79"/>
      <c r="ER220" s="79"/>
      <c r="ES220" s="79"/>
      <c r="ET220" s="79"/>
      <c r="EU220" s="79"/>
      <c r="EV220" s="79"/>
      <c r="EW220" s="79"/>
      <c r="EX220" s="79"/>
      <c r="EY220" s="79"/>
      <c r="EZ220" s="79"/>
      <c r="FA220" s="79"/>
      <c r="FB220" s="79"/>
      <c r="FC220" s="79"/>
      <c r="FD220" s="79"/>
      <c r="FE220" s="79"/>
      <c r="FF220" s="79"/>
      <c r="FG220" s="79"/>
      <c r="FH220" s="79"/>
      <c r="FI220" s="79"/>
      <c r="FJ220" s="79"/>
      <c r="FK220" s="79"/>
      <c r="FL220" s="79"/>
      <c r="FM220" s="79"/>
      <c r="FN220" s="79"/>
      <c r="FO220" s="79"/>
      <c r="FP220" s="79"/>
      <c r="FQ220" s="79"/>
      <c r="FR220" s="79"/>
      <c r="FS220" s="79"/>
      <c r="FT220" s="79"/>
      <c r="FU220" s="79"/>
      <c r="FV220" s="79"/>
      <c r="FW220" s="79"/>
      <c r="FX220" s="79"/>
      <c r="FY220" s="79"/>
      <c r="FZ220" s="79"/>
      <c r="GA220" s="79"/>
      <c r="GB220" s="79"/>
      <c r="GC220" s="79"/>
      <c r="GD220" s="79"/>
      <c r="GE220" s="79"/>
      <c r="GF220" s="79"/>
      <c r="GG220" s="79"/>
      <c r="GH220" s="79"/>
      <c r="GI220" s="79"/>
      <c r="GJ220" s="79"/>
      <c r="GK220" s="79"/>
      <c r="GL220" s="79"/>
      <c r="GM220" s="79"/>
      <c r="GN220" s="79"/>
      <c r="GO220" s="79"/>
      <c r="GP220" s="79"/>
      <c r="GQ220" s="79"/>
      <c r="GR220" s="79"/>
      <c r="GS220" s="79"/>
      <c r="GT220" s="79"/>
      <c r="GU220" s="79"/>
      <c r="GV220" s="79"/>
      <c r="GW220" s="79"/>
      <c r="GX220" s="79"/>
      <c r="GY220" s="79"/>
      <c r="GZ220" s="79"/>
      <c r="HA220" s="79"/>
      <c r="HB220" s="79"/>
      <c r="HC220" s="79"/>
      <c r="HD220" s="79"/>
      <c r="HE220" s="79"/>
      <c r="HF220" s="79"/>
      <c r="HG220" s="79"/>
      <c r="HH220" s="79"/>
      <c r="HI220" s="79"/>
      <c r="HJ220" s="79"/>
      <c r="HK220" s="79"/>
      <c r="HL220" s="79"/>
      <c r="HM220" s="79"/>
      <c r="HN220" s="79"/>
      <c r="HO220" s="79"/>
      <c r="HP220" s="79"/>
      <c r="HQ220" s="79"/>
      <c r="HR220" s="79"/>
      <c r="HS220" s="79"/>
      <c r="HT220" s="79"/>
      <c r="HU220" s="79"/>
      <c r="HV220" s="79"/>
      <c r="HW220" s="79"/>
      <c r="HX220" s="79"/>
      <c r="HY220" s="79"/>
      <c r="HZ220" s="79"/>
      <c r="IA220" s="79"/>
      <c r="IB220" s="79"/>
      <c r="IC220" s="79"/>
      <c r="ID220" s="79"/>
      <c r="IE220" s="79"/>
      <c r="IF220" s="79"/>
      <c r="IG220" s="79"/>
      <c r="IH220" s="79"/>
      <c r="II220" s="79"/>
      <c r="IJ220" s="79"/>
      <c r="IK220" s="79"/>
      <c r="IL220" s="79"/>
      <c r="IM220" s="79"/>
      <c r="IN220" s="79"/>
    </row>
    <row r="221" spans="1:248" s="86" customFormat="1" ht="25.5">
      <c r="A221" s="133" t="s">
        <v>139</v>
      </c>
      <c r="B221" s="134" t="s">
        <v>199</v>
      </c>
      <c r="C221" s="130">
        <v>1</v>
      </c>
      <c r="D221" s="135" t="s">
        <v>15</v>
      </c>
      <c r="E221" s="132">
        <v>190452</v>
      </c>
      <c r="F221" s="15">
        <f t="shared" si="9"/>
        <v>190452</v>
      </c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  <c r="CC221" s="79"/>
      <c r="CD221" s="79"/>
      <c r="CE221" s="79"/>
      <c r="CF221" s="79"/>
      <c r="CG221" s="79"/>
      <c r="CH221" s="79"/>
      <c r="CI221" s="79"/>
      <c r="CJ221" s="79"/>
      <c r="CK221" s="79"/>
      <c r="CL221" s="79"/>
      <c r="CM221" s="79"/>
      <c r="CN221" s="79"/>
      <c r="CO221" s="79"/>
      <c r="CP221" s="79"/>
      <c r="CQ221" s="79"/>
      <c r="CR221" s="79"/>
      <c r="CS221" s="79"/>
      <c r="CT221" s="79"/>
      <c r="CU221" s="79"/>
      <c r="CV221" s="79"/>
      <c r="CW221" s="79"/>
      <c r="CX221" s="79"/>
      <c r="CY221" s="79"/>
      <c r="CZ221" s="79"/>
      <c r="DA221" s="79"/>
      <c r="DB221" s="79"/>
      <c r="DC221" s="79"/>
      <c r="DD221" s="79"/>
      <c r="DE221" s="79"/>
      <c r="DF221" s="79"/>
      <c r="DG221" s="79"/>
      <c r="DH221" s="79"/>
      <c r="DI221" s="79"/>
      <c r="DJ221" s="79"/>
      <c r="DK221" s="79"/>
      <c r="DL221" s="79"/>
      <c r="DM221" s="79"/>
      <c r="DN221" s="79"/>
      <c r="DO221" s="79"/>
      <c r="DP221" s="79"/>
      <c r="DQ221" s="79"/>
      <c r="DR221" s="79"/>
      <c r="DS221" s="79"/>
      <c r="DT221" s="79"/>
      <c r="DU221" s="79"/>
      <c r="DV221" s="79"/>
      <c r="DW221" s="79"/>
      <c r="DX221" s="79"/>
      <c r="DY221" s="79"/>
      <c r="DZ221" s="79"/>
      <c r="EA221" s="79"/>
      <c r="EB221" s="79"/>
      <c r="EC221" s="79"/>
      <c r="ED221" s="79"/>
      <c r="EE221" s="79"/>
      <c r="EF221" s="79"/>
      <c r="EG221" s="79"/>
      <c r="EH221" s="79"/>
      <c r="EI221" s="79"/>
      <c r="EJ221" s="79"/>
      <c r="EK221" s="79"/>
      <c r="EL221" s="79"/>
      <c r="EM221" s="79"/>
      <c r="EN221" s="79"/>
      <c r="EO221" s="79"/>
      <c r="EP221" s="79"/>
      <c r="EQ221" s="79"/>
      <c r="ER221" s="79"/>
      <c r="ES221" s="79"/>
      <c r="ET221" s="79"/>
      <c r="EU221" s="79"/>
      <c r="EV221" s="79"/>
      <c r="EW221" s="79"/>
      <c r="EX221" s="79"/>
      <c r="EY221" s="79"/>
      <c r="EZ221" s="79"/>
      <c r="FA221" s="79"/>
      <c r="FB221" s="79"/>
      <c r="FC221" s="79"/>
      <c r="FD221" s="79"/>
      <c r="FE221" s="79"/>
      <c r="FF221" s="79"/>
      <c r="FG221" s="79"/>
      <c r="FH221" s="79"/>
      <c r="FI221" s="79"/>
      <c r="FJ221" s="79"/>
      <c r="FK221" s="79"/>
      <c r="FL221" s="79"/>
      <c r="FM221" s="79"/>
      <c r="FN221" s="79"/>
      <c r="FO221" s="79"/>
      <c r="FP221" s="79"/>
      <c r="FQ221" s="79"/>
      <c r="FR221" s="79"/>
      <c r="FS221" s="79"/>
      <c r="FT221" s="79"/>
      <c r="FU221" s="79"/>
      <c r="FV221" s="79"/>
      <c r="FW221" s="79"/>
      <c r="FX221" s="79"/>
      <c r="FY221" s="79"/>
      <c r="FZ221" s="79"/>
      <c r="GA221" s="79"/>
      <c r="GB221" s="79"/>
      <c r="GC221" s="79"/>
      <c r="GD221" s="79"/>
      <c r="GE221" s="79"/>
      <c r="GF221" s="79"/>
      <c r="GG221" s="79"/>
      <c r="GH221" s="79"/>
      <c r="GI221" s="79"/>
      <c r="GJ221" s="79"/>
      <c r="GK221" s="79"/>
      <c r="GL221" s="79"/>
      <c r="GM221" s="79"/>
      <c r="GN221" s="79"/>
      <c r="GO221" s="79"/>
      <c r="GP221" s="79"/>
      <c r="GQ221" s="79"/>
      <c r="GR221" s="79"/>
      <c r="GS221" s="79"/>
      <c r="GT221" s="79"/>
      <c r="GU221" s="79"/>
      <c r="GV221" s="79"/>
      <c r="GW221" s="79"/>
      <c r="GX221" s="79"/>
      <c r="GY221" s="79"/>
      <c r="GZ221" s="79"/>
      <c r="HA221" s="79"/>
      <c r="HB221" s="79"/>
      <c r="HC221" s="79"/>
      <c r="HD221" s="79"/>
      <c r="HE221" s="79"/>
      <c r="HF221" s="79"/>
      <c r="HG221" s="79"/>
      <c r="HH221" s="79"/>
      <c r="HI221" s="79"/>
      <c r="HJ221" s="79"/>
      <c r="HK221" s="79"/>
      <c r="HL221" s="79"/>
      <c r="HM221" s="79"/>
      <c r="HN221" s="79"/>
      <c r="HO221" s="79"/>
      <c r="HP221" s="79"/>
      <c r="HQ221" s="79"/>
      <c r="HR221" s="79"/>
      <c r="HS221" s="79"/>
      <c r="HT221" s="79"/>
      <c r="HU221" s="79"/>
      <c r="HV221" s="79"/>
      <c r="HW221" s="79"/>
      <c r="HX221" s="79"/>
      <c r="HY221" s="79"/>
      <c r="HZ221" s="79"/>
      <c r="IA221" s="79"/>
      <c r="IB221" s="79"/>
      <c r="IC221" s="79"/>
      <c r="ID221" s="79"/>
      <c r="IE221" s="79"/>
      <c r="IF221" s="79"/>
      <c r="IG221" s="79"/>
      <c r="IH221" s="79"/>
      <c r="II221" s="79"/>
      <c r="IJ221" s="79"/>
      <c r="IK221" s="79"/>
      <c r="IL221" s="79"/>
      <c r="IM221" s="79"/>
      <c r="IN221" s="79"/>
    </row>
    <row r="222" spans="1:248" s="86" customFormat="1">
      <c r="A222" s="133" t="s">
        <v>141</v>
      </c>
      <c r="B222" s="134" t="s">
        <v>198</v>
      </c>
      <c r="C222" s="195">
        <v>4</v>
      </c>
      <c r="D222" s="196" t="s">
        <v>15</v>
      </c>
      <c r="E222" s="197">
        <v>86848</v>
      </c>
      <c r="F222" s="19">
        <f t="shared" si="9"/>
        <v>347392</v>
      </c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9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  <c r="CC222" s="79"/>
      <c r="CD222" s="79"/>
      <c r="CE222" s="79"/>
      <c r="CF222" s="79"/>
      <c r="CG222" s="79"/>
      <c r="CH222" s="79"/>
      <c r="CI222" s="79"/>
      <c r="CJ222" s="79"/>
      <c r="CK222" s="79"/>
      <c r="CL222" s="79"/>
      <c r="CM222" s="79"/>
      <c r="CN222" s="79"/>
      <c r="CO222" s="79"/>
      <c r="CP222" s="79"/>
      <c r="CQ222" s="79"/>
      <c r="CR222" s="79"/>
      <c r="CS222" s="79"/>
      <c r="CT222" s="79"/>
      <c r="CU222" s="79"/>
      <c r="CV222" s="79"/>
      <c r="CW222" s="79"/>
      <c r="CX222" s="79"/>
      <c r="CY222" s="79"/>
      <c r="CZ222" s="79"/>
      <c r="DA222" s="79"/>
      <c r="DB222" s="79"/>
      <c r="DC222" s="79"/>
      <c r="DD222" s="79"/>
      <c r="DE222" s="79"/>
      <c r="DF222" s="79"/>
      <c r="DG222" s="79"/>
      <c r="DH222" s="79"/>
      <c r="DI222" s="79"/>
      <c r="DJ222" s="79"/>
      <c r="DK222" s="79"/>
      <c r="DL222" s="79"/>
      <c r="DM222" s="79"/>
      <c r="DN222" s="79"/>
      <c r="DO222" s="79"/>
      <c r="DP222" s="79"/>
      <c r="DQ222" s="79"/>
      <c r="DR222" s="79"/>
      <c r="DS222" s="79"/>
      <c r="DT222" s="79"/>
      <c r="DU222" s="79"/>
      <c r="DV222" s="79"/>
      <c r="DW222" s="79"/>
      <c r="DX222" s="79"/>
      <c r="DY222" s="79"/>
      <c r="DZ222" s="79"/>
      <c r="EA222" s="79"/>
      <c r="EB222" s="79"/>
      <c r="EC222" s="79"/>
      <c r="ED222" s="79"/>
      <c r="EE222" s="79"/>
      <c r="EF222" s="79"/>
      <c r="EG222" s="79"/>
      <c r="EH222" s="79"/>
      <c r="EI222" s="79"/>
      <c r="EJ222" s="79"/>
      <c r="EK222" s="79"/>
      <c r="EL222" s="79"/>
      <c r="EM222" s="79"/>
      <c r="EN222" s="79"/>
      <c r="EO222" s="79"/>
      <c r="EP222" s="79"/>
      <c r="EQ222" s="79"/>
      <c r="ER222" s="79"/>
      <c r="ES222" s="79"/>
      <c r="ET222" s="79"/>
      <c r="EU222" s="79"/>
      <c r="EV222" s="79"/>
      <c r="EW222" s="79"/>
      <c r="EX222" s="79"/>
      <c r="EY222" s="79"/>
      <c r="EZ222" s="79"/>
      <c r="FA222" s="79"/>
      <c r="FB222" s="79"/>
      <c r="FC222" s="79"/>
      <c r="FD222" s="79"/>
      <c r="FE222" s="79"/>
      <c r="FF222" s="79"/>
      <c r="FG222" s="79"/>
      <c r="FH222" s="79"/>
      <c r="FI222" s="79"/>
      <c r="FJ222" s="79"/>
      <c r="FK222" s="79"/>
      <c r="FL222" s="79"/>
      <c r="FM222" s="79"/>
      <c r="FN222" s="79"/>
      <c r="FO222" s="79"/>
      <c r="FP222" s="79"/>
      <c r="FQ222" s="79"/>
      <c r="FR222" s="79"/>
      <c r="FS222" s="79"/>
      <c r="FT222" s="79"/>
      <c r="FU222" s="79"/>
      <c r="FV222" s="79"/>
      <c r="FW222" s="79"/>
      <c r="FX222" s="79"/>
      <c r="FY222" s="79"/>
      <c r="FZ222" s="79"/>
      <c r="GA222" s="79"/>
      <c r="GB222" s="79"/>
      <c r="GC222" s="79"/>
      <c r="GD222" s="79"/>
      <c r="GE222" s="79"/>
      <c r="GF222" s="79"/>
      <c r="GG222" s="79"/>
      <c r="GH222" s="79"/>
      <c r="GI222" s="79"/>
      <c r="GJ222" s="79"/>
      <c r="GK222" s="79"/>
      <c r="GL222" s="79"/>
      <c r="GM222" s="79"/>
      <c r="GN222" s="79"/>
      <c r="GO222" s="79"/>
      <c r="GP222" s="79"/>
      <c r="GQ222" s="79"/>
      <c r="GR222" s="79"/>
      <c r="GS222" s="79"/>
      <c r="GT222" s="79"/>
      <c r="GU222" s="79"/>
      <c r="GV222" s="79"/>
      <c r="GW222" s="79"/>
      <c r="GX222" s="79"/>
      <c r="GY222" s="79"/>
      <c r="GZ222" s="79"/>
      <c r="HA222" s="79"/>
      <c r="HB222" s="79"/>
      <c r="HC222" s="79"/>
      <c r="HD222" s="79"/>
      <c r="HE222" s="79"/>
      <c r="HF222" s="79"/>
      <c r="HG222" s="79"/>
      <c r="HH222" s="79"/>
      <c r="HI222" s="79"/>
      <c r="HJ222" s="79"/>
      <c r="HK222" s="79"/>
      <c r="HL222" s="79"/>
      <c r="HM222" s="79"/>
      <c r="HN222" s="79"/>
      <c r="HO222" s="79"/>
      <c r="HP222" s="79"/>
      <c r="HQ222" s="79"/>
      <c r="HR222" s="79"/>
      <c r="HS222" s="79"/>
      <c r="HT222" s="79"/>
      <c r="HU222" s="79"/>
      <c r="HV222" s="79"/>
      <c r="HW222" s="79"/>
      <c r="HX222" s="79"/>
      <c r="HY222" s="79"/>
      <c r="HZ222" s="79"/>
      <c r="IA222" s="79"/>
      <c r="IB222" s="79"/>
      <c r="IC222" s="79"/>
      <c r="ID222" s="79"/>
      <c r="IE222" s="79"/>
      <c r="IF222" s="79"/>
      <c r="IG222" s="79"/>
      <c r="IH222" s="79"/>
      <c r="II222" s="79"/>
      <c r="IJ222" s="79"/>
      <c r="IK222" s="79"/>
      <c r="IL222" s="79"/>
      <c r="IM222" s="79"/>
      <c r="IN222" s="79"/>
    </row>
    <row r="223" spans="1:248" s="86" customFormat="1">
      <c r="A223" s="133" t="s">
        <v>143</v>
      </c>
      <c r="B223" s="134" t="s">
        <v>83</v>
      </c>
      <c r="C223" s="130">
        <v>1</v>
      </c>
      <c r="D223" s="135" t="s">
        <v>15</v>
      </c>
      <c r="E223" s="132">
        <v>9000</v>
      </c>
      <c r="F223" s="15">
        <f t="shared" si="9"/>
        <v>9000</v>
      </c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9"/>
      <c r="AU223" s="79"/>
      <c r="AV223" s="7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BX223" s="79"/>
      <c r="BY223" s="79"/>
      <c r="BZ223" s="79"/>
      <c r="CA223" s="79"/>
      <c r="CB223" s="79"/>
      <c r="CC223" s="79"/>
      <c r="CD223" s="79"/>
      <c r="CE223" s="79"/>
      <c r="CF223" s="79"/>
      <c r="CG223" s="79"/>
      <c r="CH223" s="79"/>
      <c r="CI223" s="79"/>
      <c r="CJ223" s="79"/>
      <c r="CK223" s="79"/>
      <c r="CL223" s="79"/>
      <c r="CM223" s="79"/>
      <c r="CN223" s="79"/>
      <c r="CO223" s="79"/>
      <c r="CP223" s="79"/>
      <c r="CQ223" s="79"/>
      <c r="CR223" s="79"/>
      <c r="CS223" s="79"/>
      <c r="CT223" s="79"/>
      <c r="CU223" s="79"/>
      <c r="CV223" s="79"/>
      <c r="CW223" s="79"/>
      <c r="CX223" s="79"/>
      <c r="CY223" s="79"/>
      <c r="CZ223" s="79"/>
      <c r="DA223" s="79"/>
      <c r="DB223" s="79"/>
      <c r="DC223" s="79"/>
      <c r="DD223" s="79"/>
      <c r="DE223" s="79"/>
      <c r="DF223" s="79"/>
      <c r="DG223" s="79"/>
      <c r="DH223" s="79"/>
      <c r="DI223" s="79"/>
      <c r="DJ223" s="79"/>
      <c r="DK223" s="79"/>
      <c r="DL223" s="79"/>
      <c r="DM223" s="79"/>
      <c r="DN223" s="79"/>
      <c r="DO223" s="79"/>
      <c r="DP223" s="79"/>
      <c r="DQ223" s="79"/>
      <c r="DR223" s="79"/>
      <c r="DS223" s="79"/>
      <c r="DT223" s="79"/>
      <c r="DU223" s="79"/>
      <c r="DV223" s="79"/>
      <c r="DW223" s="79"/>
      <c r="DX223" s="79"/>
      <c r="DY223" s="79"/>
      <c r="DZ223" s="79"/>
      <c r="EA223" s="79"/>
      <c r="EB223" s="79"/>
      <c r="EC223" s="79"/>
      <c r="ED223" s="79"/>
      <c r="EE223" s="79"/>
      <c r="EF223" s="79"/>
      <c r="EG223" s="79"/>
      <c r="EH223" s="79"/>
      <c r="EI223" s="79"/>
      <c r="EJ223" s="79"/>
      <c r="EK223" s="79"/>
      <c r="EL223" s="79"/>
      <c r="EM223" s="79"/>
      <c r="EN223" s="79"/>
      <c r="EO223" s="79"/>
      <c r="EP223" s="79"/>
      <c r="EQ223" s="79"/>
      <c r="ER223" s="79"/>
      <c r="ES223" s="79"/>
      <c r="ET223" s="79"/>
      <c r="EU223" s="79"/>
      <c r="EV223" s="79"/>
      <c r="EW223" s="79"/>
      <c r="EX223" s="79"/>
      <c r="EY223" s="79"/>
      <c r="EZ223" s="79"/>
      <c r="FA223" s="79"/>
      <c r="FB223" s="79"/>
      <c r="FC223" s="79"/>
      <c r="FD223" s="79"/>
      <c r="FE223" s="79"/>
      <c r="FF223" s="79"/>
      <c r="FG223" s="79"/>
      <c r="FH223" s="79"/>
      <c r="FI223" s="79"/>
      <c r="FJ223" s="79"/>
      <c r="FK223" s="79"/>
      <c r="FL223" s="79"/>
      <c r="FM223" s="79"/>
      <c r="FN223" s="79"/>
      <c r="FO223" s="79"/>
      <c r="FP223" s="79"/>
      <c r="FQ223" s="79"/>
      <c r="FR223" s="79"/>
      <c r="FS223" s="79"/>
      <c r="FT223" s="79"/>
      <c r="FU223" s="79"/>
      <c r="FV223" s="79"/>
      <c r="FW223" s="79"/>
      <c r="FX223" s="79"/>
      <c r="FY223" s="79"/>
      <c r="FZ223" s="79"/>
      <c r="GA223" s="79"/>
      <c r="GB223" s="79"/>
      <c r="GC223" s="79"/>
      <c r="GD223" s="79"/>
      <c r="GE223" s="79"/>
      <c r="GF223" s="79"/>
      <c r="GG223" s="79"/>
      <c r="GH223" s="79"/>
      <c r="GI223" s="79"/>
      <c r="GJ223" s="79"/>
      <c r="GK223" s="79"/>
      <c r="GL223" s="79"/>
      <c r="GM223" s="79"/>
      <c r="GN223" s="79"/>
      <c r="GO223" s="79"/>
      <c r="GP223" s="79"/>
      <c r="GQ223" s="79"/>
      <c r="GR223" s="79"/>
      <c r="GS223" s="79"/>
      <c r="GT223" s="79"/>
      <c r="GU223" s="79"/>
      <c r="GV223" s="79"/>
      <c r="GW223" s="79"/>
      <c r="GX223" s="79"/>
      <c r="GY223" s="79"/>
      <c r="GZ223" s="79"/>
      <c r="HA223" s="79"/>
      <c r="HB223" s="79"/>
      <c r="HC223" s="79"/>
      <c r="HD223" s="79"/>
      <c r="HE223" s="79"/>
      <c r="HF223" s="79"/>
      <c r="HG223" s="79"/>
      <c r="HH223" s="79"/>
      <c r="HI223" s="79"/>
      <c r="HJ223" s="79"/>
      <c r="HK223" s="79"/>
      <c r="HL223" s="79"/>
      <c r="HM223" s="79"/>
      <c r="HN223" s="79"/>
      <c r="HO223" s="79"/>
      <c r="HP223" s="79"/>
      <c r="HQ223" s="79"/>
      <c r="HR223" s="79"/>
      <c r="HS223" s="79"/>
      <c r="HT223" s="79"/>
      <c r="HU223" s="79"/>
      <c r="HV223" s="79"/>
      <c r="HW223" s="79"/>
      <c r="HX223" s="79"/>
      <c r="HY223" s="79"/>
      <c r="HZ223" s="79"/>
      <c r="IA223" s="79"/>
      <c r="IB223" s="79"/>
      <c r="IC223" s="79"/>
      <c r="ID223" s="79"/>
      <c r="IE223" s="79"/>
      <c r="IF223" s="79"/>
      <c r="IG223" s="79"/>
      <c r="IH223" s="79"/>
      <c r="II223" s="79"/>
      <c r="IJ223" s="79"/>
      <c r="IK223" s="79"/>
      <c r="IL223" s="79"/>
      <c r="IM223" s="79"/>
      <c r="IN223" s="79"/>
    </row>
    <row r="224" spans="1:248">
      <c r="A224" s="133" t="s">
        <v>140</v>
      </c>
      <c r="B224" s="134" t="s">
        <v>181</v>
      </c>
      <c r="C224" s="130">
        <v>2</v>
      </c>
      <c r="D224" s="135" t="s">
        <v>15</v>
      </c>
      <c r="E224" s="132">
        <v>550</v>
      </c>
      <c r="F224" s="15">
        <f t="shared" si="9"/>
        <v>1100</v>
      </c>
    </row>
    <row r="225" spans="1:248">
      <c r="A225" s="133" t="s">
        <v>142</v>
      </c>
      <c r="B225" s="134" t="s">
        <v>43</v>
      </c>
      <c r="C225" s="130">
        <v>1</v>
      </c>
      <c r="D225" s="135" t="s">
        <v>15</v>
      </c>
      <c r="E225" s="132">
        <v>18000</v>
      </c>
      <c r="F225" s="15">
        <f t="shared" si="9"/>
        <v>18000</v>
      </c>
    </row>
    <row r="226" spans="1:248">
      <c r="A226" s="185"/>
      <c r="B226" s="186" t="s">
        <v>157</v>
      </c>
      <c r="C226" s="187"/>
      <c r="D226" s="188"/>
      <c r="E226" s="189"/>
      <c r="F226" s="190">
        <f>SUM(F143:F225)</f>
        <v>7139339.7400000002</v>
      </c>
    </row>
    <row r="227" spans="1:248">
      <c r="A227" s="106"/>
      <c r="B227" s="98"/>
      <c r="C227" s="24"/>
      <c r="D227" s="26"/>
      <c r="E227" s="63"/>
      <c r="F227" s="15"/>
    </row>
    <row r="228" spans="1:248" ht="25.5">
      <c r="A228" s="106" t="s">
        <v>21</v>
      </c>
      <c r="B228" s="108" t="s">
        <v>68</v>
      </c>
      <c r="C228" s="24"/>
      <c r="D228" s="26"/>
      <c r="E228" s="63"/>
      <c r="F228" s="15"/>
    </row>
    <row r="229" spans="1:248">
      <c r="A229" s="106"/>
      <c r="B229" s="108"/>
      <c r="C229" s="24"/>
      <c r="D229" s="26"/>
      <c r="E229" s="63"/>
      <c r="F229" s="15"/>
    </row>
    <row r="230" spans="1:248">
      <c r="A230" s="114">
        <v>1</v>
      </c>
      <c r="B230" s="115" t="s">
        <v>59</v>
      </c>
      <c r="C230" s="109"/>
      <c r="D230" s="116"/>
      <c r="E230" s="117"/>
      <c r="F230" s="112"/>
    </row>
    <row r="231" spans="1:248" ht="25.5">
      <c r="A231" s="118">
        <v>1.1000000000000001</v>
      </c>
      <c r="B231" s="120" t="s">
        <v>66</v>
      </c>
      <c r="C231" s="177">
        <v>1</v>
      </c>
      <c r="D231" s="174" t="s">
        <v>15</v>
      </c>
      <c r="E231" s="202">
        <v>6000</v>
      </c>
      <c r="F231" s="176">
        <f>+ROUND(C231*E231,2)</f>
        <v>6000</v>
      </c>
    </row>
    <row r="232" spans="1:248">
      <c r="A232" s="106"/>
      <c r="B232" s="108"/>
      <c r="C232" s="121"/>
      <c r="D232" s="26"/>
      <c r="E232" s="63"/>
      <c r="F232" s="15"/>
    </row>
    <row r="233" spans="1:248" ht="13.5" customHeight="1">
      <c r="A233" s="114">
        <v>2</v>
      </c>
      <c r="B233" s="115" t="s">
        <v>63</v>
      </c>
      <c r="C233" s="121"/>
      <c r="D233" s="26"/>
      <c r="E233" s="63"/>
      <c r="F233" s="15"/>
    </row>
    <row r="234" spans="1:248">
      <c r="A234" s="73">
        <v>2.1</v>
      </c>
      <c r="B234" s="113" t="s">
        <v>64</v>
      </c>
      <c r="C234" s="121">
        <v>458.82</v>
      </c>
      <c r="D234" s="110" t="s">
        <v>12</v>
      </c>
      <c r="E234" s="111">
        <v>179.7</v>
      </c>
      <c r="F234" s="112">
        <f>+ROUND(C234*E234,2)</f>
        <v>82449.95</v>
      </c>
    </row>
    <row r="235" spans="1:248">
      <c r="A235" s="73">
        <v>2.2000000000000002</v>
      </c>
      <c r="B235" s="113" t="s">
        <v>67</v>
      </c>
      <c r="C235" s="121">
        <v>1</v>
      </c>
      <c r="D235" s="110" t="s">
        <v>15</v>
      </c>
      <c r="E235" s="111">
        <v>650</v>
      </c>
      <c r="F235" s="112">
        <f t="shared" ref="F235:F244" si="10">+ROUND(C235*E235,2)</f>
        <v>650</v>
      </c>
    </row>
    <row r="236" spans="1:248">
      <c r="A236" s="73">
        <v>2.2999999999999998</v>
      </c>
      <c r="B236" s="113" t="s">
        <v>119</v>
      </c>
      <c r="C236" s="121">
        <v>1</v>
      </c>
      <c r="D236" s="110" t="s">
        <v>15</v>
      </c>
      <c r="E236" s="111">
        <v>3000</v>
      </c>
      <c r="F236" s="112">
        <f t="shared" si="10"/>
        <v>3000</v>
      </c>
    </row>
    <row r="237" spans="1:248">
      <c r="A237" s="73">
        <v>2.4</v>
      </c>
      <c r="B237" s="55" t="s">
        <v>65</v>
      </c>
      <c r="C237" s="121">
        <v>43.33</v>
      </c>
      <c r="D237" s="26" t="s">
        <v>12</v>
      </c>
      <c r="E237" s="63">
        <v>155.45999999999998</v>
      </c>
      <c r="F237" s="112">
        <f t="shared" si="10"/>
        <v>6736.08</v>
      </c>
    </row>
    <row r="238" spans="1:248" s="86" customFormat="1">
      <c r="A238" s="106"/>
      <c r="B238" s="98"/>
      <c r="C238" s="121"/>
      <c r="D238" s="26"/>
      <c r="E238" s="63"/>
      <c r="F238" s="112">
        <f t="shared" si="10"/>
        <v>0</v>
      </c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79"/>
      <c r="AU238" s="79"/>
      <c r="AV238" s="79"/>
      <c r="AW238" s="79"/>
      <c r="AX238" s="79"/>
      <c r="AY238" s="79"/>
      <c r="AZ238" s="79"/>
      <c r="BA238" s="79"/>
      <c r="BB238" s="79"/>
      <c r="BC238" s="79"/>
      <c r="BD238" s="79"/>
      <c r="BE238" s="79"/>
      <c r="BF238" s="79"/>
      <c r="BG238" s="79"/>
      <c r="BH238" s="79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BX238" s="79"/>
      <c r="BY238" s="79"/>
      <c r="BZ238" s="79"/>
      <c r="CA238" s="79"/>
      <c r="CB238" s="79"/>
      <c r="CC238" s="79"/>
      <c r="CD238" s="79"/>
      <c r="CE238" s="79"/>
      <c r="CF238" s="79"/>
      <c r="CG238" s="79"/>
      <c r="CH238" s="79"/>
      <c r="CI238" s="79"/>
      <c r="CJ238" s="79"/>
      <c r="CK238" s="79"/>
      <c r="CL238" s="79"/>
      <c r="CM238" s="79"/>
      <c r="CN238" s="79"/>
      <c r="CO238" s="79"/>
      <c r="CP238" s="79"/>
      <c r="CQ238" s="79"/>
      <c r="CR238" s="79"/>
      <c r="CS238" s="79"/>
      <c r="CT238" s="79"/>
      <c r="CU238" s="79"/>
      <c r="CV238" s="79"/>
      <c r="CW238" s="79"/>
      <c r="CX238" s="79"/>
      <c r="CY238" s="79"/>
      <c r="CZ238" s="79"/>
      <c r="DA238" s="79"/>
      <c r="DB238" s="79"/>
      <c r="DC238" s="79"/>
      <c r="DD238" s="79"/>
      <c r="DE238" s="79"/>
      <c r="DF238" s="79"/>
      <c r="DG238" s="79"/>
      <c r="DH238" s="79"/>
      <c r="DI238" s="79"/>
      <c r="DJ238" s="79"/>
      <c r="DK238" s="79"/>
      <c r="DL238" s="79"/>
      <c r="DM238" s="79"/>
      <c r="DN238" s="79"/>
      <c r="DO238" s="79"/>
      <c r="DP238" s="79"/>
      <c r="DQ238" s="79"/>
      <c r="DR238" s="79"/>
      <c r="DS238" s="79"/>
      <c r="DT238" s="79"/>
      <c r="DU238" s="79"/>
      <c r="DV238" s="79"/>
      <c r="DW238" s="79"/>
      <c r="DX238" s="79"/>
      <c r="DY238" s="79"/>
      <c r="DZ238" s="79"/>
      <c r="EA238" s="79"/>
      <c r="EB238" s="79"/>
      <c r="EC238" s="79"/>
      <c r="ED238" s="79"/>
      <c r="EE238" s="79"/>
      <c r="EF238" s="79"/>
      <c r="EG238" s="79"/>
      <c r="EH238" s="79"/>
      <c r="EI238" s="79"/>
      <c r="EJ238" s="79"/>
      <c r="EK238" s="79"/>
      <c r="EL238" s="79"/>
      <c r="EM238" s="79"/>
      <c r="EN238" s="79"/>
      <c r="EO238" s="79"/>
      <c r="EP238" s="79"/>
      <c r="EQ238" s="79"/>
      <c r="ER238" s="79"/>
      <c r="ES238" s="79"/>
      <c r="ET238" s="79"/>
      <c r="EU238" s="79"/>
      <c r="EV238" s="79"/>
      <c r="EW238" s="79"/>
      <c r="EX238" s="79"/>
      <c r="EY238" s="79"/>
      <c r="EZ238" s="79"/>
      <c r="FA238" s="79"/>
      <c r="FB238" s="79"/>
      <c r="FC238" s="79"/>
      <c r="FD238" s="79"/>
      <c r="FE238" s="79"/>
      <c r="FF238" s="79"/>
      <c r="FG238" s="79"/>
      <c r="FH238" s="79"/>
      <c r="FI238" s="79"/>
      <c r="FJ238" s="79"/>
      <c r="FK238" s="79"/>
      <c r="FL238" s="79"/>
      <c r="FM238" s="79"/>
      <c r="FN238" s="79"/>
      <c r="FO238" s="79"/>
      <c r="FP238" s="79"/>
      <c r="FQ238" s="79"/>
      <c r="FR238" s="79"/>
      <c r="FS238" s="79"/>
      <c r="FT238" s="79"/>
      <c r="FU238" s="79"/>
      <c r="FV238" s="79"/>
      <c r="FW238" s="79"/>
      <c r="FX238" s="79"/>
      <c r="FY238" s="79"/>
      <c r="FZ238" s="79"/>
      <c r="GA238" s="79"/>
      <c r="GB238" s="79"/>
      <c r="GC238" s="79"/>
      <c r="GD238" s="79"/>
      <c r="GE238" s="79"/>
      <c r="GF238" s="79"/>
      <c r="GG238" s="79"/>
      <c r="GH238" s="79"/>
      <c r="GI238" s="79"/>
      <c r="GJ238" s="79"/>
      <c r="GK238" s="79"/>
      <c r="GL238" s="79"/>
      <c r="GM238" s="79"/>
      <c r="GN238" s="79"/>
      <c r="GO238" s="79"/>
      <c r="GP238" s="79"/>
      <c r="GQ238" s="79"/>
      <c r="GR238" s="79"/>
      <c r="GS238" s="79"/>
      <c r="GT238" s="79"/>
      <c r="GU238" s="79"/>
      <c r="GV238" s="79"/>
      <c r="GW238" s="79"/>
      <c r="GX238" s="79"/>
      <c r="GY238" s="79"/>
      <c r="GZ238" s="79"/>
      <c r="HA238" s="79"/>
      <c r="HB238" s="79"/>
      <c r="HC238" s="79"/>
      <c r="HD238" s="79"/>
      <c r="HE238" s="79"/>
      <c r="HF238" s="79"/>
      <c r="HG238" s="79"/>
      <c r="HH238" s="79"/>
      <c r="HI238" s="79"/>
      <c r="HJ238" s="79"/>
      <c r="HK238" s="79"/>
      <c r="HL238" s="79"/>
      <c r="HM238" s="79"/>
      <c r="HN238" s="79"/>
      <c r="HO238" s="79"/>
      <c r="HP238" s="79"/>
      <c r="HQ238" s="79"/>
      <c r="HR238" s="79"/>
      <c r="HS238" s="79"/>
      <c r="HT238" s="79"/>
      <c r="HU238" s="79"/>
      <c r="HV238" s="79"/>
      <c r="HW238" s="79"/>
      <c r="HX238" s="79"/>
      <c r="HY238" s="79"/>
      <c r="HZ238" s="79"/>
      <c r="IA238" s="79"/>
      <c r="IB238" s="79"/>
      <c r="IC238" s="79"/>
      <c r="ID238" s="79"/>
      <c r="IE238" s="79"/>
      <c r="IF238" s="79"/>
      <c r="IG238" s="79"/>
      <c r="IH238" s="79"/>
      <c r="II238" s="79"/>
      <c r="IJ238" s="79"/>
      <c r="IK238" s="79"/>
      <c r="IL238" s="79"/>
      <c r="IM238" s="79"/>
      <c r="IN238" s="79"/>
    </row>
    <row r="239" spans="1:248" s="86" customFormat="1">
      <c r="A239" s="114">
        <v>3</v>
      </c>
      <c r="B239" s="115" t="s">
        <v>62</v>
      </c>
      <c r="C239" s="121"/>
      <c r="D239" s="116"/>
      <c r="E239" s="117"/>
      <c r="F239" s="112">
        <f t="shared" si="10"/>
        <v>0</v>
      </c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  <c r="AJ239" s="79"/>
      <c r="AK239" s="79"/>
      <c r="AL239" s="79"/>
      <c r="AM239" s="79"/>
      <c r="AN239" s="79"/>
      <c r="AO239" s="79"/>
      <c r="AP239" s="79"/>
      <c r="AQ239" s="79"/>
      <c r="AR239" s="79"/>
      <c r="AS239" s="79"/>
      <c r="AT239" s="79"/>
      <c r="AU239" s="79"/>
      <c r="AV239" s="79"/>
      <c r="AW239" s="79"/>
      <c r="AX239" s="79"/>
      <c r="AY239" s="79"/>
      <c r="AZ239" s="79"/>
      <c r="BA239" s="79"/>
      <c r="BB239" s="79"/>
      <c r="BC239" s="79"/>
      <c r="BD239" s="79"/>
      <c r="BE239" s="79"/>
      <c r="BF239" s="79"/>
      <c r="BG239" s="79"/>
      <c r="BH239" s="79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BX239" s="79"/>
      <c r="BY239" s="79"/>
      <c r="BZ239" s="79"/>
      <c r="CA239" s="79"/>
      <c r="CB239" s="79"/>
      <c r="CC239" s="79"/>
      <c r="CD239" s="79"/>
      <c r="CE239" s="79"/>
      <c r="CF239" s="79"/>
      <c r="CG239" s="79"/>
      <c r="CH239" s="79"/>
      <c r="CI239" s="79"/>
      <c r="CJ239" s="79"/>
      <c r="CK239" s="79"/>
      <c r="CL239" s="79"/>
      <c r="CM239" s="79"/>
      <c r="CN239" s="79"/>
      <c r="CO239" s="79"/>
      <c r="CP239" s="79"/>
      <c r="CQ239" s="79"/>
      <c r="CR239" s="79"/>
      <c r="CS239" s="79"/>
      <c r="CT239" s="79"/>
      <c r="CU239" s="79"/>
      <c r="CV239" s="79"/>
      <c r="CW239" s="79"/>
      <c r="CX239" s="79"/>
      <c r="CY239" s="79"/>
      <c r="CZ239" s="79"/>
      <c r="DA239" s="79"/>
      <c r="DB239" s="79"/>
      <c r="DC239" s="79"/>
      <c r="DD239" s="79"/>
      <c r="DE239" s="79"/>
      <c r="DF239" s="79"/>
      <c r="DG239" s="79"/>
      <c r="DH239" s="79"/>
      <c r="DI239" s="79"/>
      <c r="DJ239" s="79"/>
      <c r="DK239" s="79"/>
      <c r="DL239" s="79"/>
      <c r="DM239" s="79"/>
      <c r="DN239" s="79"/>
      <c r="DO239" s="79"/>
      <c r="DP239" s="79"/>
      <c r="DQ239" s="79"/>
      <c r="DR239" s="79"/>
      <c r="DS239" s="79"/>
      <c r="DT239" s="79"/>
      <c r="DU239" s="79"/>
      <c r="DV239" s="79"/>
      <c r="DW239" s="79"/>
      <c r="DX239" s="79"/>
      <c r="DY239" s="79"/>
      <c r="DZ239" s="79"/>
      <c r="EA239" s="79"/>
      <c r="EB239" s="79"/>
      <c r="EC239" s="79"/>
      <c r="ED239" s="79"/>
      <c r="EE239" s="79"/>
      <c r="EF239" s="79"/>
      <c r="EG239" s="79"/>
      <c r="EH239" s="79"/>
      <c r="EI239" s="79"/>
      <c r="EJ239" s="79"/>
      <c r="EK239" s="79"/>
      <c r="EL239" s="79"/>
      <c r="EM239" s="79"/>
      <c r="EN239" s="79"/>
      <c r="EO239" s="79"/>
      <c r="EP239" s="79"/>
      <c r="EQ239" s="79"/>
      <c r="ER239" s="79"/>
      <c r="ES239" s="79"/>
      <c r="ET239" s="79"/>
      <c r="EU239" s="79"/>
      <c r="EV239" s="79"/>
      <c r="EW239" s="79"/>
      <c r="EX239" s="79"/>
      <c r="EY239" s="79"/>
      <c r="EZ239" s="79"/>
      <c r="FA239" s="79"/>
      <c r="FB239" s="79"/>
      <c r="FC239" s="79"/>
      <c r="FD239" s="79"/>
      <c r="FE239" s="79"/>
      <c r="FF239" s="79"/>
      <c r="FG239" s="79"/>
      <c r="FH239" s="79"/>
      <c r="FI239" s="79"/>
      <c r="FJ239" s="79"/>
      <c r="FK239" s="79"/>
      <c r="FL239" s="79"/>
      <c r="FM239" s="79"/>
      <c r="FN239" s="79"/>
      <c r="FO239" s="79"/>
      <c r="FP239" s="79"/>
      <c r="FQ239" s="79"/>
      <c r="FR239" s="79"/>
      <c r="FS239" s="79"/>
      <c r="FT239" s="79"/>
      <c r="FU239" s="79"/>
      <c r="FV239" s="79"/>
      <c r="FW239" s="79"/>
      <c r="FX239" s="79"/>
      <c r="FY239" s="79"/>
      <c r="FZ239" s="79"/>
      <c r="GA239" s="79"/>
      <c r="GB239" s="79"/>
      <c r="GC239" s="79"/>
      <c r="GD239" s="79"/>
      <c r="GE239" s="79"/>
      <c r="GF239" s="79"/>
      <c r="GG239" s="79"/>
      <c r="GH239" s="79"/>
      <c r="GI239" s="79"/>
      <c r="GJ239" s="79"/>
      <c r="GK239" s="79"/>
      <c r="GL239" s="79"/>
      <c r="GM239" s="79"/>
      <c r="GN239" s="79"/>
      <c r="GO239" s="79"/>
      <c r="GP239" s="79"/>
      <c r="GQ239" s="79"/>
      <c r="GR239" s="79"/>
      <c r="GS239" s="79"/>
      <c r="GT239" s="79"/>
      <c r="GU239" s="79"/>
      <c r="GV239" s="79"/>
      <c r="GW239" s="79"/>
      <c r="GX239" s="79"/>
      <c r="GY239" s="79"/>
      <c r="GZ239" s="79"/>
      <c r="HA239" s="79"/>
      <c r="HB239" s="79"/>
      <c r="HC239" s="79"/>
      <c r="HD239" s="79"/>
      <c r="HE239" s="79"/>
      <c r="HF239" s="79"/>
      <c r="HG239" s="79"/>
      <c r="HH239" s="79"/>
      <c r="HI239" s="79"/>
      <c r="HJ239" s="79"/>
      <c r="HK239" s="79"/>
      <c r="HL239" s="79"/>
      <c r="HM239" s="79"/>
      <c r="HN239" s="79"/>
      <c r="HO239" s="79"/>
      <c r="HP239" s="79"/>
      <c r="HQ239" s="79"/>
      <c r="HR239" s="79"/>
      <c r="HS239" s="79"/>
      <c r="HT239" s="79"/>
      <c r="HU239" s="79"/>
      <c r="HV239" s="79"/>
      <c r="HW239" s="79"/>
      <c r="HX239" s="79"/>
      <c r="HY239" s="79"/>
      <c r="HZ239" s="79"/>
      <c r="IA239" s="79"/>
      <c r="IB239" s="79"/>
      <c r="IC239" s="79"/>
      <c r="ID239" s="79"/>
      <c r="IE239" s="79"/>
      <c r="IF239" s="79"/>
      <c r="IG239" s="79"/>
      <c r="IH239" s="79"/>
      <c r="II239" s="79"/>
      <c r="IJ239" s="79"/>
      <c r="IK239" s="79"/>
      <c r="IL239" s="79"/>
      <c r="IM239" s="79"/>
      <c r="IN239" s="79"/>
    </row>
    <row r="240" spans="1:248" s="86" customFormat="1" ht="25.5">
      <c r="A240" s="118">
        <v>3.1</v>
      </c>
      <c r="B240" s="120" t="s">
        <v>204</v>
      </c>
      <c r="C240" s="177">
        <v>1</v>
      </c>
      <c r="D240" s="174" t="s">
        <v>15</v>
      </c>
      <c r="E240" s="198">
        <v>8700</v>
      </c>
      <c r="F240" s="176">
        <f t="shared" si="10"/>
        <v>8700</v>
      </c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  <c r="AJ240" s="79"/>
      <c r="AK240" s="79"/>
      <c r="AL240" s="79"/>
      <c r="AM240" s="79"/>
      <c r="AN240" s="79"/>
      <c r="AO240" s="79"/>
      <c r="AP240" s="79"/>
      <c r="AQ240" s="79"/>
      <c r="AR240" s="79"/>
      <c r="AS240" s="79"/>
      <c r="AT240" s="79"/>
      <c r="AU240" s="79"/>
      <c r="AV240" s="79"/>
      <c r="AW240" s="79"/>
      <c r="AX240" s="79"/>
      <c r="AY240" s="79"/>
      <c r="AZ240" s="79"/>
      <c r="BA240" s="79"/>
      <c r="BB240" s="79"/>
      <c r="BC240" s="79"/>
      <c r="BD240" s="79"/>
      <c r="BE240" s="79"/>
      <c r="BF240" s="79"/>
      <c r="BG240" s="79"/>
      <c r="BH240" s="79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BX240" s="79"/>
      <c r="BY240" s="79"/>
      <c r="BZ240" s="79"/>
      <c r="CA240" s="79"/>
      <c r="CB240" s="79"/>
      <c r="CC240" s="79"/>
      <c r="CD240" s="79"/>
      <c r="CE240" s="79"/>
      <c r="CF240" s="79"/>
      <c r="CG240" s="79"/>
      <c r="CH240" s="79"/>
      <c r="CI240" s="79"/>
      <c r="CJ240" s="79"/>
      <c r="CK240" s="79"/>
      <c r="CL240" s="79"/>
      <c r="CM240" s="79"/>
      <c r="CN240" s="79"/>
      <c r="CO240" s="79"/>
      <c r="CP240" s="79"/>
      <c r="CQ240" s="79"/>
      <c r="CR240" s="79"/>
      <c r="CS240" s="79"/>
      <c r="CT240" s="79"/>
      <c r="CU240" s="79"/>
      <c r="CV240" s="79"/>
      <c r="CW240" s="79"/>
      <c r="CX240" s="79"/>
      <c r="CY240" s="79"/>
      <c r="CZ240" s="79"/>
      <c r="DA240" s="79"/>
      <c r="DB240" s="79"/>
      <c r="DC240" s="79"/>
      <c r="DD240" s="79"/>
      <c r="DE240" s="79"/>
      <c r="DF240" s="79"/>
      <c r="DG240" s="79"/>
      <c r="DH240" s="79"/>
      <c r="DI240" s="79"/>
      <c r="DJ240" s="79"/>
      <c r="DK240" s="79"/>
      <c r="DL240" s="79"/>
      <c r="DM240" s="79"/>
      <c r="DN240" s="79"/>
      <c r="DO240" s="79"/>
      <c r="DP240" s="79"/>
      <c r="DQ240" s="79"/>
      <c r="DR240" s="79"/>
      <c r="DS240" s="79"/>
      <c r="DT240" s="79"/>
      <c r="DU240" s="79"/>
      <c r="DV240" s="79"/>
      <c r="DW240" s="79"/>
      <c r="DX240" s="79"/>
      <c r="DY240" s="79"/>
      <c r="DZ240" s="79"/>
      <c r="EA240" s="79"/>
      <c r="EB240" s="79"/>
      <c r="EC240" s="79"/>
      <c r="ED240" s="79"/>
      <c r="EE240" s="79"/>
      <c r="EF240" s="79"/>
      <c r="EG240" s="79"/>
      <c r="EH240" s="79"/>
      <c r="EI240" s="79"/>
      <c r="EJ240" s="79"/>
      <c r="EK240" s="79"/>
      <c r="EL240" s="79"/>
      <c r="EM240" s="79"/>
      <c r="EN240" s="79"/>
      <c r="EO240" s="79"/>
      <c r="EP240" s="79"/>
      <c r="EQ240" s="79"/>
      <c r="ER240" s="79"/>
      <c r="ES240" s="79"/>
      <c r="ET240" s="79"/>
      <c r="EU240" s="79"/>
      <c r="EV240" s="79"/>
      <c r="EW240" s="79"/>
      <c r="EX240" s="79"/>
      <c r="EY240" s="79"/>
      <c r="EZ240" s="79"/>
      <c r="FA240" s="79"/>
      <c r="FB240" s="79"/>
      <c r="FC240" s="79"/>
      <c r="FD240" s="79"/>
      <c r="FE240" s="79"/>
      <c r="FF240" s="79"/>
      <c r="FG240" s="79"/>
      <c r="FH240" s="79"/>
      <c r="FI240" s="79"/>
      <c r="FJ240" s="79"/>
      <c r="FK240" s="79"/>
      <c r="FL240" s="79"/>
      <c r="FM240" s="79"/>
      <c r="FN240" s="79"/>
      <c r="FO240" s="79"/>
      <c r="FP240" s="79"/>
      <c r="FQ240" s="79"/>
      <c r="FR240" s="79"/>
      <c r="FS240" s="79"/>
      <c r="FT240" s="79"/>
      <c r="FU240" s="79"/>
      <c r="FV240" s="79"/>
      <c r="FW240" s="79"/>
      <c r="FX240" s="79"/>
      <c r="FY240" s="79"/>
      <c r="FZ240" s="79"/>
      <c r="GA240" s="79"/>
      <c r="GB240" s="79"/>
      <c r="GC240" s="79"/>
      <c r="GD240" s="79"/>
      <c r="GE240" s="79"/>
      <c r="GF240" s="79"/>
      <c r="GG240" s="79"/>
      <c r="GH240" s="79"/>
      <c r="GI240" s="79"/>
      <c r="GJ240" s="79"/>
      <c r="GK240" s="79"/>
      <c r="GL240" s="79"/>
      <c r="GM240" s="79"/>
      <c r="GN240" s="79"/>
      <c r="GO240" s="79"/>
      <c r="GP240" s="79"/>
      <c r="GQ240" s="79"/>
      <c r="GR240" s="79"/>
      <c r="GS240" s="79"/>
      <c r="GT240" s="79"/>
      <c r="GU240" s="79"/>
      <c r="GV240" s="79"/>
      <c r="GW240" s="79"/>
      <c r="GX240" s="79"/>
      <c r="GY240" s="79"/>
      <c r="GZ240" s="79"/>
      <c r="HA240" s="79"/>
      <c r="HB240" s="79"/>
      <c r="HC240" s="79"/>
      <c r="HD240" s="79"/>
      <c r="HE240" s="79"/>
      <c r="HF240" s="79"/>
      <c r="HG240" s="79"/>
      <c r="HH240" s="79"/>
      <c r="HI240" s="79"/>
      <c r="HJ240" s="79"/>
      <c r="HK240" s="79"/>
      <c r="HL240" s="79"/>
      <c r="HM240" s="79"/>
      <c r="HN240" s="79"/>
      <c r="HO240" s="79"/>
      <c r="HP240" s="79"/>
      <c r="HQ240" s="79"/>
      <c r="HR240" s="79"/>
      <c r="HS240" s="79"/>
      <c r="HT240" s="79"/>
      <c r="HU240" s="79"/>
      <c r="HV240" s="79"/>
      <c r="HW240" s="79"/>
      <c r="HX240" s="79"/>
      <c r="HY240" s="79"/>
      <c r="HZ240" s="79"/>
      <c r="IA240" s="79"/>
      <c r="IB240" s="79"/>
      <c r="IC240" s="79"/>
      <c r="ID240" s="79"/>
      <c r="IE240" s="79"/>
      <c r="IF240" s="79"/>
      <c r="IG240" s="79"/>
      <c r="IH240" s="79"/>
      <c r="II240" s="79"/>
      <c r="IJ240" s="79"/>
      <c r="IK240" s="79"/>
      <c r="IL240" s="79"/>
      <c r="IM240" s="79"/>
      <c r="IN240" s="79"/>
    </row>
    <row r="241" spans="1:248" s="86" customFormat="1" ht="38.25">
      <c r="A241" s="118">
        <v>3.2</v>
      </c>
      <c r="B241" s="120" t="s">
        <v>200</v>
      </c>
      <c r="C241" s="177">
        <v>1</v>
      </c>
      <c r="D241" s="174" t="s">
        <v>15</v>
      </c>
      <c r="E241" s="175">
        <v>67705.7</v>
      </c>
      <c r="F241" s="176">
        <f t="shared" si="10"/>
        <v>67705.7</v>
      </c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9"/>
      <c r="AU241" s="79"/>
      <c r="AV241" s="79"/>
      <c r="AW241" s="79"/>
      <c r="AX241" s="79"/>
      <c r="AY241" s="79"/>
      <c r="AZ241" s="79"/>
      <c r="BA241" s="79"/>
      <c r="BB241" s="79"/>
      <c r="BC241" s="79"/>
      <c r="BD241" s="79"/>
      <c r="BE241" s="79"/>
      <c r="BF241" s="79"/>
      <c r="BG241" s="79"/>
      <c r="BH241" s="79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BX241" s="79"/>
      <c r="BY241" s="79"/>
      <c r="BZ241" s="79"/>
      <c r="CA241" s="79"/>
      <c r="CB241" s="79"/>
      <c r="CC241" s="79"/>
      <c r="CD241" s="79"/>
      <c r="CE241" s="79"/>
      <c r="CF241" s="79"/>
      <c r="CG241" s="79"/>
      <c r="CH241" s="79"/>
      <c r="CI241" s="79"/>
      <c r="CJ241" s="79"/>
      <c r="CK241" s="79"/>
      <c r="CL241" s="79"/>
      <c r="CM241" s="79"/>
      <c r="CN241" s="79"/>
      <c r="CO241" s="79"/>
      <c r="CP241" s="79"/>
      <c r="CQ241" s="79"/>
      <c r="CR241" s="79"/>
      <c r="CS241" s="79"/>
      <c r="CT241" s="79"/>
      <c r="CU241" s="79"/>
      <c r="CV241" s="79"/>
      <c r="CW241" s="79"/>
      <c r="CX241" s="79"/>
      <c r="CY241" s="79"/>
      <c r="CZ241" s="79"/>
      <c r="DA241" s="79"/>
      <c r="DB241" s="79"/>
      <c r="DC241" s="79"/>
      <c r="DD241" s="79"/>
      <c r="DE241" s="79"/>
      <c r="DF241" s="79"/>
      <c r="DG241" s="79"/>
      <c r="DH241" s="79"/>
      <c r="DI241" s="79"/>
      <c r="DJ241" s="79"/>
      <c r="DK241" s="79"/>
      <c r="DL241" s="79"/>
      <c r="DM241" s="79"/>
      <c r="DN241" s="79"/>
      <c r="DO241" s="79"/>
      <c r="DP241" s="79"/>
      <c r="DQ241" s="79"/>
      <c r="DR241" s="79"/>
      <c r="DS241" s="79"/>
      <c r="DT241" s="79"/>
      <c r="DU241" s="79"/>
      <c r="DV241" s="79"/>
      <c r="DW241" s="79"/>
      <c r="DX241" s="79"/>
      <c r="DY241" s="79"/>
      <c r="DZ241" s="79"/>
      <c r="EA241" s="79"/>
      <c r="EB241" s="79"/>
      <c r="EC241" s="79"/>
      <c r="ED241" s="79"/>
      <c r="EE241" s="79"/>
      <c r="EF241" s="79"/>
      <c r="EG241" s="79"/>
      <c r="EH241" s="79"/>
      <c r="EI241" s="79"/>
      <c r="EJ241" s="79"/>
      <c r="EK241" s="79"/>
      <c r="EL241" s="79"/>
      <c r="EM241" s="79"/>
      <c r="EN241" s="79"/>
      <c r="EO241" s="79"/>
      <c r="EP241" s="79"/>
      <c r="EQ241" s="79"/>
      <c r="ER241" s="79"/>
      <c r="ES241" s="79"/>
      <c r="ET241" s="79"/>
      <c r="EU241" s="79"/>
      <c r="EV241" s="79"/>
      <c r="EW241" s="79"/>
      <c r="EX241" s="79"/>
      <c r="EY241" s="79"/>
      <c r="EZ241" s="79"/>
      <c r="FA241" s="79"/>
      <c r="FB241" s="79"/>
      <c r="FC241" s="79"/>
      <c r="FD241" s="79"/>
      <c r="FE241" s="79"/>
      <c r="FF241" s="79"/>
      <c r="FG241" s="79"/>
      <c r="FH241" s="79"/>
      <c r="FI241" s="79"/>
      <c r="FJ241" s="79"/>
      <c r="FK241" s="79"/>
      <c r="FL241" s="79"/>
      <c r="FM241" s="79"/>
      <c r="FN241" s="79"/>
      <c r="FO241" s="79"/>
      <c r="FP241" s="79"/>
      <c r="FQ241" s="79"/>
      <c r="FR241" s="79"/>
      <c r="FS241" s="79"/>
      <c r="FT241" s="79"/>
      <c r="FU241" s="79"/>
      <c r="FV241" s="79"/>
      <c r="FW241" s="79"/>
      <c r="FX241" s="79"/>
      <c r="FY241" s="79"/>
      <c r="FZ241" s="79"/>
      <c r="GA241" s="79"/>
      <c r="GB241" s="79"/>
      <c r="GC241" s="79"/>
      <c r="GD241" s="79"/>
      <c r="GE241" s="79"/>
      <c r="GF241" s="79"/>
      <c r="GG241" s="79"/>
      <c r="GH241" s="79"/>
      <c r="GI241" s="79"/>
      <c r="GJ241" s="79"/>
      <c r="GK241" s="79"/>
      <c r="GL241" s="79"/>
      <c r="GM241" s="79"/>
      <c r="GN241" s="79"/>
      <c r="GO241" s="79"/>
      <c r="GP241" s="79"/>
      <c r="GQ241" s="79"/>
      <c r="GR241" s="79"/>
      <c r="GS241" s="79"/>
      <c r="GT241" s="79"/>
      <c r="GU241" s="79"/>
      <c r="GV241" s="79"/>
      <c r="GW241" s="79"/>
      <c r="GX241" s="79"/>
      <c r="GY241" s="79"/>
      <c r="GZ241" s="79"/>
      <c r="HA241" s="79"/>
      <c r="HB241" s="79"/>
      <c r="HC241" s="79"/>
      <c r="HD241" s="79"/>
      <c r="HE241" s="79"/>
      <c r="HF241" s="79"/>
      <c r="HG241" s="79"/>
      <c r="HH241" s="79"/>
      <c r="HI241" s="79"/>
      <c r="HJ241" s="79"/>
      <c r="HK241" s="79"/>
      <c r="HL241" s="79"/>
      <c r="HM241" s="79"/>
      <c r="HN241" s="79"/>
      <c r="HO241" s="79"/>
      <c r="HP241" s="79"/>
      <c r="HQ241" s="79"/>
      <c r="HR241" s="79"/>
      <c r="HS241" s="79"/>
      <c r="HT241" s="79"/>
      <c r="HU241" s="79"/>
      <c r="HV241" s="79"/>
      <c r="HW241" s="79"/>
      <c r="HX241" s="79"/>
      <c r="HY241" s="79"/>
      <c r="HZ241" s="79"/>
      <c r="IA241" s="79"/>
      <c r="IB241" s="79"/>
      <c r="IC241" s="79"/>
      <c r="ID241" s="79"/>
      <c r="IE241" s="79"/>
      <c r="IF241" s="79"/>
      <c r="IG241" s="79"/>
      <c r="IH241" s="79"/>
      <c r="II241" s="79"/>
      <c r="IJ241" s="79"/>
      <c r="IK241" s="79"/>
      <c r="IL241" s="79"/>
      <c r="IM241" s="79"/>
      <c r="IN241" s="79"/>
    </row>
    <row r="242" spans="1:248" s="86" customFormat="1" ht="25.5">
      <c r="A242" s="73">
        <v>3.3</v>
      </c>
      <c r="B242" s="118" t="s">
        <v>227</v>
      </c>
      <c r="C242" s="177">
        <v>3</v>
      </c>
      <c r="D242" s="203" t="s">
        <v>15</v>
      </c>
      <c r="E242" s="175">
        <v>8700</v>
      </c>
      <c r="F242" s="176">
        <f t="shared" si="10"/>
        <v>26100</v>
      </c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79"/>
      <c r="AU242" s="79"/>
      <c r="AV242" s="79"/>
      <c r="AW242" s="79"/>
      <c r="AX242" s="79"/>
      <c r="AY242" s="79"/>
      <c r="AZ242" s="79"/>
      <c r="BA242" s="79"/>
      <c r="BB242" s="79"/>
      <c r="BC242" s="79"/>
      <c r="BD242" s="79"/>
      <c r="BE242" s="79"/>
      <c r="BF242" s="79"/>
      <c r="BG242" s="79"/>
      <c r="BH242" s="79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  <c r="CC242" s="79"/>
      <c r="CD242" s="79"/>
      <c r="CE242" s="79"/>
      <c r="CF242" s="79"/>
      <c r="CG242" s="79"/>
      <c r="CH242" s="79"/>
      <c r="CI242" s="79"/>
      <c r="CJ242" s="79"/>
      <c r="CK242" s="79"/>
      <c r="CL242" s="79"/>
      <c r="CM242" s="79"/>
      <c r="CN242" s="79"/>
      <c r="CO242" s="79"/>
      <c r="CP242" s="79"/>
      <c r="CQ242" s="79"/>
      <c r="CR242" s="79"/>
      <c r="CS242" s="79"/>
      <c r="CT242" s="79"/>
      <c r="CU242" s="79"/>
      <c r="CV242" s="79"/>
      <c r="CW242" s="79"/>
      <c r="CX242" s="79"/>
      <c r="CY242" s="79"/>
      <c r="CZ242" s="79"/>
      <c r="DA242" s="79"/>
      <c r="DB242" s="79"/>
      <c r="DC242" s="79"/>
      <c r="DD242" s="79"/>
      <c r="DE242" s="79"/>
      <c r="DF242" s="79"/>
      <c r="DG242" s="79"/>
      <c r="DH242" s="79"/>
      <c r="DI242" s="79"/>
      <c r="DJ242" s="79"/>
      <c r="DK242" s="79"/>
      <c r="DL242" s="79"/>
      <c r="DM242" s="79"/>
      <c r="DN242" s="79"/>
      <c r="DO242" s="79"/>
      <c r="DP242" s="79"/>
      <c r="DQ242" s="79"/>
      <c r="DR242" s="79"/>
      <c r="DS242" s="79"/>
      <c r="DT242" s="79"/>
      <c r="DU242" s="79"/>
      <c r="DV242" s="79"/>
      <c r="DW242" s="79"/>
      <c r="DX242" s="79"/>
      <c r="DY242" s="79"/>
      <c r="DZ242" s="79"/>
      <c r="EA242" s="79"/>
      <c r="EB242" s="79"/>
      <c r="EC242" s="79"/>
      <c r="ED242" s="79"/>
      <c r="EE242" s="79"/>
      <c r="EF242" s="79"/>
      <c r="EG242" s="79"/>
      <c r="EH242" s="79"/>
      <c r="EI242" s="79"/>
      <c r="EJ242" s="79"/>
      <c r="EK242" s="79"/>
      <c r="EL242" s="79"/>
      <c r="EM242" s="79"/>
      <c r="EN242" s="79"/>
      <c r="EO242" s="79"/>
      <c r="EP242" s="79"/>
      <c r="EQ242" s="79"/>
      <c r="ER242" s="79"/>
      <c r="ES242" s="79"/>
      <c r="ET242" s="79"/>
      <c r="EU242" s="79"/>
      <c r="EV242" s="79"/>
      <c r="EW242" s="79"/>
      <c r="EX242" s="79"/>
      <c r="EY242" s="79"/>
      <c r="EZ242" s="79"/>
      <c r="FA242" s="79"/>
      <c r="FB242" s="79"/>
      <c r="FC242" s="79"/>
      <c r="FD242" s="79"/>
      <c r="FE242" s="79"/>
      <c r="FF242" s="79"/>
      <c r="FG242" s="79"/>
      <c r="FH242" s="79"/>
      <c r="FI242" s="79"/>
      <c r="FJ242" s="79"/>
      <c r="FK242" s="79"/>
      <c r="FL242" s="79"/>
      <c r="FM242" s="79"/>
      <c r="FN242" s="79"/>
      <c r="FO242" s="79"/>
      <c r="FP242" s="79"/>
      <c r="FQ242" s="79"/>
      <c r="FR242" s="79"/>
      <c r="FS242" s="79"/>
      <c r="FT242" s="79"/>
      <c r="FU242" s="79"/>
      <c r="FV242" s="79"/>
      <c r="FW242" s="79"/>
      <c r="FX242" s="79"/>
      <c r="FY242" s="79"/>
      <c r="FZ242" s="79"/>
      <c r="GA242" s="79"/>
      <c r="GB242" s="79"/>
      <c r="GC242" s="79"/>
      <c r="GD242" s="79"/>
      <c r="GE242" s="79"/>
      <c r="GF242" s="79"/>
      <c r="GG242" s="79"/>
      <c r="GH242" s="79"/>
      <c r="GI242" s="79"/>
      <c r="GJ242" s="79"/>
      <c r="GK242" s="79"/>
      <c r="GL242" s="79"/>
      <c r="GM242" s="79"/>
      <c r="GN242" s="79"/>
      <c r="GO242" s="79"/>
      <c r="GP242" s="79"/>
      <c r="GQ242" s="79"/>
      <c r="GR242" s="79"/>
      <c r="GS242" s="79"/>
      <c r="GT242" s="79"/>
      <c r="GU242" s="79"/>
      <c r="GV242" s="79"/>
      <c r="GW242" s="79"/>
      <c r="GX242" s="79"/>
      <c r="GY242" s="79"/>
      <c r="GZ242" s="79"/>
      <c r="HA242" s="79"/>
      <c r="HB242" s="79"/>
      <c r="HC242" s="79"/>
      <c r="HD242" s="79"/>
      <c r="HE242" s="79"/>
      <c r="HF242" s="79"/>
      <c r="HG242" s="79"/>
      <c r="HH242" s="79"/>
      <c r="HI242" s="79"/>
      <c r="HJ242" s="79"/>
      <c r="HK242" s="79"/>
      <c r="HL242" s="79"/>
      <c r="HM242" s="79"/>
      <c r="HN242" s="79"/>
      <c r="HO242" s="79"/>
      <c r="HP242" s="79"/>
      <c r="HQ242" s="79"/>
      <c r="HR242" s="79"/>
      <c r="HS242" s="79"/>
      <c r="HT242" s="79"/>
      <c r="HU242" s="79"/>
      <c r="HV242" s="79"/>
      <c r="HW242" s="79"/>
      <c r="HX242" s="79"/>
      <c r="HY242" s="79"/>
      <c r="HZ242" s="79"/>
      <c r="IA242" s="79"/>
      <c r="IB242" s="79"/>
      <c r="IC242" s="79"/>
      <c r="ID242" s="79"/>
      <c r="IE242" s="79"/>
      <c r="IF242" s="79"/>
      <c r="IG242" s="79"/>
      <c r="IH242" s="79"/>
      <c r="II242" s="79"/>
      <c r="IJ242" s="79"/>
      <c r="IK242" s="79"/>
      <c r="IL242" s="79"/>
      <c r="IM242" s="79"/>
      <c r="IN242" s="79"/>
    </row>
    <row r="243" spans="1:248" s="86" customFormat="1">
      <c r="A243" s="106"/>
      <c r="B243" s="118"/>
      <c r="C243" s="119"/>
      <c r="D243" s="109"/>
      <c r="E243" s="116"/>
      <c r="F243" s="112">
        <f t="shared" si="10"/>
        <v>0</v>
      </c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79"/>
      <c r="AU243" s="79"/>
      <c r="AV243" s="79"/>
      <c r="AW243" s="79"/>
      <c r="AX243" s="79"/>
      <c r="AY243" s="79"/>
      <c r="AZ243" s="79"/>
      <c r="BA243" s="79"/>
      <c r="BB243" s="79"/>
      <c r="BC243" s="79"/>
      <c r="BD243" s="79"/>
      <c r="BE243" s="79"/>
      <c r="BF243" s="79"/>
      <c r="BG243" s="79"/>
      <c r="BH243" s="79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  <c r="CC243" s="79"/>
      <c r="CD243" s="79"/>
      <c r="CE243" s="79"/>
      <c r="CF243" s="79"/>
      <c r="CG243" s="79"/>
      <c r="CH243" s="79"/>
      <c r="CI243" s="79"/>
      <c r="CJ243" s="79"/>
      <c r="CK243" s="79"/>
      <c r="CL243" s="79"/>
      <c r="CM243" s="79"/>
      <c r="CN243" s="79"/>
      <c r="CO243" s="79"/>
      <c r="CP243" s="79"/>
      <c r="CQ243" s="79"/>
      <c r="CR243" s="79"/>
      <c r="CS243" s="79"/>
      <c r="CT243" s="79"/>
      <c r="CU243" s="79"/>
      <c r="CV243" s="79"/>
      <c r="CW243" s="79"/>
      <c r="CX243" s="79"/>
      <c r="CY243" s="79"/>
      <c r="CZ243" s="79"/>
      <c r="DA243" s="79"/>
      <c r="DB243" s="79"/>
      <c r="DC243" s="79"/>
      <c r="DD243" s="79"/>
      <c r="DE243" s="79"/>
      <c r="DF243" s="79"/>
      <c r="DG243" s="79"/>
      <c r="DH243" s="79"/>
      <c r="DI243" s="79"/>
      <c r="DJ243" s="79"/>
      <c r="DK243" s="79"/>
      <c r="DL243" s="79"/>
      <c r="DM243" s="79"/>
      <c r="DN243" s="79"/>
      <c r="DO243" s="79"/>
      <c r="DP243" s="79"/>
      <c r="DQ243" s="79"/>
      <c r="DR243" s="79"/>
      <c r="DS243" s="79"/>
      <c r="DT243" s="79"/>
      <c r="DU243" s="79"/>
      <c r="DV243" s="79"/>
      <c r="DW243" s="79"/>
      <c r="DX243" s="79"/>
      <c r="DY243" s="79"/>
      <c r="DZ243" s="79"/>
      <c r="EA243" s="79"/>
      <c r="EB243" s="79"/>
      <c r="EC243" s="79"/>
      <c r="ED243" s="79"/>
      <c r="EE243" s="79"/>
      <c r="EF243" s="79"/>
      <c r="EG243" s="79"/>
      <c r="EH243" s="79"/>
      <c r="EI243" s="79"/>
      <c r="EJ243" s="79"/>
      <c r="EK243" s="79"/>
      <c r="EL243" s="79"/>
      <c r="EM243" s="79"/>
      <c r="EN243" s="79"/>
      <c r="EO243" s="79"/>
      <c r="EP243" s="79"/>
      <c r="EQ243" s="79"/>
      <c r="ER243" s="79"/>
      <c r="ES243" s="79"/>
      <c r="ET243" s="79"/>
      <c r="EU243" s="79"/>
      <c r="EV243" s="79"/>
      <c r="EW243" s="79"/>
      <c r="EX243" s="79"/>
      <c r="EY243" s="79"/>
      <c r="EZ243" s="79"/>
      <c r="FA243" s="79"/>
      <c r="FB243" s="79"/>
      <c r="FC243" s="79"/>
      <c r="FD243" s="79"/>
      <c r="FE243" s="79"/>
      <c r="FF243" s="79"/>
      <c r="FG243" s="79"/>
      <c r="FH243" s="79"/>
      <c r="FI243" s="79"/>
      <c r="FJ243" s="79"/>
      <c r="FK243" s="79"/>
      <c r="FL243" s="79"/>
      <c r="FM243" s="79"/>
      <c r="FN243" s="79"/>
      <c r="FO243" s="79"/>
      <c r="FP243" s="79"/>
      <c r="FQ243" s="79"/>
      <c r="FR243" s="79"/>
      <c r="FS243" s="79"/>
      <c r="FT243" s="79"/>
      <c r="FU243" s="79"/>
      <c r="FV243" s="79"/>
      <c r="FW243" s="79"/>
      <c r="FX243" s="79"/>
      <c r="FY243" s="79"/>
      <c r="FZ243" s="79"/>
      <c r="GA243" s="79"/>
      <c r="GB243" s="79"/>
      <c r="GC243" s="79"/>
      <c r="GD243" s="79"/>
      <c r="GE243" s="79"/>
      <c r="GF243" s="79"/>
      <c r="GG243" s="79"/>
      <c r="GH243" s="79"/>
      <c r="GI243" s="79"/>
      <c r="GJ243" s="79"/>
      <c r="GK243" s="79"/>
      <c r="GL243" s="79"/>
      <c r="GM243" s="79"/>
      <c r="GN243" s="79"/>
      <c r="GO243" s="79"/>
      <c r="GP243" s="79"/>
      <c r="GQ243" s="79"/>
      <c r="GR243" s="79"/>
      <c r="GS243" s="79"/>
      <c r="GT243" s="79"/>
      <c r="GU243" s="79"/>
      <c r="GV243" s="79"/>
      <c r="GW243" s="79"/>
      <c r="GX243" s="79"/>
      <c r="GY243" s="79"/>
      <c r="GZ243" s="79"/>
      <c r="HA243" s="79"/>
      <c r="HB243" s="79"/>
      <c r="HC243" s="79"/>
      <c r="HD243" s="79"/>
      <c r="HE243" s="79"/>
      <c r="HF243" s="79"/>
      <c r="HG243" s="79"/>
      <c r="HH243" s="79"/>
      <c r="HI243" s="79"/>
      <c r="HJ243" s="79"/>
      <c r="HK243" s="79"/>
      <c r="HL243" s="79"/>
      <c r="HM243" s="79"/>
      <c r="HN243" s="79"/>
      <c r="HO243" s="79"/>
      <c r="HP243" s="79"/>
      <c r="HQ243" s="79"/>
      <c r="HR243" s="79"/>
      <c r="HS243" s="79"/>
      <c r="HT243" s="79"/>
      <c r="HU243" s="79"/>
      <c r="HV243" s="79"/>
      <c r="HW243" s="79"/>
      <c r="HX243" s="79"/>
      <c r="HY243" s="79"/>
      <c r="HZ243" s="79"/>
      <c r="IA243" s="79"/>
      <c r="IB243" s="79"/>
      <c r="IC243" s="79"/>
      <c r="ID243" s="79"/>
      <c r="IE243" s="79"/>
      <c r="IF243" s="79"/>
      <c r="IG243" s="79"/>
      <c r="IH243" s="79"/>
      <c r="II243" s="79"/>
      <c r="IJ243" s="79"/>
      <c r="IK243" s="79"/>
      <c r="IL243" s="79"/>
      <c r="IM243" s="79"/>
      <c r="IN243" s="79"/>
    </row>
    <row r="244" spans="1:248" s="86" customFormat="1">
      <c r="A244" s="118">
        <v>4</v>
      </c>
      <c r="B244" s="120" t="s">
        <v>69</v>
      </c>
      <c r="C244" s="24">
        <v>1</v>
      </c>
      <c r="D244" s="31" t="s">
        <v>15</v>
      </c>
      <c r="E244" s="63">
        <v>12500</v>
      </c>
      <c r="F244" s="112">
        <f t="shared" si="10"/>
        <v>12500</v>
      </c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9"/>
      <c r="AU244" s="79"/>
      <c r="AV244" s="79"/>
      <c r="AW244" s="79"/>
      <c r="AX244" s="79"/>
      <c r="AY244" s="79"/>
      <c r="AZ244" s="79"/>
      <c r="BA244" s="79"/>
      <c r="BB244" s="79"/>
      <c r="BC244" s="79"/>
      <c r="BD244" s="79"/>
      <c r="BE244" s="79"/>
      <c r="BF244" s="79"/>
      <c r="BG244" s="79"/>
      <c r="BH244" s="79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  <c r="CC244" s="79"/>
      <c r="CD244" s="79"/>
      <c r="CE244" s="79"/>
      <c r="CF244" s="79"/>
      <c r="CG244" s="79"/>
      <c r="CH244" s="79"/>
      <c r="CI244" s="79"/>
      <c r="CJ244" s="79"/>
      <c r="CK244" s="79"/>
      <c r="CL244" s="79"/>
      <c r="CM244" s="79"/>
      <c r="CN244" s="79"/>
      <c r="CO244" s="79"/>
      <c r="CP244" s="79"/>
      <c r="CQ244" s="79"/>
      <c r="CR244" s="79"/>
      <c r="CS244" s="79"/>
      <c r="CT244" s="79"/>
      <c r="CU244" s="79"/>
      <c r="CV244" s="79"/>
      <c r="CW244" s="79"/>
      <c r="CX244" s="79"/>
      <c r="CY244" s="79"/>
      <c r="CZ244" s="79"/>
      <c r="DA244" s="79"/>
      <c r="DB244" s="79"/>
      <c r="DC244" s="79"/>
      <c r="DD244" s="79"/>
      <c r="DE244" s="79"/>
      <c r="DF244" s="79"/>
      <c r="DG244" s="79"/>
      <c r="DH244" s="79"/>
      <c r="DI244" s="79"/>
      <c r="DJ244" s="79"/>
      <c r="DK244" s="79"/>
      <c r="DL244" s="79"/>
      <c r="DM244" s="79"/>
      <c r="DN244" s="79"/>
      <c r="DO244" s="79"/>
      <c r="DP244" s="79"/>
      <c r="DQ244" s="79"/>
      <c r="DR244" s="79"/>
      <c r="DS244" s="79"/>
      <c r="DT244" s="79"/>
      <c r="DU244" s="79"/>
      <c r="DV244" s="79"/>
      <c r="DW244" s="79"/>
      <c r="DX244" s="79"/>
      <c r="DY244" s="79"/>
      <c r="DZ244" s="79"/>
      <c r="EA244" s="79"/>
      <c r="EB244" s="79"/>
      <c r="EC244" s="79"/>
      <c r="ED244" s="79"/>
      <c r="EE244" s="79"/>
      <c r="EF244" s="79"/>
      <c r="EG244" s="79"/>
      <c r="EH244" s="79"/>
      <c r="EI244" s="79"/>
      <c r="EJ244" s="79"/>
      <c r="EK244" s="79"/>
      <c r="EL244" s="79"/>
      <c r="EM244" s="79"/>
      <c r="EN244" s="79"/>
      <c r="EO244" s="79"/>
      <c r="EP244" s="79"/>
      <c r="EQ244" s="79"/>
      <c r="ER244" s="79"/>
      <c r="ES244" s="79"/>
      <c r="ET244" s="79"/>
      <c r="EU244" s="79"/>
      <c r="EV244" s="79"/>
      <c r="EW244" s="79"/>
      <c r="EX244" s="79"/>
      <c r="EY244" s="79"/>
      <c r="EZ244" s="79"/>
      <c r="FA244" s="79"/>
      <c r="FB244" s="79"/>
      <c r="FC244" s="79"/>
      <c r="FD244" s="79"/>
      <c r="FE244" s="79"/>
      <c r="FF244" s="79"/>
      <c r="FG244" s="79"/>
      <c r="FH244" s="79"/>
      <c r="FI244" s="79"/>
      <c r="FJ244" s="79"/>
      <c r="FK244" s="79"/>
      <c r="FL244" s="79"/>
      <c r="FM244" s="79"/>
      <c r="FN244" s="79"/>
      <c r="FO244" s="79"/>
      <c r="FP244" s="79"/>
      <c r="FQ244" s="79"/>
      <c r="FR244" s="79"/>
      <c r="FS244" s="79"/>
      <c r="FT244" s="79"/>
      <c r="FU244" s="79"/>
      <c r="FV244" s="79"/>
      <c r="FW244" s="79"/>
      <c r="FX244" s="79"/>
      <c r="FY244" s="79"/>
      <c r="FZ244" s="79"/>
      <c r="GA244" s="79"/>
      <c r="GB244" s="79"/>
      <c r="GC244" s="79"/>
      <c r="GD244" s="79"/>
      <c r="GE244" s="79"/>
      <c r="GF244" s="79"/>
      <c r="GG244" s="79"/>
      <c r="GH244" s="79"/>
      <c r="GI244" s="79"/>
      <c r="GJ244" s="79"/>
      <c r="GK244" s="79"/>
      <c r="GL244" s="79"/>
      <c r="GM244" s="79"/>
      <c r="GN244" s="79"/>
      <c r="GO244" s="79"/>
      <c r="GP244" s="79"/>
      <c r="GQ244" s="79"/>
      <c r="GR244" s="79"/>
      <c r="GS244" s="79"/>
      <c r="GT244" s="79"/>
      <c r="GU244" s="79"/>
      <c r="GV244" s="79"/>
      <c r="GW244" s="79"/>
      <c r="GX244" s="79"/>
      <c r="GY244" s="79"/>
      <c r="GZ244" s="79"/>
      <c r="HA244" s="79"/>
      <c r="HB244" s="79"/>
      <c r="HC244" s="79"/>
      <c r="HD244" s="79"/>
      <c r="HE244" s="79"/>
      <c r="HF244" s="79"/>
      <c r="HG244" s="79"/>
      <c r="HH244" s="79"/>
      <c r="HI244" s="79"/>
      <c r="HJ244" s="79"/>
      <c r="HK244" s="79"/>
      <c r="HL244" s="79"/>
      <c r="HM244" s="79"/>
      <c r="HN244" s="79"/>
      <c r="HO244" s="79"/>
      <c r="HP244" s="79"/>
      <c r="HQ244" s="79"/>
      <c r="HR244" s="79"/>
      <c r="HS244" s="79"/>
      <c r="HT244" s="79"/>
      <c r="HU244" s="79"/>
      <c r="HV244" s="79"/>
      <c r="HW244" s="79"/>
      <c r="HX244" s="79"/>
      <c r="HY244" s="79"/>
      <c r="HZ244" s="79"/>
      <c r="IA244" s="79"/>
      <c r="IB244" s="79"/>
      <c r="IC244" s="79"/>
      <c r="ID244" s="79"/>
      <c r="IE244" s="79"/>
      <c r="IF244" s="79"/>
      <c r="IG244" s="79"/>
      <c r="IH244" s="79"/>
      <c r="II244" s="79"/>
      <c r="IJ244" s="79"/>
      <c r="IK244" s="79"/>
      <c r="IL244" s="79"/>
      <c r="IM244" s="79"/>
      <c r="IN244" s="79"/>
    </row>
    <row r="245" spans="1:248" s="86" customFormat="1">
      <c r="A245" s="146"/>
      <c r="B245" s="145" t="s">
        <v>203</v>
      </c>
      <c r="C245" s="147"/>
      <c r="D245" s="148"/>
      <c r="E245" s="147"/>
      <c r="F245" s="149">
        <f>SUM(F231:F244)</f>
        <v>213841.72999999998</v>
      </c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9"/>
      <c r="AU245" s="79"/>
      <c r="AV245" s="79"/>
      <c r="AW245" s="79"/>
      <c r="AX245" s="79"/>
      <c r="AY245" s="79"/>
      <c r="AZ245" s="79"/>
      <c r="BA245" s="79"/>
      <c r="BB245" s="79"/>
      <c r="BC245" s="79"/>
      <c r="BD245" s="79"/>
      <c r="BE245" s="79"/>
      <c r="BF245" s="79"/>
      <c r="BG245" s="79"/>
      <c r="BH245" s="79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  <c r="CC245" s="79"/>
      <c r="CD245" s="79"/>
      <c r="CE245" s="79"/>
      <c r="CF245" s="79"/>
      <c r="CG245" s="79"/>
      <c r="CH245" s="79"/>
      <c r="CI245" s="79"/>
      <c r="CJ245" s="79"/>
      <c r="CK245" s="79"/>
      <c r="CL245" s="79"/>
      <c r="CM245" s="79"/>
      <c r="CN245" s="79"/>
      <c r="CO245" s="79"/>
      <c r="CP245" s="79"/>
      <c r="CQ245" s="79"/>
      <c r="CR245" s="79"/>
      <c r="CS245" s="79"/>
      <c r="CT245" s="79"/>
      <c r="CU245" s="79"/>
      <c r="CV245" s="79"/>
      <c r="CW245" s="79"/>
      <c r="CX245" s="79"/>
      <c r="CY245" s="79"/>
      <c r="CZ245" s="79"/>
      <c r="DA245" s="79"/>
      <c r="DB245" s="79"/>
      <c r="DC245" s="79"/>
      <c r="DD245" s="79"/>
      <c r="DE245" s="79"/>
      <c r="DF245" s="79"/>
      <c r="DG245" s="79"/>
      <c r="DH245" s="79"/>
      <c r="DI245" s="79"/>
      <c r="DJ245" s="79"/>
      <c r="DK245" s="79"/>
      <c r="DL245" s="79"/>
      <c r="DM245" s="79"/>
      <c r="DN245" s="79"/>
      <c r="DO245" s="79"/>
      <c r="DP245" s="79"/>
      <c r="DQ245" s="79"/>
      <c r="DR245" s="79"/>
      <c r="DS245" s="79"/>
      <c r="DT245" s="79"/>
      <c r="DU245" s="79"/>
      <c r="DV245" s="79"/>
      <c r="DW245" s="79"/>
      <c r="DX245" s="79"/>
      <c r="DY245" s="79"/>
      <c r="DZ245" s="79"/>
      <c r="EA245" s="79"/>
      <c r="EB245" s="79"/>
      <c r="EC245" s="79"/>
      <c r="ED245" s="79"/>
      <c r="EE245" s="79"/>
      <c r="EF245" s="79"/>
      <c r="EG245" s="79"/>
      <c r="EH245" s="79"/>
      <c r="EI245" s="79"/>
      <c r="EJ245" s="79"/>
      <c r="EK245" s="79"/>
      <c r="EL245" s="79"/>
      <c r="EM245" s="79"/>
      <c r="EN245" s="79"/>
      <c r="EO245" s="79"/>
      <c r="EP245" s="79"/>
      <c r="EQ245" s="79"/>
      <c r="ER245" s="79"/>
      <c r="ES245" s="79"/>
      <c r="ET245" s="79"/>
      <c r="EU245" s="79"/>
      <c r="EV245" s="79"/>
      <c r="EW245" s="79"/>
      <c r="EX245" s="79"/>
      <c r="EY245" s="79"/>
      <c r="EZ245" s="79"/>
      <c r="FA245" s="79"/>
      <c r="FB245" s="79"/>
      <c r="FC245" s="79"/>
      <c r="FD245" s="79"/>
      <c r="FE245" s="79"/>
      <c r="FF245" s="79"/>
      <c r="FG245" s="79"/>
      <c r="FH245" s="79"/>
      <c r="FI245" s="79"/>
      <c r="FJ245" s="79"/>
      <c r="FK245" s="79"/>
      <c r="FL245" s="79"/>
      <c r="FM245" s="79"/>
      <c r="FN245" s="79"/>
      <c r="FO245" s="79"/>
      <c r="FP245" s="79"/>
      <c r="FQ245" s="79"/>
      <c r="FR245" s="79"/>
      <c r="FS245" s="79"/>
      <c r="FT245" s="79"/>
      <c r="FU245" s="79"/>
      <c r="FV245" s="79"/>
      <c r="FW245" s="79"/>
      <c r="FX245" s="79"/>
      <c r="FY245" s="79"/>
      <c r="FZ245" s="79"/>
      <c r="GA245" s="79"/>
      <c r="GB245" s="79"/>
      <c r="GC245" s="79"/>
      <c r="GD245" s="79"/>
      <c r="GE245" s="79"/>
      <c r="GF245" s="79"/>
      <c r="GG245" s="79"/>
      <c r="GH245" s="79"/>
      <c r="GI245" s="79"/>
      <c r="GJ245" s="79"/>
      <c r="GK245" s="79"/>
      <c r="GL245" s="79"/>
      <c r="GM245" s="79"/>
      <c r="GN245" s="79"/>
      <c r="GO245" s="79"/>
      <c r="GP245" s="79"/>
      <c r="GQ245" s="79"/>
      <c r="GR245" s="79"/>
      <c r="GS245" s="79"/>
      <c r="GT245" s="79"/>
      <c r="GU245" s="79"/>
      <c r="GV245" s="79"/>
      <c r="GW245" s="79"/>
      <c r="GX245" s="79"/>
      <c r="GY245" s="79"/>
      <c r="GZ245" s="79"/>
      <c r="HA245" s="79"/>
      <c r="HB245" s="79"/>
      <c r="HC245" s="79"/>
      <c r="HD245" s="79"/>
      <c r="HE245" s="79"/>
      <c r="HF245" s="79"/>
      <c r="HG245" s="79"/>
      <c r="HH245" s="79"/>
      <c r="HI245" s="79"/>
      <c r="HJ245" s="79"/>
      <c r="HK245" s="79"/>
      <c r="HL245" s="79"/>
      <c r="HM245" s="79"/>
      <c r="HN245" s="79"/>
      <c r="HO245" s="79"/>
      <c r="HP245" s="79"/>
      <c r="HQ245" s="79"/>
      <c r="HR245" s="79"/>
      <c r="HS245" s="79"/>
      <c r="HT245" s="79"/>
      <c r="HU245" s="79"/>
      <c r="HV245" s="79"/>
      <c r="HW245" s="79"/>
      <c r="HX245" s="79"/>
      <c r="HY245" s="79"/>
      <c r="HZ245" s="79"/>
      <c r="IA245" s="79"/>
      <c r="IB245" s="79"/>
      <c r="IC245" s="79"/>
      <c r="ID245" s="79"/>
      <c r="IE245" s="79"/>
      <c r="IF245" s="79"/>
      <c r="IG245" s="79"/>
      <c r="IH245" s="79"/>
      <c r="II245" s="79"/>
      <c r="IJ245" s="79"/>
      <c r="IK245" s="79"/>
      <c r="IL245" s="79"/>
      <c r="IM245" s="79"/>
      <c r="IN245" s="79"/>
    </row>
    <row r="246" spans="1:248" s="86" customFormat="1">
      <c r="A246" s="53"/>
      <c r="B246" s="54"/>
      <c r="C246" s="76"/>
      <c r="D246" s="51"/>
      <c r="E246" s="77"/>
      <c r="F246" s="52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9"/>
      <c r="AU246" s="79"/>
      <c r="AV246" s="79"/>
      <c r="AW246" s="79"/>
      <c r="AX246" s="79"/>
      <c r="AY246" s="79"/>
      <c r="AZ246" s="79"/>
      <c r="BA246" s="79"/>
      <c r="BB246" s="79"/>
      <c r="BC246" s="79"/>
      <c r="BD246" s="79"/>
      <c r="BE246" s="79"/>
      <c r="BF246" s="79"/>
      <c r="BG246" s="79"/>
      <c r="BH246" s="79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  <c r="CC246" s="79"/>
      <c r="CD246" s="79"/>
      <c r="CE246" s="79"/>
      <c r="CF246" s="79"/>
      <c r="CG246" s="79"/>
      <c r="CH246" s="79"/>
      <c r="CI246" s="79"/>
      <c r="CJ246" s="79"/>
      <c r="CK246" s="79"/>
      <c r="CL246" s="79"/>
      <c r="CM246" s="79"/>
      <c r="CN246" s="79"/>
      <c r="CO246" s="79"/>
      <c r="CP246" s="79"/>
      <c r="CQ246" s="79"/>
      <c r="CR246" s="79"/>
      <c r="CS246" s="79"/>
      <c r="CT246" s="79"/>
      <c r="CU246" s="79"/>
      <c r="CV246" s="79"/>
      <c r="CW246" s="79"/>
      <c r="CX246" s="79"/>
      <c r="CY246" s="79"/>
      <c r="CZ246" s="79"/>
      <c r="DA246" s="79"/>
      <c r="DB246" s="79"/>
      <c r="DC246" s="79"/>
      <c r="DD246" s="79"/>
      <c r="DE246" s="79"/>
      <c r="DF246" s="79"/>
      <c r="DG246" s="79"/>
      <c r="DH246" s="79"/>
      <c r="DI246" s="79"/>
      <c r="DJ246" s="79"/>
      <c r="DK246" s="79"/>
      <c r="DL246" s="79"/>
      <c r="DM246" s="79"/>
      <c r="DN246" s="79"/>
      <c r="DO246" s="79"/>
      <c r="DP246" s="79"/>
      <c r="DQ246" s="79"/>
      <c r="DR246" s="79"/>
      <c r="DS246" s="79"/>
      <c r="DT246" s="79"/>
      <c r="DU246" s="79"/>
      <c r="DV246" s="79"/>
      <c r="DW246" s="79"/>
      <c r="DX246" s="79"/>
      <c r="DY246" s="79"/>
      <c r="DZ246" s="79"/>
      <c r="EA246" s="79"/>
      <c r="EB246" s="79"/>
      <c r="EC246" s="79"/>
      <c r="ED246" s="79"/>
      <c r="EE246" s="79"/>
      <c r="EF246" s="79"/>
      <c r="EG246" s="79"/>
      <c r="EH246" s="79"/>
      <c r="EI246" s="79"/>
      <c r="EJ246" s="79"/>
      <c r="EK246" s="79"/>
      <c r="EL246" s="79"/>
      <c r="EM246" s="79"/>
      <c r="EN246" s="79"/>
      <c r="EO246" s="79"/>
      <c r="EP246" s="79"/>
      <c r="EQ246" s="79"/>
      <c r="ER246" s="79"/>
      <c r="ES246" s="79"/>
      <c r="ET246" s="79"/>
      <c r="EU246" s="79"/>
      <c r="EV246" s="79"/>
      <c r="EW246" s="79"/>
      <c r="EX246" s="79"/>
      <c r="EY246" s="79"/>
      <c r="EZ246" s="79"/>
      <c r="FA246" s="79"/>
      <c r="FB246" s="79"/>
      <c r="FC246" s="79"/>
      <c r="FD246" s="79"/>
      <c r="FE246" s="79"/>
      <c r="FF246" s="79"/>
      <c r="FG246" s="79"/>
      <c r="FH246" s="79"/>
      <c r="FI246" s="79"/>
      <c r="FJ246" s="79"/>
      <c r="FK246" s="79"/>
      <c r="FL246" s="79"/>
      <c r="FM246" s="79"/>
      <c r="FN246" s="79"/>
      <c r="FO246" s="79"/>
      <c r="FP246" s="79"/>
      <c r="FQ246" s="79"/>
      <c r="FR246" s="79"/>
      <c r="FS246" s="79"/>
      <c r="FT246" s="79"/>
      <c r="FU246" s="79"/>
      <c r="FV246" s="79"/>
      <c r="FW246" s="79"/>
      <c r="FX246" s="79"/>
      <c r="FY246" s="79"/>
      <c r="FZ246" s="79"/>
      <c r="GA246" s="79"/>
      <c r="GB246" s="79"/>
      <c r="GC246" s="79"/>
      <c r="GD246" s="79"/>
      <c r="GE246" s="79"/>
      <c r="GF246" s="79"/>
      <c r="GG246" s="79"/>
      <c r="GH246" s="79"/>
      <c r="GI246" s="79"/>
      <c r="GJ246" s="79"/>
      <c r="GK246" s="79"/>
      <c r="GL246" s="79"/>
      <c r="GM246" s="79"/>
      <c r="GN246" s="79"/>
      <c r="GO246" s="79"/>
      <c r="GP246" s="79"/>
      <c r="GQ246" s="79"/>
      <c r="GR246" s="79"/>
      <c r="GS246" s="79"/>
      <c r="GT246" s="79"/>
      <c r="GU246" s="79"/>
      <c r="GV246" s="79"/>
      <c r="GW246" s="79"/>
      <c r="GX246" s="79"/>
      <c r="GY246" s="79"/>
      <c r="GZ246" s="79"/>
      <c r="HA246" s="79"/>
      <c r="HB246" s="79"/>
      <c r="HC246" s="79"/>
      <c r="HD246" s="79"/>
      <c r="HE246" s="79"/>
      <c r="HF246" s="79"/>
      <c r="HG246" s="79"/>
      <c r="HH246" s="79"/>
      <c r="HI246" s="79"/>
      <c r="HJ246" s="79"/>
      <c r="HK246" s="79"/>
      <c r="HL246" s="79"/>
      <c r="HM246" s="79"/>
      <c r="HN246" s="79"/>
      <c r="HO246" s="79"/>
      <c r="HP246" s="79"/>
      <c r="HQ246" s="79"/>
      <c r="HR246" s="79"/>
      <c r="HS246" s="79"/>
      <c r="HT246" s="79"/>
      <c r="HU246" s="79"/>
      <c r="HV246" s="79"/>
      <c r="HW246" s="79"/>
      <c r="HX246" s="79"/>
      <c r="HY246" s="79"/>
      <c r="HZ246" s="79"/>
      <c r="IA246" s="79"/>
      <c r="IB246" s="79"/>
      <c r="IC246" s="79"/>
      <c r="ID246" s="79"/>
      <c r="IE246" s="79"/>
      <c r="IF246" s="79"/>
      <c r="IG246" s="79"/>
      <c r="IH246" s="79"/>
      <c r="II246" s="79"/>
      <c r="IJ246" s="79"/>
      <c r="IK246" s="79"/>
      <c r="IL246" s="79"/>
      <c r="IM246" s="79"/>
      <c r="IN246" s="79"/>
    </row>
    <row r="247" spans="1:248" s="86" customFormat="1">
      <c r="A247" s="102" t="s">
        <v>22</v>
      </c>
      <c r="B247" s="103" t="s">
        <v>23</v>
      </c>
      <c r="C247" s="39"/>
      <c r="D247" s="18"/>
      <c r="E247" s="39"/>
      <c r="F247" s="3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9"/>
      <c r="AU247" s="79"/>
      <c r="AV247" s="7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  <c r="CC247" s="79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79"/>
      <c r="DG247" s="79"/>
      <c r="DH247" s="79"/>
      <c r="DI247" s="79"/>
      <c r="DJ247" s="79"/>
      <c r="DK247" s="79"/>
      <c r="DL247" s="79"/>
      <c r="DM247" s="79"/>
      <c r="DN247" s="79"/>
      <c r="DO247" s="79"/>
      <c r="DP247" s="79"/>
      <c r="DQ247" s="79"/>
      <c r="DR247" s="79"/>
      <c r="DS247" s="79"/>
      <c r="DT247" s="79"/>
      <c r="DU247" s="79"/>
      <c r="DV247" s="79"/>
      <c r="DW247" s="79"/>
      <c r="DX247" s="79"/>
      <c r="DY247" s="79"/>
      <c r="DZ247" s="79"/>
      <c r="EA247" s="79"/>
      <c r="EB247" s="79"/>
      <c r="EC247" s="79"/>
      <c r="ED247" s="79"/>
      <c r="EE247" s="79"/>
      <c r="EF247" s="79"/>
      <c r="EG247" s="79"/>
      <c r="EH247" s="79"/>
      <c r="EI247" s="79"/>
      <c r="EJ247" s="79"/>
      <c r="EK247" s="79"/>
      <c r="EL247" s="79"/>
      <c r="EM247" s="79"/>
      <c r="EN247" s="79"/>
      <c r="EO247" s="79"/>
      <c r="EP247" s="79"/>
      <c r="EQ247" s="79"/>
      <c r="ER247" s="79"/>
      <c r="ES247" s="79"/>
      <c r="ET247" s="79"/>
      <c r="EU247" s="79"/>
      <c r="EV247" s="79"/>
      <c r="EW247" s="79"/>
      <c r="EX247" s="79"/>
      <c r="EY247" s="79"/>
      <c r="EZ247" s="79"/>
      <c r="FA247" s="79"/>
      <c r="FB247" s="79"/>
      <c r="FC247" s="79"/>
      <c r="FD247" s="79"/>
      <c r="FE247" s="79"/>
      <c r="FF247" s="79"/>
      <c r="FG247" s="79"/>
      <c r="FH247" s="79"/>
      <c r="FI247" s="79"/>
      <c r="FJ247" s="79"/>
      <c r="FK247" s="79"/>
      <c r="FL247" s="79"/>
      <c r="FM247" s="79"/>
      <c r="FN247" s="79"/>
      <c r="FO247" s="79"/>
      <c r="FP247" s="79"/>
      <c r="FQ247" s="79"/>
      <c r="FR247" s="79"/>
      <c r="FS247" s="79"/>
      <c r="FT247" s="79"/>
      <c r="FU247" s="79"/>
      <c r="FV247" s="79"/>
      <c r="FW247" s="79"/>
      <c r="FX247" s="79"/>
      <c r="FY247" s="79"/>
      <c r="FZ247" s="79"/>
      <c r="GA247" s="79"/>
      <c r="GB247" s="79"/>
      <c r="GC247" s="79"/>
      <c r="GD247" s="79"/>
      <c r="GE247" s="79"/>
      <c r="GF247" s="79"/>
      <c r="GG247" s="79"/>
      <c r="GH247" s="79"/>
      <c r="GI247" s="79"/>
      <c r="GJ247" s="79"/>
      <c r="GK247" s="79"/>
      <c r="GL247" s="79"/>
      <c r="GM247" s="79"/>
      <c r="GN247" s="79"/>
      <c r="GO247" s="79"/>
      <c r="GP247" s="79"/>
      <c r="GQ247" s="79"/>
      <c r="GR247" s="79"/>
      <c r="GS247" s="79"/>
      <c r="GT247" s="79"/>
      <c r="GU247" s="79"/>
      <c r="GV247" s="79"/>
      <c r="GW247" s="79"/>
      <c r="GX247" s="79"/>
      <c r="GY247" s="79"/>
      <c r="GZ247" s="79"/>
      <c r="HA247" s="79"/>
      <c r="HB247" s="79"/>
      <c r="HC247" s="79"/>
      <c r="HD247" s="79"/>
      <c r="HE247" s="79"/>
      <c r="HF247" s="79"/>
      <c r="HG247" s="79"/>
      <c r="HH247" s="79"/>
      <c r="HI247" s="79"/>
      <c r="HJ247" s="79"/>
      <c r="HK247" s="79"/>
      <c r="HL247" s="79"/>
      <c r="HM247" s="79"/>
      <c r="HN247" s="79"/>
      <c r="HO247" s="79"/>
      <c r="HP247" s="79"/>
      <c r="HQ247" s="79"/>
      <c r="HR247" s="79"/>
      <c r="HS247" s="79"/>
      <c r="HT247" s="79"/>
      <c r="HU247" s="79"/>
      <c r="HV247" s="79"/>
      <c r="HW247" s="79"/>
      <c r="HX247" s="79"/>
      <c r="HY247" s="79"/>
      <c r="HZ247" s="79"/>
      <c r="IA247" s="79"/>
      <c r="IB247" s="79"/>
      <c r="IC247" s="79"/>
      <c r="ID247" s="79"/>
      <c r="IE247" s="79"/>
      <c r="IF247" s="79"/>
      <c r="IG247" s="79"/>
      <c r="IH247" s="79"/>
      <c r="II247" s="79"/>
      <c r="IJ247" s="79"/>
      <c r="IK247" s="79"/>
      <c r="IL247" s="79"/>
      <c r="IM247" s="79"/>
      <c r="IN247" s="79"/>
    </row>
    <row r="248" spans="1:248" s="86" customFormat="1" ht="25.5">
      <c r="A248" s="101">
        <v>1</v>
      </c>
      <c r="B248" s="33" t="s">
        <v>55</v>
      </c>
      <c r="C248" s="178">
        <v>6</v>
      </c>
      <c r="D248" s="18" t="s">
        <v>56</v>
      </c>
      <c r="E248" s="178">
        <v>35000</v>
      </c>
      <c r="F248" s="178">
        <f>ROUND(C248*E248,2)</f>
        <v>210000</v>
      </c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9"/>
      <c r="AU248" s="79"/>
      <c r="AV248" s="79"/>
      <c r="AW248" s="79"/>
      <c r="AX248" s="79"/>
      <c r="AY248" s="79"/>
      <c r="AZ248" s="79"/>
      <c r="BA248" s="79"/>
      <c r="BB248" s="79"/>
      <c r="BC248" s="79"/>
      <c r="BD248" s="79"/>
      <c r="BE248" s="79"/>
      <c r="BF248" s="79"/>
      <c r="BG248" s="79"/>
      <c r="BH248" s="79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  <c r="CC248" s="79"/>
      <c r="CD248" s="79"/>
      <c r="CE248" s="79"/>
      <c r="CF248" s="79"/>
      <c r="CG248" s="79"/>
      <c r="CH248" s="79"/>
      <c r="CI248" s="79"/>
      <c r="CJ248" s="79"/>
      <c r="CK248" s="79"/>
      <c r="CL248" s="79"/>
      <c r="CM248" s="79"/>
      <c r="CN248" s="79"/>
      <c r="CO248" s="79"/>
      <c r="CP248" s="79"/>
      <c r="CQ248" s="79"/>
      <c r="CR248" s="79"/>
      <c r="CS248" s="79"/>
      <c r="CT248" s="79"/>
      <c r="CU248" s="79"/>
      <c r="CV248" s="79"/>
      <c r="CW248" s="79"/>
      <c r="CX248" s="79"/>
      <c r="CY248" s="79"/>
      <c r="CZ248" s="79"/>
      <c r="DA248" s="79"/>
      <c r="DB248" s="79"/>
      <c r="DC248" s="79"/>
      <c r="DD248" s="79"/>
      <c r="DE248" s="79"/>
      <c r="DF248" s="79"/>
      <c r="DG248" s="79"/>
      <c r="DH248" s="79"/>
      <c r="DI248" s="79"/>
      <c r="DJ248" s="79"/>
      <c r="DK248" s="79"/>
      <c r="DL248" s="79"/>
      <c r="DM248" s="79"/>
      <c r="DN248" s="79"/>
      <c r="DO248" s="79"/>
      <c r="DP248" s="79"/>
      <c r="DQ248" s="79"/>
      <c r="DR248" s="79"/>
      <c r="DS248" s="79"/>
      <c r="DT248" s="79"/>
      <c r="DU248" s="79"/>
      <c r="DV248" s="79"/>
      <c r="DW248" s="79"/>
      <c r="DX248" s="79"/>
      <c r="DY248" s="79"/>
      <c r="DZ248" s="79"/>
      <c r="EA248" s="79"/>
      <c r="EB248" s="79"/>
      <c r="EC248" s="79"/>
      <c r="ED248" s="79"/>
      <c r="EE248" s="79"/>
      <c r="EF248" s="79"/>
      <c r="EG248" s="79"/>
      <c r="EH248" s="79"/>
      <c r="EI248" s="79"/>
      <c r="EJ248" s="79"/>
      <c r="EK248" s="79"/>
      <c r="EL248" s="79"/>
      <c r="EM248" s="79"/>
      <c r="EN248" s="79"/>
      <c r="EO248" s="79"/>
      <c r="EP248" s="79"/>
      <c r="EQ248" s="79"/>
      <c r="ER248" s="79"/>
      <c r="ES248" s="79"/>
      <c r="ET248" s="79"/>
      <c r="EU248" s="79"/>
      <c r="EV248" s="79"/>
      <c r="EW248" s="79"/>
      <c r="EX248" s="79"/>
      <c r="EY248" s="79"/>
      <c r="EZ248" s="79"/>
      <c r="FA248" s="79"/>
      <c r="FB248" s="79"/>
      <c r="FC248" s="79"/>
      <c r="FD248" s="79"/>
      <c r="FE248" s="79"/>
      <c r="FF248" s="79"/>
      <c r="FG248" s="79"/>
      <c r="FH248" s="79"/>
      <c r="FI248" s="79"/>
      <c r="FJ248" s="79"/>
      <c r="FK248" s="79"/>
      <c r="FL248" s="79"/>
      <c r="FM248" s="79"/>
      <c r="FN248" s="79"/>
      <c r="FO248" s="79"/>
      <c r="FP248" s="79"/>
      <c r="FQ248" s="79"/>
      <c r="FR248" s="79"/>
      <c r="FS248" s="79"/>
      <c r="FT248" s="79"/>
      <c r="FU248" s="79"/>
      <c r="FV248" s="79"/>
      <c r="FW248" s="79"/>
      <c r="FX248" s="79"/>
      <c r="FY248" s="79"/>
      <c r="FZ248" s="79"/>
      <c r="GA248" s="79"/>
      <c r="GB248" s="79"/>
      <c r="GC248" s="79"/>
      <c r="GD248" s="79"/>
      <c r="GE248" s="79"/>
      <c r="GF248" s="79"/>
      <c r="GG248" s="79"/>
      <c r="GH248" s="79"/>
      <c r="GI248" s="79"/>
      <c r="GJ248" s="79"/>
      <c r="GK248" s="79"/>
      <c r="GL248" s="79"/>
      <c r="GM248" s="79"/>
      <c r="GN248" s="79"/>
      <c r="GO248" s="79"/>
      <c r="GP248" s="79"/>
      <c r="GQ248" s="79"/>
      <c r="GR248" s="79"/>
      <c r="GS248" s="79"/>
      <c r="GT248" s="79"/>
      <c r="GU248" s="79"/>
      <c r="GV248" s="79"/>
      <c r="GW248" s="79"/>
      <c r="GX248" s="79"/>
      <c r="GY248" s="79"/>
      <c r="GZ248" s="79"/>
      <c r="HA248" s="79"/>
      <c r="HB248" s="79"/>
      <c r="HC248" s="79"/>
      <c r="HD248" s="79"/>
      <c r="HE248" s="79"/>
      <c r="HF248" s="79"/>
      <c r="HG248" s="79"/>
      <c r="HH248" s="79"/>
      <c r="HI248" s="79"/>
      <c r="HJ248" s="79"/>
      <c r="HK248" s="79"/>
      <c r="HL248" s="79"/>
      <c r="HM248" s="79"/>
      <c r="HN248" s="79"/>
      <c r="HO248" s="79"/>
      <c r="HP248" s="79"/>
      <c r="HQ248" s="79"/>
      <c r="HR248" s="79"/>
      <c r="HS248" s="79"/>
      <c r="HT248" s="79"/>
      <c r="HU248" s="79"/>
      <c r="HV248" s="79"/>
      <c r="HW248" s="79"/>
      <c r="HX248" s="79"/>
      <c r="HY248" s="79"/>
      <c r="HZ248" s="79"/>
      <c r="IA248" s="79"/>
      <c r="IB248" s="79"/>
      <c r="IC248" s="79"/>
      <c r="ID248" s="79"/>
      <c r="IE248" s="79"/>
      <c r="IF248" s="79"/>
      <c r="IG248" s="79"/>
      <c r="IH248" s="79"/>
      <c r="II248" s="79"/>
      <c r="IJ248" s="79"/>
      <c r="IK248" s="79"/>
      <c r="IL248" s="79"/>
      <c r="IM248" s="79"/>
      <c r="IN248" s="79"/>
    </row>
    <row r="249" spans="1:248" s="86" customFormat="1">
      <c r="A249" s="42"/>
      <c r="B249" s="35" t="s">
        <v>218</v>
      </c>
      <c r="C249" s="39"/>
      <c r="D249" s="18"/>
      <c r="E249" s="39"/>
      <c r="F249" s="104">
        <f>SUM(F248:F248)</f>
        <v>210000</v>
      </c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9"/>
      <c r="AU249" s="79"/>
      <c r="AV249" s="79"/>
      <c r="AW249" s="79"/>
      <c r="AX249" s="79"/>
      <c r="AY249" s="79"/>
      <c r="AZ249" s="79"/>
      <c r="BA249" s="79"/>
      <c r="BB249" s="79"/>
      <c r="BC249" s="79"/>
      <c r="BD249" s="79"/>
      <c r="BE249" s="79"/>
      <c r="BF249" s="79"/>
      <c r="BG249" s="79"/>
      <c r="BH249" s="79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  <c r="CC249" s="79"/>
      <c r="CD249" s="79"/>
      <c r="CE249" s="79"/>
      <c r="CF249" s="79"/>
      <c r="CG249" s="79"/>
      <c r="CH249" s="79"/>
      <c r="CI249" s="79"/>
      <c r="CJ249" s="79"/>
      <c r="CK249" s="79"/>
      <c r="CL249" s="79"/>
      <c r="CM249" s="79"/>
      <c r="CN249" s="79"/>
      <c r="CO249" s="79"/>
      <c r="CP249" s="79"/>
      <c r="CQ249" s="79"/>
      <c r="CR249" s="79"/>
      <c r="CS249" s="79"/>
      <c r="CT249" s="79"/>
      <c r="CU249" s="79"/>
      <c r="CV249" s="79"/>
      <c r="CW249" s="79"/>
      <c r="CX249" s="79"/>
      <c r="CY249" s="79"/>
      <c r="CZ249" s="79"/>
      <c r="DA249" s="79"/>
      <c r="DB249" s="79"/>
      <c r="DC249" s="79"/>
      <c r="DD249" s="79"/>
      <c r="DE249" s="79"/>
      <c r="DF249" s="79"/>
      <c r="DG249" s="79"/>
      <c r="DH249" s="79"/>
      <c r="DI249" s="79"/>
      <c r="DJ249" s="79"/>
      <c r="DK249" s="79"/>
      <c r="DL249" s="79"/>
      <c r="DM249" s="79"/>
      <c r="DN249" s="79"/>
      <c r="DO249" s="79"/>
      <c r="DP249" s="79"/>
      <c r="DQ249" s="79"/>
      <c r="DR249" s="79"/>
      <c r="DS249" s="79"/>
      <c r="DT249" s="79"/>
      <c r="DU249" s="79"/>
      <c r="DV249" s="79"/>
      <c r="DW249" s="79"/>
      <c r="DX249" s="79"/>
      <c r="DY249" s="79"/>
      <c r="DZ249" s="79"/>
      <c r="EA249" s="79"/>
      <c r="EB249" s="79"/>
      <c r="EC249" s="79"/>
      <c r="ED249" s="79"/>
      <c r="EE249" s="79"/>
      <c r="EF249" s="79"/>
      <c r="EG249" s="79"/>
      <c r="EH249" s="79"/>
      <c r="EI249" s="79"/>
      <c r="EJ249" s="79"/>
      <c r="EK249" s="79"/>
      <c r="EL249" s="79"/>
      <c r="EM249" s="79"/>
      <c r="EN249" s="79"/>
      <c r="EO249" s="79"/>
      <c r="EP249" s="79"/>
      <c r="EQ249" s="79"/>
      <c r="ER249" s="79"/>
      <c r="ES249" s="79"/>
      <c r="ET249" s="79"/>
      <c r="EU249" s="79"/>
      <c r="EV249" s="79"/>
      <c r="EW249" s="79"/>
      <c r="EX249" s="79"/>
      <c r="EY249" s="79"/>
      <c r="EZ249" s="79"/>
      <c r="FA249" s="79"/>
      <c r="FB249" s="79"/>
      <c r="FC249" s="79"/>
      <c r="FD249" s="79"/>
      <c r="FE249" s="79"/>
      <c r="FF249" s="79"/>
      <c r="FG249" s="79"/>
      <c r="FH249" s="79"/>
      <c r="FI249" s="79"/>
      <c r="FJ249" s="79"/>
      <c r="FK249" s="79"/>
      <c r="FL249" s="79"/>
      <c r="FM249" s="79"/>
      <c r="FN249" s="79"/>
      <c r="FO249" s="79"/>
      <c r="FP249" s="79"/>
      <c r="FQ249" s="79"/>
      <c r="FR249" s="79"/>
      <c r="FS249" s="79"/>
      <c r="FT249" s="79"/>
      <c r="FU249" s="79"/>
      <c r="FV249" s="79"/>
      <c r="FW249" s="79"/>
      <c r="FX249" s="79"/>
      <c r="FY249" s="79"/>
      <c r="FZ249" s="79"/>
      <c r="GA249" s="79"/>
      <c r="GB249" s="79"/>
      <c r="GC249" s="79"/>
      <c r="GD249" s="79"/>
      <c r="GE249" s="79"/>
      <c r="GF249" s="79"/>
      <c r="GG249" s="79"/>
      <c r="GH249" s="79"/>
      <c r="GI249" s="79"/>
      <c r="GJ249" s="79"/>
      <c r="GK249" s="79"/>
      <c r="GL249" s="79"/>
      <c r="GM249" s="79"/>
      <c r="GN249" s="79"/>
      <c r="GO249" s="79"/>
      <c r="GP249" s="79"/>
      <c r="GQ249" s="79"/>
      <c r="GR249" s="79"/>
      <c r="GS249" s="79"/>
      <c r="GT249" s="79"/>
      <c r="GU249" s="79"/>
      <c r="GV249" s="79"/>
      <c r="GW249" s="79"/>
      <c r="GX249" s="79"/>
      <c r="GY249" s="79"/>
      <c r="GZ249" s="79"/>
      <c r="HA249" s="79"/>
      <c r="HB249" s="79"/>
      <c r="HC249" s="79"/>
      <c r="HD249" s="79"/>
      <c r="HE249" s="79"/>
      <c r="HF249" s="79"/>
      <c r="HG249" s="79"/>
      <c r="HH249" s="79"/>
      <c r="HI249" s="79"/>
      <c r="HJ249" s="79"/>
      <c r="HK249" s="79"/>
      <c r="HL249" s="79"/>
      <c r="HM249" s="79"/>
      <c r="HN249" s="79"/>
      <c r="HO249" s="79"/>
      <c r="HP249" s="79"/>
      <c r="HQ249" s="79"/>
      <c r="HR249" s="79"/>
      <c r="HS249" s="79"/>
      <c r="HT249" s="79"/>
      <c r="HU249" s="79"/>
      <c r="HV249" s="79"/>
      <c r="HW249" s="79"/>
      <c r="HX249" s="79"/>
      <c r="HY249" s="79"/>
      <c r="HZ249" s="79"/>
      <c r="IA249" s="79"/>
      <c r="IB249" s="79"/>
      <c r="IC249" s="79"/>
      <c r="ID249" s="79"/>
      <c r="IE249" s="79"/>
      <c r="IF249" s="79"/>
      <c r="IG249" s="79"/>
      <c r="IH249" s="79"/>
      <c r="II249" s="79"/>
      <c r="IJ249" s="79"/>
      <c r="IK249" s="79"/>
      <c r="IL249" s="79"/>
      <c r="IM249" s="79"/>
      <c r="IN249" s="79"/>
    </row>
    <row r="250" spans="1:248" s="86" customFormat="1">
      <c r="A250" s="82"/>
      <c r="B250" s="57"/>
      <c r="C250" s="24"/>
      <c r="D250" s="26"/>
      <c r="E250" s="27"/>
      <c r="F250" s="25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79"/>
      <c r="AR250" s="79"/>
      <c r="AS250" s="79"/>
      <c r="AT250" s="79"/>
      <c r="AU250" s="79"/>
      <c r="AV250" s="79"/>
      <c r="AW250" s="79"/>
      <c r="AX250" s="79"/>
      <c r="AY250" s="79"/>
      <c r="AZ250" s="79"/>
      <c r="BA250" s="79"/>
      <c r="BB250" s="79"/>
      <c r="BC250" s="79"/>
      <c r="BD250" s="79"/>
      <c r="BE250" s="79"/>
      <c r="BF250" s="79"/>
      <c r="BG250" s="79"/>
      <c r="BH250" s="79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  <c r="CC250" s="79"/>
      <c r="CD250" s="79"/>
      <c r="CE250" s="79"/>
      <c r="CF250" s="79"/>
      <c r="CG250" s="79"/>
      <c r="CH250" s="79"/>
      <c r="CI250" s="79"/>
      <c r="CJ250" s="79"/>
      <c r="CK250" s="79"/>
      <c r="CL250" s="79"/>
      <c r="CM250" s="79"/>
      <c r="CN250" s="79"/>
      <c r="CO250" s="79"/>
      <c r="CP250" s="79"/>
      <c r="CQ250" s="79"/>
      <c r="CR250" s="79"/>
      <c r="CS250" s="79"/>
      <c r="CT250" s="79"/>
      <c r="CU250" s="79"/>
      <c r="CV250" s="79"/>
      <c r="CW250" s="79"/>
      <c r="CX250" s="79"/>
      <c r="CY250" s="79"/>
      <c r="CZ250" s="79"/>
      <c r="DA250" s="79"/>
      <c r="DB250" s="79"/>
      <c r="DC250" s="79"/>
      <c r="DD250" s="79"/>
      <c r="DE250" s="79"/>
      <c r="DF250" s="79"/>
      <c r="DG250" s="79"/>
      <c r="DH250" s="79"/>
      <c r="DI250" s="79"/>
      <c r="DJ250" s="79"/>
      <c r="DK250" s="79"/>
      <c r="DL250" s="79"/>
      <c r="DM250" s="79"/>
      <c r="DN250" s="79"/>
      <c r="DO250" s="79"/>
      <c r="DP250" s="79"/>
      <c r="DQ250" s="79"/>
      <c r="DR250" s="79"/>
      <c r="DS250" s="79"/>
      <c r="DT250" s="79"/>
      <c r="DU250" s="79"/>
      <c r="DV250" s="79"/>
      <c r="DW250" s="79"/>
      <c r="DX250" s="79"/>
      <c r="DY250" s="79"/>
      <c r="DZ250" s="79"/>
      <c r="EA250" s="79"/>
      <c r="EB250" s="79"/>
      <c r="EC250" s="79"/>
      <c r="ED250" s="79"/>
      <c r="EE250" s="79"/>
      <c r="EF250" s="79"/>
      <c r="EG250" s="79"/>
      <c r="EH250" s="79"/>
      <c r="EI250" s="79"/>
      <c r="EJ250" s="79"/>
      <c r="EK250" s="79"/>
      <c r="EL250" s="79"/>
      <c r="EM250" s="79"/>
      <c r="EN250" s="79"/>
      <c r="EO250" s="79"/>
      <c r="EP250" s="79"/>
      <c r="EQ250" s="79"/>
      <c r="ER250" s="79"/>
      <c r="ES250" s="79"/>
      <c r="ET250" s="79"/>
      <c r="EU250" s="79"/>
      <c r="EV250" s="79"/>
      <c r="EW250" s="79"/>
      <c r="EX250" s="79"/>
      <c r="EY250" s="79"/>
      <c r="EZ250" s="79"/>
      <c r="FA250" s="79"/>
      <c r="FB250" s="79"/>
      <c r="FC250" s="79"/>
      <c r="FD250" s="79"/>
      <c r="FE250" s="79"/>
      <c r="FF250" s="79"/>
      <c r="FG250" s="79"/>
      <c r="FH250" s="79"/>
      <c r="FI250" s="79"/>
      <c r="FJ250" s="79"/>
      <c r="FK250" s="79"/>
      <c r="FL250" s="79"/>
      <c r="FM250" s="79"/>
      <c r="FN250" s="79"/>
      <c r="FO250" s="79"/>
      <c r="FP250" s="79"/>
      <c r="FQ250" s="79"/>
      <c r="FR250" s="79"/>
      <c r="FS250" s="79"/>
      <c r="FT250" s="79"/>
      <c r="FU250" s="79"/>
      <c r="FV250" s="79"/>
      <c r="FW250" s="79"/>
      <c r="FX250" s="79"/>
      <c r="FY250" s="79"/>
      <c r="FZ250" s="79"/>
      <c r="GA250" s="79"/>
      <c r="GB250" s="79"/>
      <c r="GC250" s="79"/>
      <c r="GD250" s="79"/>
      <c r="GE250" s="79"/>
      <c r="GF250" s="79"/>
      <c r="GG250" s="79"/>
      <c r="GH250" s="79"/>
      <c r="GI250" s="79"/>
      <c r="GJ250" s="79"/>
      <c r="GK250" s="79"/>
      <c r="GL250" s="79"/>
      <c r="GM250" s="79"/>
      <c r="GN250" s="79"/>
      <c r="GO250" s="79"/>
      <c r="GP250" s="79"/>
      <c r="GQ250" s="79"/>
      <c r="GR250" s="79"/>
      <c r="GS250" s="79"/>
      <c r="GT250" s="79"/>
      <c r="GU250" s="79"/>
      <c r="GV250" s="79"/>
      <c r="GW250" s="79"/>
      <c r="GX250" s="79"/>
      <c r="GY250" s="79"/>
      <c r="GZ250" s="79"/>
      <c r="HA250" s="79"/>
      <c r="HB250" s="79"/>
      <c r="HC250" s="79"/>
      <c r="HD250" s="79"/>
      <c r="HE250" s="79"/>
      <c r="HF250" s="79"/>
      <c r="HG250" s="79"/>
      <c r="HH250" s="79"/>
      <c r="HI250" s="79"/>
      <c r="HJ250" s="79"/>
      <c r="HK250" s="79"/>
      <c r="HL250" s="79"/>
      <c r="HM250" s="79"/>
      <c r="HN250" s="79"/>
      <c r="HO250" s="79"/>
      <c r="HP250" s="79"/>
      <c r="HQ250" s="79"/>
      <c r="HR250" s="79"/>
      <c r="HS250" s="79"/>
      <c r="HT250" s="79"/>
      <c r="HU250" s="79"/>
      <c r="HV250" s="79"/>
      <c r="HW250" s="79"/>
      <c r="HX250" s="79"/>
      <c r="HY250" s="79"/>
      <c r="HZ250" s="79"/>
      <c r="IA250" s="79"/>
      <c r="IB250" s="79"/>
      <c r="IC250" s="79"/>
      <c r="ID250" s="79"/>
      <c r="IE250" s="79"/>
      <c r="IF250" s="79"/>
      <c r="IG250" s="79"/>
      <c r="IH250" s="79"/>
      <c r="II250" s="79"/>
      <c r="IJ250" s="79"/>
      <c r="IK250" s="79"/>
      <c r="IL250" s="79"/>
      <c r="IM250" s="79"/>
      <c r="IN250" s="79"/>
    </row>
    <row r="251" spans="1:248" s="86" customFormat="1">
      <c r="A251" s="88"/>
      <c r="B251" s="50" t="s">
        <v>28</v>
      </c>
      <c r="C251" s="89"/>
      <c r="D251" s="90"/>
      <c r="E251" s="89"/>
      <c r="F251" s="100">
        <f>+F49+F64+F101+F138+F226+F245+F249</f>
        <v>11191427.330000002</v>
      </c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79"/>
      <c r="AU251" s="79"/>
      <c r="AV251" s="79"/>
      <c r="AW251" s="79"/>
      <c r="AX251" s="79"/>
      <c r="AY251" s="79"/>
      <c r="AZ251" s="79"/>
      <c r="BA251" s="79"/>
      <c r="BB251" s="79"/>
      <c r="BC251" s="79"/>
      <c r="BD251" s="79"/>
      <c r="BE251" s="79"/>
      <c r="BF251" s="79"/>
      <c r="BG251" s="79"/>
      <c r="BH251" s="79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  <c r="CC251" s="79"/>
      <c r="CD251" s="79"/>
      <c r="CE251" s="79"/>
      <c r="CF251" s="79"/>
      <c r="CG251" s="79"/>
      <c r="CH251" s="79"/>
      <c r="CI251" s="79"/>
      <c r="CJ251" s="79"/>
      <c r="CK251" s="79"/>
      <c r="CL251" s="79"/>
      <c r="CM251" s="79"/>
      <c r="CN251" s="79"/>
      <c r="CO251" s="79"/>
      <c r="CP251" s="79"/>
      <c r="CQ251" s="79"/>
      <c r="CR251" s="79"/>
      <c r="CS251" s="79"/>
      <c r="CT251" s="79"/>
      <c r="CU251" s="79"/>
      <c r="CV251" s="79"/>
      <c r="CW251" s="79"/>
      <c r="CX251" s="79"/>
      <c r="CY251" s="79"/>
      <c r="CZ251" s="79"/>
      <c r="DA251" s="79"/>
      <c r="DB251" s="79"/>
      <c r="DC251" s="79"/>
      <c r="DD251" s="79"/>
      <c r="DE251" s="79"/>
      <c r="DF251" s="79"/>
      <c r="DG251" s="79"/>
      <c r="DH251" s="79"/>
      <c r="DI251" s="79"/>
      <c r="DJ251" s="79"/>
      <c r="DK251" s="79"/>
      <c r="DL251" s="79"/>
      <c r="DM251" s="79"/>
      <c r="DN251" s="79"/>
      <c r="DO251" s="79"/>
      <c r="DP251" s="79"/>
      <c r="DQ251" s="79"/>
      <c r="DR251" s="79"/>
      <c r="DS251" s="79"/>
      <c r="DT251" s="79"/>
      <c r="DU251" s="79"/>
      <c r="DV251" s="79"/>
      <c r="DW251" s="79"/>
      <c r="DX251" s="79"/>
      <c r="DY251" s="79"/>
      <c r="DZ251" s="79"/>
      <c r="EA251" s="79"/>
      <c r="EB251" s="79"/>
      <c r="EC251" s="79"/>
      <c r="ED251" s="79"/>
      <c r="EE251" s="79"/>
      <c r="EF251" s="79"/>
      <c r="EG251" s="79"/>
      <c r="EH251" s="79"/>
      <c r="EI251" s="79"/>
      <c r="EJ251" s="79"/>
      <c r="EK251" s="79"/>
      <c r="EL251" s="79"/>
      <c r="EM251" s="79"/>
      <c r="EN251" s="79"/>
      <c r="EO251" s="79"/>
      <c r="EP251" s="79"/>
      <c r="EQ251" s="79"/>
      <c r="ER251" s="79"/>
      <c r="ES251" s="79"/>
      <c r="ET251" s="79"/>
      <c r="EU251" s="79"/>
      <c r="EV251" s="79"/>
      <c r="EW251" s="79"/>
      <c r="EX251" s="79"/>
      <c r="EY251" s="79"/>
      <c r="EZ251" s="79"/>
      <c r="FA251" s="79"/>
      <c r="FB251" s="79"/>
      <c r="FC251" s="79"/>
      <c r="FD251" s="79"/>
      <c r="FE251" s="79"/>
      <c r="FF251" s="79"/>
      <c r="FG251" s="79"/>
      <c r="FH251" s="79"/>
      <c r="FI251" s="79"/>
      <c r="FJ251" s="79"/>
      <c r="FK251" s="79"/>
      <c r="FL251" s="79"/>
      <c r="FM251" s="79"/>
      <c r="FN251" s="79"/>
      <c r="FO251" s="79"/>
      <c r="FP251" s="79"/>
      <c r="FQ251" s="79"/>
      <c r="FR251" s="79"/>
      <c r="FS251" s="79"/>
      <c r="FT251" s="79"/>
      <c r="FU251" s="79"/>
      <c r="FV251" s="79"/>
      <c r="FW251" s="79"/>
      <c r="FX251" s="79"/>
      <c r="FY251" s="79"/>
      <c r="FZ251" s="79"/>
      <c r="GA251" s="79"/>
      <c r="GB251" s="79"/>
      <c r="GC251" s="79"/>
      <c r="GD251" s="79"/>
      <c r="GE251" s="79"/>
      <c r="GF251" s="79"/>
      <c r="GG251" s="79"/>
      <c r="GH251" s="79"/>
      <c r="GI251" s="79"/>
      <c r="GJ251" s="79"/>
      <c r="GK251" s="79"/>
      <c r="GL251" s="79"/>
      <c r="GM251" s="79"/>
      <c r="GN251" s="79"/>
      <c r="GO251" s="79"/>
      <c r="GP251" s="79"/>
      <c r="GQ251" s="79"/>
      <c r="GR251" s="79"/>
      <c r="GS251" s="79"/>
      <c r="GT251" s="79"/>
      <c r="GU251" s="79"/>
      <c r="GV251" s="79"/>
      <c r="GW251" s="79"/>
      <c r="GX251" s="79"/>
      <c r="GY251" s="79"/>
      <c r="GZ251" s="79"/>
      <c r="HA251" s="79"/>
      <c r="HB251" s="79"/>
      <c r="HC251" s="79"/>
      <c r="HD251" s="79"/>
      <c r="HE251" s="79"/>
      <c r="HF251" s="79"/>
      <c r="HG251" s="79"/>
      <c r="HH251" s="79"/>
      <c r="HI251" s="79"/>
      <c r="HJ251" s="79"/>
      <c r="HK251" s="79"/>
      <c r="HL251" s="79"/>
      <c r="HM251" s="79"/>
      <c r="HN251" s="79"/>
      <c r="HO251" s="79"/>
      <c r="HP251" s="79"/>
      <c r="HQ251" s="79"/>
      <c r="HR251" s="79"/>
      <c r="HS251" s="79"/>
      <c r="HT251" s="79"/>
      <c r="HU251" s="79"/>
      <c r="HV251" s="79"/>
      <c r="HW251" s="79"/>
      <c r="HX251" s="79"/>
      <c r="HY251" s="79"/>
      <c r="HZ251" s="79"/>
      <c r="IA251" s="79"/>
      <c r="IB251" s="79"/>
      <c r="IC251" s="79"/>
      <c r="ID251" s="79"/>
      <c r="IE251" s="79"/>
      <c r="IF251" s="79"/>
      <c r="IG251" s="79"/>
      <c r="IH251" s="79"/>
      <c r="II251" s="79"/>
      <c r="IJ251" s="79"/>
      <c r="IK251" s="79"/>
      <c r="IL251" s="79"/>
      <c r="IM251" s="79"/>
      <c r="IN251" s="79"/>
    </row>
    <row r="252" spans="1:248" s="86" customFormat="1">
      <c r="A252" s="83"/>
      <c r="B252" s="30" t="s">
        <v>28</v>
      </c>
      <c r="C252" s="80"/>
      <c r="D252" s="84"/>
      <c r="E252" s="80"/>
      <c r="F252" s="81">
        <f>+F251</f>
        <v>11191427.330000002</v>
      </c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79"/>
      <c r="AU252" s="79"/>
      <c r="AV252" s="79"/>
      <c r="AW252" s="79"/>
      <c r="AX252" s="79"/>
      <c r="AY252" s="79"/>
      <c r="AZ252" s="79"/>
      <c r="BA252" s="79"/>
      <c r="BB252" s="79"/>
      <c r="BC252" s="79"/>
      <c r="BD252" s="79"/>
      <c r="BE252" s="79"/>
      <c r="BF252" s="79"/>
      <c r="BG252" s="79"/>
      <c r="BH252" s="79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  <c r="CC252" s="79"/>
      <c r="CD252" s="79"/>
      <c r="CE252" s="79"/>
      <c r="CF252" s="79"/>
      <c r="CG252" s="79"/>
      <c r="CH252" s="79"/>
      <c r="CI252" s="79"/>
      <c r="CJ252" s="79"/>
      <c r="CK252" s="79"/>
      <c r="CL252" s="79"/>
      <c r="CM252" s="79"/>
      <c r="CN252" s="79"/>
      <c r="CO252" s="79"/>
      <c r="CP252" s="79"/>
      <c r="CQ252" s="79"/>
      <c r="CR252" s="79"/>
      <c r="CS252" s="79"/>
      <c r="CT252" s="79"/>
      <c r="CU252" s="79"/>
      <c r="CV252" s="79"/>
      <c r="CW252" s="79"/>
      <c r="CX252" s="79"/>
      <c r="CY252" s="79"/>
      <c r="CZ252" s="79"/>
      <c r="DA252" s="79"/>
      <c r="DB252" s="79"/>
      <c r="DC252" s="79"/>
      <c r="DD252" s="79"/>
      <c r="DE252" s="79"/>
      <c r="DF252" s="79"/>
      <c r="DG252" s="79"/>
      <c r="DH252" s="79"/>
      <c r="DI252" s="79"/>
      <c r="DJ252" s="79"/>
      <c r="DK252" s="79"/>
      <c r="DL252" s="79"/>
      <c r="DM252" s="79"/>
      <c r="DN252" s="79"/>
      <c r="DO252" s="79"/>
      <c r="DP252" s="79"/>
      <c r="DQ252" s="79"/>
      <c r="DR252" s="79"/>
      <c r="DS252" s="79"/>
      <c r="DT252" s="79"/>
      <c r="DU252" s="79"/>
      <c r="DV252" s="79"/>
      <c r="DW252" s="79"/>
      <c r="DX252" s="79"/>
      <c r="DY252" s="79"/>
      <c r="DZ252" s="79"/>
      <c r="EA252" s="79"/>
      <c r="EB252" s="79"/>
      <c r="EC252" s="79"/>
      <c r="ED252" s="79"/>
      <c r="EE252" s="79"/>
      <c r="EF252" s="79"/>
      <c r="EG252" s="79"/>
      <c r="EH252" s="79"/>
      <c r="EI252" s="79"/>
      <c r="EJ252" s="79"/>
      <c r="EK252" s="79"/>
      <c r="EL252" s="79"/>
      <c r="EM252" s="79"/>
      <c r="EN252" s="79"/>
      <c r="EO252" s="79"/>
      <c r="EP252" s="79"/>
      <c r="EQ252" s="79"/>
      <c r="ER252" s="79"/>
      <c r="ES252" s="79"/>
      <c r="ET252" s="79"/>
      <c r="EU252" s="79"/>
      <c r="EV252" s="79"/>
      <c r="EW252" s="79"/>
      <c r="EX252" s="79"/>
      <c r="EY252" s="79"/>
      <c r="EZ252" s="79"/>
      <c r="FA252" s="79"/>
      <c r="FB252" s="79"/>
      <c r="FC252" s="79"/>
      <c r="FD252" s="79"/>
      <c r="FE252" s="79"/>
      <c r="FF252" s="79"/>
      <c r="FG252" s="79"/>
      <c r="FH252" s="79"/>
      <c r="FI252" s="79"/>
      <c r="FJ252" s="79"/>
      <c r="FK252" s="79"/>
      <c r="FL252" s="79"/>
      <c r="FM252" s="79"/>
      <c r="FN252" s="79"/>
      <c r="FO252" s="79"/>
      <c r="FP252" s="79"/>
      <c r="FQ252" s="79"/>
      <c r="FR252" s="79"/>
      <c r="FS252" s="79"/>
      <c r="FT252" s="79"/>
      <c r="FU252" s="79"/>
      <c r="FV252" s="79"/>
      <c r="FW252" s="79"/>
      <c r="FX252" s="79"/>
      <c r="FY252" s="79"/>
      <c r="FZ252" s="79"/>
      <c r="GA252" s="79"/>
      <c r="GB252" s="79"/>
      <c r="GC252" s="79"/>
      <c r="GD252" s="79"/>
      <c r="GE252" s="79"/>
      <c r="GF252" s="79"/>
      <c r="GG252" s="79"/>
      <c r="GH252" s="79"/>
      <c r="GI252" s="79"/>
      <c r="GJ252" s="79"/>
      <c r="GK252" s="79"/>
      <c r="GL252" s="79"/>
      <c r="GM252" s="79"/>
      <c r="GN252" s="79"/>
      <c r="GO252" s="79"/>
      <c r="GP252" s="79"/>
      <c r="GQ252" s="79"/>
      <c r="GR252" s="79"/>
      <c r="GS252" s="79"/>
      <c r="GT252" s="79"/>
      <c r="GU252" s="79"/>
      <c r="GV252" s="79"/>
      <c r="GW252" s="79"/>
      <c r="GX252" s="79"/>
      <c r="GY252" s="79"/>
      <c r="GZ252" s="79"/>
      <c r="HA252" s="79"/>
      <c r="HB252" s="79"/>
      <c r="HC252" s="79"/>
      <c r="HD252" s="79"/>
      <c r="HE252" s="79"/>
      <c r="HF252" s="79"/>
      <c r="HG252" s="79"/>
      <c r="HH252" s="79"/>
      <c r="HI252" s="79"/>
      <c r="HJ252" s="79"/>
      <c r="HK252" s="79"/>
      <c r="HL252" s="79"/>
      <c r="HM252" s="79"/>
      <c r="HN252" s="79"/>
      <c r="HO252" s="79"/>
      <c r="HP252" s="79"/>
      <c r="HQ252" s="79"/>
      <c r="HR252" s="79"/>
      <c r="HS252" s="79"/>
      <c r="HT252" s="79"/>
      <c r="HU252" s="79"/>
      <c r="HV252" s="79"/>
      <c r="HW252" s="79"/>
      <c r="HX252" s="79"/>
      <c r="HY252" s="79"/>
      <c r="HZ252" s="79"/>
      <c r="IA252" s="79"/>
      <c r="IB252" s="79"/>
      <c r="IC252" s="79"/>
      <c r="ID252" s="79"/>
      <c r="IE252" s="79"/>
      <c r="IF252" s="79"/>
      <c r="IG252" s="79"/>
      <c r="IH252" s="79"/>
      <c r="II252" s="79"/>
      <c r="IJ252" s="79"/>
      <c r="IK252" s="79"/>
      <c r="IL252" s="79"/>
      <c r="IM252" s="79"/>
      <c r="IN252" s="79"/>
    </row>
    <row r="253" spans="1:248" s="216" customFormat="1">
      <c r="A253" s="82"/>
      <c r="B253" s="37"/>
      <c r="C253" s="23"/>
      <c r="D253" s="56"/>
      <c r="E253" s="23"/>
      <c r="F253" s="21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</row>
    <row r="254" spans="1:248">
      <c r="A254" s="82"/>
      <c r="B254" s="41" t="s">
        <v>29</v>
      </c>
      <c r="C254" s="47"/>
      <c r="D254" s="48"/>
      <c r="E254" s="85"/>
      <c r="F254" s="48"/>
    </row>
    <row r="255" spans="1:248">
      <c r="A255" s="82"/>
      <c r="B255" s="60" t="s">
        <v>48</v>
      </c>
      <c r="C255" s="61">
        <v>0.03</v>
      </c>
      <c r="D255" s="48"/>
      <c r="E255" s="85"/>
      <c r="F255" s="87">
        <f t="shared" ref="F255:F263" si="11">+ROUND(C255*$F$252,2)</f>
        <v>335742.82</v>
      </c>
    </row>
    <row r="256" spans="1:248">
      <c r="A256" s="82"/>
      <c r="B256" s="60" t="s">
        <v>30</v>
      </c>
      <c r="C256" s="61">
        <v>0.1</v>
      </c>
      <c r="D256" s="48"/>
      <c r="E256" s="85"/>
      <c r="F256" s="87">
        <f t="shared" si="11"/>
        <v>1119142.73</v>
      </c>
    </row>
    <row r="257" spans="1:6">
      <c r="A257" s="82"/>
      <c r="B257" s="60" t="s">
        <v>49</v>
      </c>
      <c r="C257" s="61">
        <v>0.04</v>
      </c>
      <c r="D257" s="48"/>
      <c r="E257" s="85"/>
      <c r="F257" s="87">
        <f t="shared" si="11"/>
        <v>447657.09</v>
      </c>
    </row>
    <row r="258" spans="1:6">
      <c r="A258" s="82"/>
      <c r="B258" s="60" t="s">
        <v>31</v>
      </c>
      <c r="C258" s="61">
        <v>0.05</v>
      </c>
      <c r="D258" s="48"/>
      <c r="E258" s="85"/>
      <c r="F258" s="87">
        <f t="shared" si="11"/>
        <v>559571.37</v>
      </c>
    </row>
    <row r="259" spans="1:6">
      <c r="A259" s="82"/>
      <c r="B259" s="60" t="s">
        <v>50</v>
      </c>
      <c r="C259" s="61">
        <v>0.03</v>
      </c>
      <c r="D259" s="48"/>
      <c r="E259" s="85"/>
      <c r="F259" s="87">
        <f t="shared" si="11"/>
        <v>335742.82</v>
      </c>
    </row>
    <row r="260" spans="1:6">
      <c r="A260" s="82"/>
      <c r="B260" s="60" t="s">
        <v>51</v>
      </c>
      <c r="C260" s="61">
        <v>0.01</v>
      </c>
      <c r="D260" s="48"/>
      <c r="E260" s="85"/>
      <c r="F260" s="87">
        <f t="shared" si="11"/>
        <v>111914.27</v>
      </c>
    </row>
    <row r="261" spans="1:6">
      <c r="A261" s="48"/>
      <c r="B261" s="60" t="s">
        <v>213</v>
      </c>
      <c r="C261" s="61">
        <v>1.7999999999999999E-2</v>
      </c>
      <c r="D261" s="48"/>
      <c r="E261" s="85"/>
      <c r="F261" s="87">
        <f t="shared" si="11"/>
        <v>201445.69</v>
      </c>
    </row>
    <row r="262" spans="1:6">
      <c r="A262" s="48"/>
      <c r="B262" s="62" t="s">
        <v>32</v>
      </c>
      <c r="C262" s="59">
        <v>0.05</v>
      </c>
      <c r="D262" s="48"/>
      <c r="E262" s="85"/>
      <c r="F262" s="87">
        <f t="shared" si="11"/>
        <v>559571.37</v>
      </c>
    </row>
    <row r="263" spans="1:6">
      <c r="A263" s="48"/>
      <c r="B263" s="58" t="s">
        <v>47</v>
      </c>
      <c r="C263" s="59">
        <v>1E-3</v>
      </c>
      <c r="D263" s="48"/>
      <c r="E263" s="85"/>
      <c r="F263" s="87">
        <f t="shared" si="11"/>
        <v>11191.43</v>
      </c>
    </row>
    <row r="264" spans="1:6" ht="60" customHeight="1">
      <c r="A264" s="48"/>
      <c r="B264" s="33" t="s">
        <v>54</v>
      </c>
      <c r="C264" s="178">
        <v>1</v>
      </c>
      <c r="D264" s="18" t="s">
        <v>15</v>
      </c>
      <c r="E264" s="178">
        <v>12500</v>
      </c>
      <c r="F264" s="178">
        <f>ROUND(C264*E264,2)</f>
        <v>12500</v>
      </c>
    </row>
    <row r="265" spans="1:6" ht="38.25">
      <c r="A265" s="48"/>
      <c r="B265" s="58" t="s">
        <v>219</v>
      </c>
      <c r="C265" s="199">
        <v>1</v>
      </c>
      <c r="D265" s="49" t="s">
        <v>15</v>
      </c>
      <c r="E265" s="199">
        <v>327637.52</v>
      </c>
      <c r="F265" s="200">
        <f>+C265*E265</f>
        <v>327637.52</v>
      </c>
    </row>
    <row r="266" spans="1:6">
      <c r="A266" s="83"/>
      <c r="B266" s="30" t="s">
        <v>33</v>
      </c>
      <c r="C266" s="80"/>
      <c r="D266" s="84"/>
      <c r="E266" s="80"/>
      <c r="F266" s="81">
        <f>SUM(F255:F265)</f>
        <v>4022117.1100000003</v>
      </c>
    </row>
    <row r="267" spans="1:6">
      <c r="A267" s="48"/>
      <c r="B267" s="48"/>
      <c r="C267" s="47"/>
      <c r="D267" s="48"/>
      <c r="E267" s="85"/>
      <c r="F267" s="48"/>
    </row>
    <row r="268" spans="1:6">
      <c r="A268" s="88"/>
      <c r="B268" s="50" t="s">
        <v>34</v>
      </c>
      <c r="C268" s="89"/>
      <c r="D268" s="90"/>
      <c r="E268" s="89"/>
      <c r="F268" s="91">
        <f>+F266+F252</f>
        <v>15213544.440000001</v>
      </c>
    </row>
    <row r="270" spans="1:6">
      <c r="A270" s="3"/>
      <c r="B270" s="3"/>
      <c r="C270" s="7"/>
      <c r="D270" s="3"/>
      <c r="E270" s="7"/>
      <c r="F270" s="7"/>
    </row>
    <row r="271" spans="1:6">
      <c r="A271" s="45" t="s">
        <v>35</v>
      </c>
      <c r="B271" s="45"/>
      <c r="C271" s="220" t="s">
        <v>36</v>
      </c>
      <c r="D271" s="220"/>
      <c r="E271" s="220"/>
      <c r="F271" s="220"/>
    </row>
    <row r="272" spans="1:6">
      <c r="A272" s="45"/>
      <c r="B272" s="92"/>
      <c r="C272" s="93"/>
      <c r="D272" s="94"/>
      <c r="E272" s="93"/>
      <c r="F272" s="95"/>
    </row>
    <row r="273" spans="1:6">
      <c r="A273" s="45"/>
      <c r="B273" s="45"/>
      <c r="C273" s="96"/>
      <c r="D273" s="45"/>
      <c r="E273" s="96"/>
      <c r="F273" s="96"/>
    </row>
    <row r="274" spans="1:6">
      <c r="A274" s="45"/>
      <c r="B274" s="45"/>
      <c r="C274" s="96"/>
      <c r="D274" s="205"/>
      <c r="E274" s="96"/>
      <c r="F274" s="96"/>
    </row>
    <row r="275" spans="1:6">
      <c r="A275" s="207"/>
      <c r="B275" s="207" t="s">
        <v>52</v>
      </c>
      <c r="C275" s="220" t="s">
        <v>158</v>
      </c>
      <c r="D275" s="222"/>
      <c r="E275" s="222"/>
      <c r="F275" s="222"/>
    </row>
    <row r="276" spans="1:6">
      <c r="A276" s="45" t="s">
        <v>37</v>
      </c>
      <c r="B276" s="45"/>
      <c r="C276" s="220" t="s">
        <v>37</v>
      </c>
      <c r="D276" s="222"/>
      <c r="E276" s="222"/>
      <c r="F276" s="222"/>
    </row>
    <row r="277" spans="1:6">
      <c r="A277" s="3"/>
      <c r="B277" s="3"/>
      <c r="C277" s="7"/>
      <c r="D277" s="3"/>
      <c r="E277" s="7"/>
      <c r="F277" s="7"/>
    </row>
    <row r="278" spans="1:6">
      <c r="A278" s="3"/>
      <c r="B278" s="3"/>
      <c r="C278" s="7"/>
      <c r="D278" s="3"/>
      <c r="E278" s="7"/>
      <c r="F278" s="7"/>
    </row>
    <row r="279" spans="1:6">
      <c r="A279" s="3"/>
      <c r="B279" s="3"/>
      <c r="C279" s="7"/>
      <c r="D279" s="3"/>
      <c r="E279" s="7"/>
      <c r="F279" s="7"/>
    </row>
    <row r="280" spans="1:6">
      <c r="A280" s="45"/>
      <c r="B280" s="45"/>
      <c r="C280" s="96"/>
      <c r="D280" s="45"/>
      <c r="E280" s="96"/>
      <c r="F280" s="96"/>
    </row>
    <row r="281" spans="1:6">
      <c r="A281" s="205" t="s">
        <v>38</v>
      </c>
      <c r="B281" s="45" t="s">
        <v>39</v>
      </c>
      <c r="C281" s="220" t="s">
        <v>40</v>
      </c>
      <c r="D281" s="220"/>
      <c r="E281" s="220"/>
      <c r="F281" s="220"/>
    </row>
    <row r="282" spans="1:6">
      <c r="A282" s="205"/>
      <c r="B282" s="205"/>
      <c r="C282" s="96"/>
      <c r="D282" s="205"/>
      <c r="E282" s="96"/>
      <c r="F282" s="96"/>
    </row>
    <row r="283" spans="1:6">
      <c r="A283" s="205"/>
      <c r="B283" s="205" t="s">
        <v>41</v>
      </c>
      <c r="C283" s="220"/>
      <c r="D283" s="220"/>
      <c r="E283" s="220"/>
      <c r="F283" s="220"/>
    </row>
    <row r="284" spans="1:6">
      <c r="A284" s="221" t="s">
        <v>165</v>
      </c>
      <c r="B284" s="221"/>
      <c r="C284" s="220" t="s">
        <v>144</v>
      </c>
      <c r="D284" s="222"/>
      <c r="E284" s="222"/>
      <c r="F284" s="222"/>
    </row>
    <row r="285" spans="1:6">
      <c r="A285" s="221" t="s">
        <v>53</v>
      </c>
      <c r="B285" s="221"/>
      <c r="C285" s="220" t="s">
        <v>42</v>
      </c>
      <c r="D285" s="222"/>
      <c r="E285" s="222"/>
      <c r="F285" s="222"/>
    </row>
    <row r="286" spans="1:6">
      <c r="A286" s="3"/>
      <c r="B286" s="3"/>
      <c r="C286" s="7"/>
      <c r="D286" s="3"/>
      <c r="E286" s="7"/>
      <c r="F286" s="7"/>
    </row>
    <row r="287" spans="1:6">
      <c r="A287" s="3"/>
      <c r="B287" s="3"/>
      <c r="C287" s="7"/>
      <c r="D287" s="3"/>
      <c r="E287" s="7"/>
      <c r="F287" s="7"/>
    </row>
    <row r="288" spans="1:6">
      <c r="E288" s="64"/>
      <c r="F288" s="64"/>
    </row>
  </sheetData>
  <mergeCells count="137">
    <mergeCell ref="W2:AB2"/>
    <mergeCell ref="AC2:AH2"/>
    <mergeCell ref="AI2:AN2"/>
    <mergeCell ref="AO2:AT2"/>
    <mergeCell ref="AU2:AZ2"/>
    <mergeCell ref="BA2:BF2"/>
    <mergeCell ref="A1:F1"/>
    <mergeCell ref="A2:F2"/>
    <mergeCell ref="G2:J2"/>
    <mergeCell ref="K2:P2"/>
    <mergeCell ref="Q2:V2"/>
    <mergeCell ref="CQ2:CV2"/>
    <mergeCell ref="CW2:DB2"/>
    <mergeCell ref="DC2:DH2"/>
    <mergeCell ref="DI2:DN2"/>
    <mergeCell ref="DO2:DT2"/>
    <mergeCell ref="DU2:DZ2"/>
    <mergeCell ref="BG2:BL2"/>
    <mergeCell ref="BM2:BR2"/>
    <mergeCell ref="BS2:BX2"/>
    <mergeCell ref="BY2:CD2"/>
    <mergeCell ref="CE2:CJ2"/>
    <mergeCell ref="CK2:CP2"/>
    <mergeCell ref="GC2:GH2"/>
    <mergeCell ref="GI2:GN2"/>
    <mergeCell ref="GO2:GT2"/>
    <mergeCell ref="EA2:EF2"/>
    <mergeCell ref="EG2:EL2"/>
    <mergeCell ref="EM2:ER2"/>
    <mergeCell ref="ES2:EX2"/>
    <mergeCell ref="EY2:FD2"/>
    <mergeCell ref="FE2:FJ2"/>
    <mergeCell ref="AO3:AT3"/>
    <mergeCell ref="AU3:AZ3"/>
    <mergeCell ref="BA3:BF3"/>
    <mergeCell ref="BG3:BL3"/>
    <mergeCell ref="BM3:BR3"/>
    <mergeCell ref="BS3:BX3"/>
    <mergeCell ref="IE2:IJ2"/>
    <mergeCell ref="IK2:IN2"/>
    <mergeCell ref="A3:F3"/>
    <mergeCell ref="G3:J3"/>
    <mergeCell ref="K3:P3"/>
    <mergeCell ref="Q3:V3"/>
    <mergeCell ref="W3:AB3"/>
    <mergeCell ref="AC3:AH3"/>
    <mergeCell ref="AI3:AN3"/>
    <mergeCell ref="GU2:GZ2"/>
    <mergeCell ref="HA2:HF2"/>
    <mergeCell ref="HG2:HL2"/>
    <mergeCell ref="HM2:HR2"/>
    <mergeCell ref="HS2:HX2"/>
    <mergeCell ref="HY2:ID2"/>
    <mergeCell ref="FK2:FP2"/>
    <mergeCell ref="FQ2:FV2"/>
    <mergeCell ref="FW2:GB2"/>
    <mergeCell ref="EA3:EF3"/>
    <mergeCell ref="EG3:EL3"/>
    <mergeCell ref="EM3:ER3"/>
    <mergeCell ref="BY3:CD3"/>
    <mergeCell ref="CE3:CJ3"/>
    <mergeCell ref="CK3:CP3"/>
    <mergeCell ref="CQ3:CV3"/>
    <mergeCell ref="CW3:DB3"/>
    <mergeCell ref="DC3:DH3"/>
    <mergeCell ref="HM3:HR3"/>
    <mergeCell ref="HS3:HX3"/>
    <mergeCell ref="HY3:ID3"/>
    <mergeCell ref="IE3:IJ3"/>
    <mergeCell ref="IK3:IN3"/>
    <mergeCell ref="A4:F4"/>
    <mergeCell ref="G4:J4"/>
    <mergeCell ref="K4:P4"/>
    <mergeCell ref="Q4:V4"/>
    <mergeCell ref="GC3:GH3"/>
    <mergeCell ref="GI3:GN3"/>
    <mergeCell ref="GO3:GT3"/>
    <mergeCell ref="GU3:GZ3"/>
    <mergeCell ref="HA3:HF3"/>
    <mergeCell ref="HG3:HL3"/>
    <mergeCell ref="ES3:EX3"/>
    <mergeCell ref="EY3:FD3"/>
    <mergeCell ref="FE3:FJ3"/>
    <mergeCell ref="FK3:FP3"/>
    <mergeCell ref="FQ3:FV3"/>
    <mergeCell ref="FW3:GB3"/>
    <mergeCell ref="DI3:DN3"/>
    <mergeCell ref="DO3:DT3"/>
    <mergeCell ref="DU3:DZ3"/>
    <mergeCell ref="BG4:BL4"/>
    <mergeCell ref="BM4:BR4"/>
    <mergeCell ref="BS4:BX4"/>
    <mergeCell ref="BY4:CD4"/>
    <mergeCell ref="CE4:CJ4"/>
    <mergeCell ref="CK4:CP4"/>
    <mergeCell ref="W4:AB4"/>
    <mergeCell ref="AC4:AH4"/>
    <mergeCell ref="AI4:AN4"/>
    <mergeCell ref="AO4:AT4"/>
    <mergeCell ref="AU4:AZ4"/>
    <mergeCell ref="BA4:BF4"/>
    <mergeCell ref="EA4:EF4"/>
    <mergeCell ref="EG4:EL4"/>
    <mergeCell ref="EM4:ER4"/>
    <mergeCell ref="ES4:EX4"/>
    <mergeCell ref="EY4:FD4"/>
    <mergeCell ref="FE4:FJ4"/>
    <mergeCell ref="CQ4:CV4"/>
    <mergeCell ref="CW4:DB4"/>
    <mergeCell ref="DC4:DH4"/>
    <mergeCell ref="DI4:DN4"/>
    <mergeCell ref="DO4:DT4"/>
    <mergeCell ref="DU4:DZ4"/>
    <mergeCell ref="C281:F281"/>
    <mergeCell ref="C283:F283"/>
    <mergeCell ref="A284:B284"/>
    <mergeCell ref="C284:F284"/>
    <mergeCell ref="A285:B285"/>
    <mergeCell ref="C285:F285"/>
    <mergeCell ref="IE4:IJ4"/>
    <mergeCell ref="IK4:IN4"/>
    <mergeCell ref="A6:B6"/>
    <mergeCell ref="C271:F271"/>
    <mergeCell ref="C275:F275"/>
    <mergeCell ref="C276:F276"/>
    <mergeCell ref="GU4:GZ4"/>
    <mergeCell ref="HA4:HF4"/>
    <mergeCell ref="HG4:HL4"/>
    <mergeCell ref="HM4:HR4"/>
    <mergeCell ref="HS4:HX4"/>
    <mergeCell ref="HY4:ID4"/>
    <mergeCell ref="FK4:FP4"/>
    <mergeCell ref="FQ4:FV4"/>
    <mergeCell ref="FW4:GB4"/>
    <mergeCell ref="GC4:GH4"/>
    <mergeCell ref="GI4:GN4"/>
    <mergeCell ref="GO4:GT4"/>
  </mergeCells>
  <pageMargins left="0.35433070866141736" right="0.23622047244094491" top="0.31496062992125984" bottom="0.35433070866141736" header="0.23622047244094491" footer="0.31496062992125984"/>
  <pageSetup scale="92" orientation="portrait" r:id="rId1"/>
  <headerFooter>
    <oddFooter>Página &amp;P</oddFooter>
  </headerFooter>
  <rowBreaks count="6" manualBreakCount="6">
    <brk id="49" max="5" man="1"/>
    <brk id="93" max="5" man="1"/>
    <brk id="138" max="5" man="1"/>
    <brk id="182" max="5" man="1"/>
    <brk id="226" max="5" man="1"/>
    <brk id="2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Sonia Esther Rodríguez Restituyo</cp:lastModifiedBy>
  <cp:lastPrinted>2020-10-19T16:51:36Z</cp:lastPrinted>
  <dcterms:created xsi:type="dcterms:W3CDTF">2019-06-04T13:03:28Z</dcterms:created>
  <dcterms:modified xsi:type="dcterms:W3CDTF">2021-09-13T19:22:18Z</dcterms:modified>
</cp:coreProperties>
</file>