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COMPARACION DE PRECIOS INAPA-CCC-CP-2017-0030\"/>
    </mc:Choice>
  </mc:AlternateContent>
  <bookViews>
    <workbookView xWindow="240" yWindow="75" windowWidth="20115" windowHeight="7995"/>
  </bookViews>
  <sheets>
    <sheet name="listado parti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0">#REF!</definedName>
    <definedName name="\a">#REF!</definedName>
    <definedName name="\b" localSheetId="0">'[1]CUB-10181-3(Rescision)'!#REF!</definedName>
    <definedName name="\b">'[1]CUB-10181-3(Rescision)'!#REF!</definedName>
    <definedName name="\c">#N/A</definedName>
    <definedName name="\d">#N/A</definedName>
    <definedName name="\f" localSheetId="0">'[1]CUB-10181-3(Rescision)'!#REF!</definedName>
    <definedName name="\f">'[1]CUB-10181-3(Rescision)'!#REF!</definedName>
    <definedName name="\i" localSheetId="0">'[1]CUB-10181-3(Rescision)'!#REF!</definedName>
    <definedName name="\i">'[1]CUB-10181-3(Rescision)'!#REF!</definedName>
    <definedName name="\m" localSheetId="0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">#REF!</definedName>
    <definedName name="_Fill" localSheetId="0" hidden="1">#REF!</definedName>
    <definedName name="_Fill" hidden="1">#REF!</definedName>
    <definedName name="_xlnm._FilterDatabase" localSheetId="0" hidden="1">'listado partidas'!$A$9:$F$131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38G40">'[2]LISTADO INSUMOS DEL 2000'!$I$29</definedName>
    <definedName name="acero" localSheetId="0">#REF!</definedName>
    <definedName name="acero">#REF!</definedName>
    <definedName name="Acero_QQ">#REF!</definedName>
    <definedName name="acero60" localSheetId="0">#REF!</definedName>
    <definedName name="acero60">#REF!</definedName>
    <definedName name="ACUEDUCTO" localSheetId="0">[3]INS!#REF!</definedName>
    <definedName name="ACUEDUCTO">[3]INS!#REF!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>#REF!</definedName>
    <definedName name="alambre18" localSheetId="0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 localSheetId="0">[5]M.O.!#REF!</definedName>
    <definedName name="analiis">[5]M.O.!#REF!</definedName>
    <definedName name="ANALISSSSS">#N/A</definedName>
    <definedName name="ANDAMIOS">#REF!</definedName>
    <definedName name="ANGULAR" localSheetId="0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'listado partidas'!$A$1:$F$151</definedName>
    <definedName name="_xlnm.Print_Area">#REF!</definedName>
    <definedName name="ARENA_PAÑETE">#REF!</definedName>
    <definedName name="ArenaItabo" localSheetId="0">#REF!</definedName>
    <definedName name="ArenaItabo">#REF!</definedName>
    <definedName name="ArenaPlanta">#REF!</definedName>
    <definedName name="as" localSheetId="0">[6]M.O.!#REF!</definedName>
    <definedName name="as">[6]M.O.!#REF!</definedName>
    <definedName name="asd">#REF!</definedName>
    <definedName name="AYCARP" localSheetId="0">#REF!</definedName>
    <definedName name="AYCARP">#REF!</definedName>
    <definedName name="Ayudante">#REF!</definedName>
    <definedName name="Ayudante_2da">#REF!</definedName>
    <definedName name="Ayudante_Soldador">#REF!</definedName>
    <definedName name="b" localSheetId="0">[7]ADDENDA!#REF!</definedName>
    <definedName name="b">[7]ADDENDA!#REF!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 localSheetId="0">#REF!</definedName>
    <definedName name="bloque8">#REF!</definedName>
    <definedName name="BOMBA_ACHIQUE">#REF!</definedName>
    <definedName name="BOMBILLAS_1500W">[8]INSU!$B$42</definedName>
    <definedName name="BOQUILLA_FREGADERO_CROMO">#REF!</definedName>
    <definedName name="BOQUILLA_LAVADERO_CROMO">#REF!</definedName>
    <definedName name="BOTE">#REF!</definedName>
    <definedName name="BREAKERS" localSheetId="0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 localSheetId="0">[9]precios!#REF!</definedName>
    <definedName name="caballeteasbecto">[9]precios!#REF!</definedName>
    <definedName name="caballeteasbeto" localSheetId="0">[9]precios!#REF!</definedName>
    <definedName name="caballeteasbeto">[9]precios!#REF!</definedName>
    <definedName name="CAJA_2x4_12">#REF!</definedName>
    <definedName name="CAJA_2x4_34">#REF!</definedName>
    <definedName name="CAJA_OCTAGONAL">#REF!</definedName>
    <definedName name="Cal">#REF!</definedName>
    <definedName name="CALICHE" localSheetId="0">#REF!</definedName>
    <definedName name="CALICHE">#REF!</definedName>
    <definedName name="CAMION_BOTE">#REF!</definedName>
    <definedName name="CARACOL" localSheetId="0">[5]M.O.!#REF!</definedName>
    <definedName name="CARACOL">[5]M.O.!#REF!</definedName>
    <definedName name="CARANTEPECHO" localSheetId="0">#REF!</definedName>
    <definedName name="CARANTEPECHO">#REF!</definedName>
    <definedName name="CARCOL30" localSheetId="0">#REF!</definedName>
    <definedName name="CARCOL30">#REF!</definedName>
    <definedName name="CARCOL50" localSheetId="0">#REF!</definedName>
    <definedName name="CARCOL50">#REF!</definedName>
    <definedName name="CARCOLAMARRE" localSheetId="0">#REF!</definedName>
    <definedName name="CARCOLAMARRE">#REF!</definedName>
    <definedName name="CARGA_SOCIAL">#REF!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ERIA_COL_PERIMETRO">#REF!</definedName>
    <definedName name="CARPINTERIA_INSTAL_COL_PERIMETRO">#REF!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ETILLA">#REF!</definedName>
    <definedName name="CASABE" localSheetId="0">[5]M.O.!#REF!</definedName>
    <definedName name="CASABE">[5]M.O.!#REF!</definedName>
    <definedName name="CASBESTO" localSheetId="0">#REF!</definedName>
    <definedName name="CASBESTO">#REF!</definedName>
    <definedName name="CBLOCK10" localSheetId="0">#REF!</definedName>
    <definedName name="CBLOCK10">#REF!</definedName>
    <definedName name="cell">'[10]LISTADO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[8]INSU!$B$104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[11]INS!$D$767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 localSheetId="0">[3]INS!#REF!</definedName>
    <definedName name="COPIA">[3]INS!#REF!</definedName>
    <definedName name="CRUZ_HG_1_12">#REF!</definedName>
    <definedName name="cuadro" localSheetId="0">[7]ADDENDA!#REF!</definedName>
    <definedName name="cuadro">[7]ADDENDA!#REF!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 localSheetId="0">#REF!</definedName>
    <definedName name="CZINC">#REF!</definedName>
    <definedName name="derop" localSheetId="0">[6]M.O.!#REF!</definedName>
    <definedName name="derop">[6]M.O.!#REF!</definedName>
    <definedName name="DERRETIDO_BCO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[12]INS!#REF!</definedName>
    <definedName name="donatelo">[12]INS!#REF!</definedName>
    <definedName name="DUCHA_PLASTICA_CALIENTE_CROMO_12">#REF!</definedName>
    <definedName name="e" localSheetId="0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>#REF!</definedName>
    <definedName name="ESCOBILLON" localSheetId="0">#REF!</definedName>
    <definedName name="ESCOBILLON">#REF!</definedName>
    <definedName name="ESTAMPADO">#REF!</definedName>
    <definedName name="ESTOPA">#REF!</definedName>
    <definedName name="expl" localSheetId="0">[7]ADDENDA!#REF!</definedName>
    <definedName name="expl">[7]ADDENDA!#REF!</definedName>
    <definedName name="Extracción_IM">#REF!</definedName>
    <definedName name="FIOR" localSheetId="0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 localSheetId="0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 localSheetId="0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'[11]HORM.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lma" localSheetId="0">[5]M.O.!#REF!</definedName>
    <definedName name="ilma">[5]M.O.!#REF!</definedName>
    <definedName name="Imprimir_área_IM">[4]PRESUPUESTO!$A$1763:$L$1796</definedName>
    <definedName name="ingeniera">[6]M.O.!$C$10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 localSheetId="0">[5]M.O.!#REF!</definedName>
    <definedName name="k">[5]M.O.!#REF!</definedName>
    <definedName name="LADRILLOS_4x8x2">#REF!</definedName>
    <definedName name="LAMPARA_FLUORESC_2x4">#REF!</definedName>
    <definedName name="LAMPARAS_DE_1500W_220V">[8]INSU!$B$41</definedName>
    <definedName name="LAQUEAR_MADERA">#REF!</definedName>
    <definedName name="LAVADERO_DOBLE" localSheetId="0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>#REF!</definedName>
    <definedName name="LLAVIN_PUERTA" localSheetId="0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 localSheetId="0">#REF!</definedName>
    <definedName name="maderabrutapino">#REF!</definedName>
    <definedName name="Maestro">#REF!</definedName>
    <definedName name="MAESTROCARP" localSheetId="0">#REF!</definedName>
    <definedName name="MAESTROCARP">#REF!</definedName>
    <definedName name="MALLA_ABRAZ_1_12">#REF!</definedName>
    <definedName name="MALLA_AL_GALVANIZADO" localSheetId="0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 localSheetId="0">#REF!</definedName>
    <definedName name="MARCO_PUERTA_PINO">#REF!</definedName>
    <definedName name="MATERIAL_RELLENO">#REF!</definedName>
    <definedName name="MBA" localSheetId="0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 localSheetId="0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>#REF!</definedName>
    <definedName name="MOPISOCERAMICA" localSheetId="0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 localSheetId="0">[13]Insumos!#REF!</definedName>
    <definedName name="NADA">[13]Insumos!#REF!</definedName>
    <definedName name="NINGUNA" localSheetId="0">[13]Insumos!#REF!</definedName>
    <definedName name="NINGUNA">[13]Insumos!#REF!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 localSheetId="0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[11]SALARIOS!$C$10</definedName>
    <definedName name="OXIGENO_CIL">#REF!</definedName>
    <definedName name="p" localSheetId="0">[14]peso!#REF!</definedName>
    <definedName name="p">[14]peso!#REF!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 localSheetId="0">#REF!</definedName>
    <definedName name="PANEL_DIST_24C">#REF!</definedName>
    <definedName name="PANEL_DIST_32C">#REF!</definedName>
    <definedName name="PANEL_DIST_4a8C">#REF!</definedName>
    <definedName name="PanelDist_6a12_Circ_125a" localSheetId="0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[8]MO!$B$11</definedName>
    <definedName name="PEONCARP" localSheetId="0">#REF!</definedName>
    <definedName name="PEONCARP">#REF!</definedName>
    <definedName name="PERFIL_CUADRADO_34">[8]INSU!$B$91</definedName>
    <definedName name="Pernos" localSheetId="0">#REF!</definedName>
    <definedName name="Pernos">#REF!</definedName>
    <definedName name="PICO">#REF!</definedName>
    <definedName name="PIEDRA">#REF!</definedName>
    <definedName name="PIEDRA_GAVIONES">#REF!</definedName>
    <definedName name="PINO">[11]INS!$D$770</definedName>
    <definedName name="PINTURA_ACR_COLOR_PREPARADO">#REF!</definedName>
    <definedName name="PINTURA_ACR_EXT">#REF!</definedName>
    <definedName name="PINTURA_ACR_INT" localSheetId="0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[8]INSU!$B$103</definedName>
    <definedName name="PLANTA_ELECTRICA">#REF!</definedName>
    <definedName name="PLASTICO">[8]INSU!$B$90</definedName>
    <definedName name="PLIGADORA2">#REF!</definedName>
    <definedName name="PLOMERO" localSheetId="0">#REF!</definedName>
    <definedName name="PLOMERO">#REF!</definedName>
    <definedName name="PLOMERO_SOLDADOR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YWOOD_34_2CARAS">#REF!</definedName>
    <definedName name="pmadera2162" localSheetId="0">[9]precios!#REF!</definedName>
    <definedName name="pmadera2162">[9]precios!#REF!</definedName>
    <definedName name="po">[15]PRESUPUESTO!$O$9:$O$236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>#REF!</definedName>
    <definedName name="qw">[15]PRESUPUESTO!$M$10:$AH$731</definedName>
    <definedName name="qwe">[4]PRESUPUESTO!$D$133</definedName>
    <definedName name="RASTRILLO" localSheetId="0">#REF!</definedName>
    <definedName name="RASTRILLO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[17]COF!$G$733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 localSheetId="0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[5]M.O.!$C$12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 localSheetId="0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>#REF!</definedName>
    <definedName name="THINNER" localSheetId="0">#REF!</definedName>
    <definedName name="THINNER">#REF!</definedName>
    <definedName name="_xlnm.Print_Titles" localSheetId="0">'listado partidas'!$1:$9</definedName>
    <definedName name="_xlnm.Print_Titles">#N/A</definedName>
    <definedName name="Tolas" localSheetId="0">#REF!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 localSheetId="0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 localSheetId="0">#REF!</definedName>
    <definedName name="TUBO_CPVC_12">#REF!</definedName>
    <definedName name="TUBO_FLEXIBLE_INODORO_C_TUERCA">#REF!</definedName>
    <definedName name="TUBO_HA_36">#REF!</definedName>
    <definedName name="TUBO_HG_1" localSheetId="0">#REF!</definedName>
    <definedName name="TUBO_HG_1">#REF!</definedName>
    <definedName name="TUBO_HG_1_12">#REF!</definedName>
    <definedName name="TUBO_HG_12">#REF!</definedName>
    <definedName name="TUBO_HG_34" localSheetId="0">#REF!</definedName>
    <definedName name="TUBO_HG_34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 localSheetId="0">#REF!</definedName>
    <definedName name="TUBO_PVC_SDR41_3">#REF!</definedName>
    <definedName name="TUBO_PVC_SDR41_4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 localSheetId="0">#REF!</definedName>
    <definedName name="VIGASHP">#REF!</definedName>
    <definedName name="VIOLINADO">#REF!</definedName>
    <definedName name="VUELO1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>#REF!</definedName>
    <definedName name="YEE_PVC_DREN_4x2">#REF!</definedName>
    <definedName name="Z_FC7055F2_165C_4ECF_924D_37F607DAA418_.wvu.PrintArea" localSheetId="0" hidden="1">'listado partidas'!$A$1:$F$151</definedName>
    <definedName name="Z_FC7055F2_165C_4ECF_924D_37F607DAA418_.wvu.PrintTitles" localSheetId="0" hidden="1">'listado partidas'!$1:$9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52511"/>
</workbook>
</file>

<file path=xl/calcChain.xml><?xml version="1.0" encoding="utf-8"?>
<calcChain xmlns="http://schemas.openxmlformats.org/spreadsheetml/2006/main">
  <c r="F146" i="1" l="1"/>
  <c r="F211" i="1" l="1"/>
  <c r="C207" i="1"/>
  <c r="F207" i="1" s="1"/>
  <c r="F206" i="1"/>
  <c r="F204" i="1"/>
  <c r="F130" i="1"/>
  <c r="F129" i="1"/>
  <c r="F128" i="1"/>
  <c r="F127" i="1"/>
  <c r="F126" i="1"/>
  <c r="F125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4" i="1"/>
  <c r="F65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3" i="1"/>
  <c r="F14" i="1" s="1"/>
  <c r="F104" i="1" l="1"/>
  <c r="F60" i="1"/>
  <c r="F131" i="1"/>
  <c r="F122" i="1"/>
  <c r="C209" i="1"/>
  <c r="F209" i="1" s="1"/>
  <c r="C208" i="1"/>
  <c r="F208" i="1" s="1"/>
  <c r="C210" i="1"/>
  <c r="F210" i="1" s="1"/>
  <c r="F133" i="1" l="1"/>
  <c r="F134" i="1" s="1"/>
  <c r="F144" i="1" l="1"/>
  <c r="F143" i="1"/>
  <c r="F140" i="1"/>
  <c r="F137" i="1"/>
  <c r="F138" i="1"/>
  <c r="F145" i="1" s="1"/>
  <c r="F139" i="1"/>
  <c r="F142" i="1"/>
  <c r="F141" i="1"/>
  <c r="F147" i="1" l="1"/>
  <c r="F149" i="1" s="1"/>
  <c r="F151" i="1" s="1"/>
</calcChain>
</file>

<file path=xl/sharedStrings.xml><?xml version="1.0" encoding="utf-8"?>
<sst xmlns="http://schemas.openxmlformats.org/spreadsheetml/2006/main" count="231" uniqueCount="123">
  <si>
    <t>INSTITUTO NACIONAL DE AGUAS POTABLES Y ALCANTARILLADOS</t>
  </si>
  <si>
    <t>***INAPA***</t>
  </si>
  <si>
    <t>DIRECCION DE INGENIERIA</t>
  </si>
  <si>
    <t>DEPARTAMENTO DE COSTOS Y PRESUPUESTOS</t>
  </si>
  <si>
    <t>Obra: REHABILITACION ACUEDUCTO PARAISO-OJEDA</t>
  </si>
  <si>
    <t>Provincia:  BARAHONA</t>
  </si>
  <si>
    <t xml:space="preserve">ZONA: VIII </t>
  </si>
  <si>
    <t>PARTIDA</t>
  </si>
  <si>
    <t>D E S C R I P C I O N</t>
  </si>
  <si>
    <t>CANTIDAD</t>
  </si>
  <si>
    <t>UND</t>
  </si>
  <si>
    <t>P.U. (RD$)</t>
  </si>
  <si>
    <t>VALOR ( RD$)</t>
  </si>
  <si>
    <t>A</t>
  </si>
  <si>
    <t>CAJUELA EXISTENTE UBICADA EN ARROYO CAÑADA HONDA</t>
  </si>
  <si>
    <t>LIMPIEZA DE CAJUELA (1 CAPATAZ + 3 H)</t>
  </si>
  <si>
    <t>DIA</t>
  </si>
  <si>
    <t>SUB TOTAL FASE A</t>
  </si>
  <si>
    <t>B</t>
  </si>
  <si>
    <t>TRAMO LINEA DE ADUCCION D/ CAJUELA ARROYO CAÑADA HONDA</t>
  </si>
  <si>
    <t>REPLANTEO</t>
  </si>
  <si>
    <t>ML</t>
  </si>
  <si>
    <t>2</t>
  </si>
  <si>
    <t>MOVIMIENTO DE TIERRA:</t>
  </si>
  <si>
    <t>2.1</t>
  </si>
  <si>
    <t>EXCAVACIÓN MATERIAL GRANULAR C/EQUIPO EN PRESENCIA DE AGUA</t>
  </si>
  <si>
    <t>M3</t>
  </si>
  <si>
    <t>2.2</t>
  </si>
  <si>
    <t xml:space="preserve">ASIENTO DE ARENA </t>
  </si>
  <si>
    <t>2.3</t>
  </si>
  <si>
    <t>RELLENO COMPACTADO  C/COMPACTADOR MECANICO CAPA 0.20 M</t>
  </si>
  <si>
    <t>2.4</t>
  </si>
  <si>
    <t>3</t>
  </si>
  <si>
    <t>SUMINISTRO DE TUBERIA</t>
  </si>
  <si>
    <t>3.1</t>
  </si>
  <si>
    <t>DE Ø6" PVC SDR-26 C/J.G</t>
  </si>
  <si>
    <t>M</t>
  </si>
  <si>
    <t>3.2</t>
  </si>
  <si>
    <t>DE Ø6" ACERO SCH-40 C/PROTECCION ANTICORROSIVA</t>
  </si>
  <si>
    <t>4</t>
  </si>
  <si>
    <t>COLOCACION DE TUBERIA</t>
  </si>
  <si>
    <t>4.1</t>
  </si>
  <si>
    <t>4.2</t>
  </si>
  <si>
    <t>PRUEBA HIDROSTATICA</t>
  </si>
  <si>
    <t>ANCLAJES</t>
  </si>
  <si>
    <t>ANCLAJES H.A. 210 KG/CM2 EN LINEA EXISTENTE DE Ø6'' ACERO SCH-40 CON L=95 MTS CADA 6 MTS SEGÚN DETALLE (TODO COSTO)</t>
  </si>
  <si>
    <t>U</t>
  </si>
  <si>
    <t>ANCLAJES H.A. 210 KG/CM2 EN LINEA A COLOCAR DE Ø6'' ACERO SCH-40 CON L=30 MTS CADA 6 MTS SEGÚN DETALLE (TODO COSTO)</t>
  </si>
  <si>
    <t>SUMINISTRO Y COLOCACION DE PIEZAS ESPECIALES</t>
  </si>
  <si>
    <t>CODO 6"X20° ACERO SCH-40 C/PROTECCION ANTICORROSIVA</t>
  </si>
  <si>
    <t>CODO 6"X40° ACERO SCH-40 C/PROTECCION ANTICORROSIVA</t>
  </si>
  <si>
    <t>CODO 6"X45° ACERO SOLDADO SCH-40 C/PROTECCION ANTICORROSIVA</t>
  </si>
  <si>
    <t>CODO 6"X45° ACERO SCH-40 C/PROTECCION ANTICORROSIVA</t>
  </si>
  <si>
    <t>TEE 8"X6 ACERO SCH-40 C/PROTECCION ANTICORROSIVA</t>
  </si>
  <si>
    <t>JUNTA MECANICA TIPO DRESSER Ø6"  (150 PSI)</t>
  </si>
  <si>
    <t>JUNTA MECANICA TIPO DRESSER Ø8"  (150 PSI)</t>
  </si>
  <si>
    <t>ANCLAJES H.A 210 KG/CM2 PARA PIEZAS Ø6´´ EN ACERO   SCH-40 SEGÚN DETALLE</t>
  </si>
  <si>
    <t>SUMINISTRO Y COLOCACION DE:</t>
  </si>
  <si>
    <t>VALVULA COMPUERTA Ø8" H.F (150 PSI) PLATILLADA COMPLETA</t>
  </si>
  <si>
    <t>VALVULA COMPUERTA Ø6" H.F (150 PSI) PLATILLADA COMPLETA</t>
  </si>
  <si>
    <t>VALVULA DE DESAGUE Ø4" H.F (150 PSI) PLATILLADA COMPLETA</t>
  </si>
  <si>
    <t xml:space="preserve">VALVULA DE AIRE 1'' H.F (150 PSI) PLATILLADA COMPLETA </t>
  </si>
  <si>
    <t>CAJA TELESCOPICA PARA VALVULA DE DESAGUE</t>
  </si>
  <si>
    <t>REGISTRO EN BLOCK PARA VALVULA COMPUERTA Ø6" SEGÚN DETALLE</t>
  </si>
  <si>
    <t xml:space="preserve">REGISTRO EN BLOCK PARA VALVULA COMPUERTA Ø8" SEGÚN DETALLE </t>
  </si>
  <si>
    <t>REGISTRO EN BLOCK PARA VALVULA DE AIRE Ø1'' SEGÚN DETALLE</t>
  </si>
  <si>
    <t>SUB TOTAL FASE B</t>
  </si>
  <si>
    <t>C</t>
  </si>
  <si>
    <t>CAJUELA EXISTENTE UBICADA EN NORIA EN UN LATERAL RIO SITO</t>
  </si>
  <si>
    <t>SUB TOTAL FASE C</t>
  </si>
  <si>
    <t>D</t>
  </si>
  <si>
    <t>TRAMO LINEA DE ADUCCION D/ CAJUELA EN NORIA A RIO SITO</t>
  </si>
  <si>
    <t>DE Ø8" ACERO SCH-40 SUPERFICIAL C/PROTECCION ANTICORROSIVA</t>
  </si>
  <si>
    <t>DE Ø8" PVC SDR-26 C/J.G</t>
  </si>
  <si>
    <t>TUBERIA  Ø8" PVC SDR-26 Y ACERO</t>
  </si>
  <si>
    <t>ANCLAJES H.A 210 KG/CM2 EN LINEA A COLOCAR DE Ø8'' ACERO SCH-40 L=600 MTS CADA 6 MTS SEGÚN DETALLE (TODO COSTO)</t>
  </si>
  <si>
    <t>CODO 8"X20° ACERO SOLDADO SCH-40 C/PROTECCION ANTICORROSIVA</t>
  </si>
  <si>
    <t>CODO 8"X25° ACERO SCH-40 C/PROTECCION ANTICORROSIVA</t>
  </si>
  <si>
    <t>CODO 8"X30° ACERO SOLDADO SCH-40 C/PROTECCION ANTICORROSIVA</t>
  </si>
  <si>
    <t>CODO 8"X35° ACERO SOLDADO SCH-40 C/PROTECCION ANTICORROSIVA</t>
  </si>
  <si>
    <t>ANCLAJES H.A 210 KG/CM2 PARA PIEZA DE Ø8´´ EN ACERO SCH-40 SEGÚN DETALLES</t>
  </si>
  <si>
    <t>VALVULA DE AIRE 1'' H.F (150 PSI) PLATILLADA COMPLETA</t>
  </si>
  <si>
    <t>SUB TOTAL FASE D</t>
  </si>
  <si>
    <t>E</t>
  </si>
  <si>
    <t>LINEA DE ADUCCION D/ ARROYO PLATON</t>
  </si>
  <si>
    <t>ANCLAJES H.A 210 KG/CM2 EN LINEA EXISTENTE DE Ø8'' ACERO SCH-40 CON 90 MTS CADA 6 MTS SEGÚN DETALLE (TODO COSTO)</t>
  </si>
  <si>
    <t>ANCLAJES H.A 210 KG/CM2 EN LINEA A COLOCAR DE Ø8'' ACERO SCH-40 L=150 MTS CADA 6 MTS SEGÚN DETALLE (TODO COSTO)</t>
  </si>
  <si>
    <t>SUB TOTAL FASE E</t>
  </si>
  <si>
    <t>Z</t>
  </si>
  <si>
    <t>VARIOS</t>
  </si>
  <si>
    <t xml:space="preserve">VALLA ANUNCIANDO OBRA 16'X 10' IMPRESION FULL
COLOR, CONTENIENTO LOGO DE INAPA, NOMBRE
PROYECTO Y CONTRATISTA. ESTRUCTURA EN
TUBOS GALVANIZADOS 1 1/2 X 1 1/2 Y SOPORTES EN
TUBO CUAD. 4”X4” </t>
  </si>
  <si>
    <t>USO BOMBA DE ACHIQUE DE 3" (HP 5.5 )</t>
  </si>
  <si>
    <t>HR</t>
  </si>
  <si>
    <t>TRANSPORTE INTERNO DE MATERIALES</t>
  </si>
  <si>
    <t>CAMPAMENTO</t>
  </si>
  <si>
    <t>LIMPIEZA FINAL Y CONTINUA</t>
  </si>
  <si>
    <t>SEGURIDAD, SEÑALIZACION Y PREVENCION</t>
  </si>
  <si>
    <t>SUB TOTAL Z</t>
  </si>
  <si>
    <t>SUB TOTAL GENERAL</t>
  </si>
  <si>
    <t>GASTOS INDIRECTOS</t>
  </si>
  <si>
    <t>GASTOS ADMINISTRATIVOS</t>
  </si>
  <si>
    <t>HONORARIOS PROFESIONALES</t>
  </si>
  <si>
    <t>SEGUROS, POLIZAS Y FIANZAS</t>
  </si>
  <si>
    <t>SUPERVISION DE LA OBRA</t>
  </si>
  <si>
    <t>GASTOS DE TRANSPORTE</t>
  </si>
  <si>
    <t>LEY 6-86</t>
  </si>
  <si>
    <t>IMPREVISTOS</t>
  </si>
  <si>
    <t>ESTUDIO Y DISEÑOS</t>
  </si>
  <si>
    <t>ITBIS (LEY 07-2007)</t>
  </si>
  <si>
    <t>COMPLETIVO TRANSPORTE EQUIPOS HACIA PARAISO (IDA Y VUELTA)</t>
  </si>
  <si>
    <t>TOTAL GASTOS INDIRECTOS</t>
  </si>
  <si>
    <t>TOTAL GENERAL</t>
  </si>
  <si>
    <t>TOTAL A EJECUTAR</t>
  </si>
  <si>
    <t xml:space="preserve">ASFALTO </t>
  </si>
  <si>
    <t>PAVIMENTO</t>
  </si>
  <si>
    <t>CORTE CARPETA ASFALTICA</t>
  </si>
  <si>
    <t>EXTRACCION HORMIGON ASFALTICO</t>
  </si>
  <si>
    <t>M2</t>
  </si>
  <si>
    <t>BOTE DE MATERIAL C/CAMION</t>
  </si>
  <si>
    <t>SUMINISTRO DE MATERIAL PARA BASE</t>
  </si>
  <si>
    <t>REPOSICION ASFALTO 2"</t>
  </si>
  <si>
    <t xml:space="preserve">MANTENIMIENTO DE TRANSITO </t>
  </si>
  <si>
    <t>BOTE DE MATERIAL IN SITU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</si>
</sst>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General_)"/>
    <numFmt numFmtId="167" formatCode="0.00_)"/>
    <numFmt numFmtId="168" formatCode="0_)"/>
    <numFmt numFmtId="169" formatCode="0.0_)"/>
    <numFmt numFmtId="170" formatCode="0.0%"/>
    <numFmt numFmtId="171" formatCode="#,##0.00;[Red]#,##0.00"/>
    <numFmt numFmtId="172" formatCode="#,##0.0_);\(#,##0.0\)"/>
    <numFmt numFmtId="173" formatCode="_-[$€-2]* #,##0.00_-;\-[$€-2]* #,##0.00_-;_-[$€-2]* &quot;-&quot;??_-"/>
    <numFmt numFmtId="174" formatCode="#."/>
    <numFmt numFmtId="175" formatCode="#.0"/>
    <numFmt numFmtId="176" formatCode="#.00"/>
  </numFmts>
  <fonts count="28" x14ac:knownFonts="1">
    <font>
      <sz val="10"/>
      <name val="Arial"/>
    </font>
    <font>
      <sz val="10"/>
      <name val="Arial"/>
      <family val="2"/>
    </font>
    <font>
      <b/>
      <sz val="11"/>
      <color indexed="63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39" fontId="9" fillId="0" borderId="0"/>
    <xf numFmtId="167" fontId="12" fillId="0" borderId="0"/>
    <xf numFmtId="39" fontId="9" fillId="0" borderId="0"/>
    <xf numFmtId="0" fontId="3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6" applyNumberFormat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4" fontId="20" fillId="0" borderId="0">
      <protection locked="0"/>
    </xf>
    <xf numFmtId="174" fontId="21" fillId="0" borderId="0">
      <protection locked="0"/>
    </xf>
    <xf numFmtId="174" fontId="21" fillId="0" borderId="0">
      <protection locked="0"/>
    </xf>
    <xf numFmtId="174" fontId="21" fillId="0" borderId="0">
      <protection locked="0"/>
    </xf>
    <xf numFmtId="174" fontId="21" fillId="0" borderId="0">
      <protection locked="0"/>
    </xf>
    <xf numFmtId="174" fontId="21" fillId="0" borderId="0">
      <protection locked="0"/>
    </xf>
    <xf numFmtId="174" fontId="21" fillId="0" borderId="0">
      <protection locked="0"/>
    </xf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16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9" fillId="0" borderId="0"/>
    <xf numFmtId="175" fontId="24" fillId="0" borderId="0"/>
    <xf numFmtId="0" fontId="1" fillId="0" borderId="0"/>
    <xf numFmtId="39" fontId="9" fillId="0" borderId="0"/>
    <xf numFmtId="0" fontId="26" fillId="17" borderId="9" applyNumberForma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8">
    <xf numFmtId="0" fontId="0" fillId="0" borderId="0" xfId="0"/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4" fontId="1" fillId="2" borderId="0" xfId="0" applyNumberFormat="1" applyFont="1" applyFill="1" applyBorder="1" applyAlignment="1"/>
    <xf numFmtId="4" fontId="1" fillId="2" borderId="0" xfId="1" applyNumberFormat="1" applyFont="1" applyFill="1" applyBorder="1" applyAlignment="1"/>
    <xf numFmtId="0" fontId="1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1" fillId="2" borderId="0" xfId="0" quotePrefix="1" applyNumberFormat="1" applyFont="1" applyFill="1" applyBorder="1" applyAlignment="1"/>
    <xf numFmtId="4" fontId="1" fillId="2" borderId="0" xfId="1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" fontId="6" fillId="2" borderId="1" xfId="1" applyNumberFormat="1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7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4" fontId="7" fillId="2" borderId="2" xfId="0" applyNumberFormat="1" applyFont="1" applyFill="1" applyBorder="1" applyAlignment="1"/>
    <xf numFmtId="0" fontId="7" fillId="2" borderId="2" xfId="0" applyFont="1" applyFill="1" applyBorder="1" applyAlignment="1">
      <alignment horizontal="center"/>
    </xf>
    <xf numFmtId="4" fontId="7" fillId="2" borderId="2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4" fontId="1" fillId="2" borderId="2" xfId="1" applyNumberFormat="1" applyFont="1" applyFill="1" applyBorder="1" applyAlignment="1"/>
    <xf numFmtId="4" fontId="1" fillId="2" borderId="2" xfId="4" applyNumberFormat="1" applyFont="1" applyFill="1" applyBorder="1" applyAlignment="1">
      <alignment horizontal="right" wrapText="1"/>
    </xf>
    <xf numFmtId="4" fontId="6" fillId="2" borderId="2" xfId="4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vertical="top" wrapText="1"/>
    </xf>
    <xf numFmtId="49" fontId="6" fillId="2" borderId="2" xfId="5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2" borderId="2" xfId="1" applyNumberFormat="1" applyFont="1" applyFill="1" applyBorder="1" applyAlignment="1">
      <alignment wrapText="1"/>
    </xf>
    <xf numFmtId="49" fontId="1" fillId="2" borderId="2" xfId="5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wrapText="1"/>
    </xf>
    <xf numFmtId="4" fontId="10" fillId="2" borderId="2" xfId="0" applyNumberFormat="1" applyFont="1" applyFill="1" applyBorder="1" applyAlignment="1" applyProtection="1">
      <alignment vertical="center"/>
    </xf>
    <xf numFmtId="166" fontId="10" fillId="2" borderId="2" xfId="0" applyNumberFormat="1" applyFont="1" applyFill="1" applyBorder="1" applyAlignment="1">
      <alignment horizontal="center" vertical="center"/>
    </xf>
    <xf numFmtId="4" fontId="1" fillId="2" borderId="2" xfId="4" applyNumberFormat="1" applyFont="1" applyFill="1" applyBorder="1" applyAlignment="1">
      <alignment horizontal="right" vertical="center" wrapText="1"/>
    </xf>
    <xf numFmtId="4" fontId="10" fillId="2" borderId="2" xfId="0" applyNumberFormat="1" applyFont="1" applyFill="1" applyBorder="1" applyAlignment="1" applyProtection="1"/>
    <xf numFmtId="166" fontId="10" fillId="2" borderId="2" xfId="0" applyNumberFormat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wrapText="1"/>
    </xf>
    <xf numFmtId="4" fontId="10" fillId="2" borderId="2" xfId="0" applyNumberFormat="1" applyFont="1" applyFill="1" applyBorder="1" applyAlignment="1" applyProtection="1">
      <alignment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/>
    </xf>
    <xf numFmtId="49" fontId="1" fillId="2" borderId="2" xfId="5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168" fontId="6" fillId="2" borderId="2" xfId="6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wrapText="1"/>
    </xf>
    <xf numFmtId="169" fontId="1" fillId="2" borderId="2" xfId="6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9" fontId="1" fillId="2" borderId="2" xfId="6" applyNumberFormat="1" applyFont="1" applyFill="1" applyBorder="1" applyAlignment="1">
      <alignment horizontal="right" vertical="center" wrapText="1"/>
    </xf>
    <xf numFmtId="49" fontId="1" fillId="2" borderId="2" xfId="7" applyNumberFormat="1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/>
    </xf>
    <xf numFmtId="169" fontId="1" fillId="2" borderId="3" xfId="6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wrapText="1"/>
    </xf>
    <xf numFmtId="4" fontId="10" fillId="2" borderId="3" xfId="0" applyNumberFormat="1" applyFont="1" applyFill="1" applyBorder="1" applyAlignment="1" applyProtection="1"/>
    <xf numFmtId="0" fontId="10" fillId="2" borderId="3" xfId="0" applyFont="1" applyFill="1" applyBorder="1" applyAlignment="1">
      <alignment horizontal="center"/>
    </xf>
    <xf numFmtId="4" fontId="1" fillId="2" borderId="3" xfId="4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9" fontId="1" fillId="2" borderId="2" xfId="6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wrapText="1"/>
    </xf>
    <xf numFmtId="169" fontId="1" fillId="2" borderId="3" xfId="6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4" fontId="6" fillId="2" borderId="3" xfId="4" applyNumberFormat="1" applyFont="1" applyFill="1" applyBorder="1" applyAlignment="1">
      <alignment horizontal="right" wrapText="1"/>
    </xf>
    <xf numFmtId="169" fontId="1" fillId="2" borderId="5" xfId="6" applyNumberFormat="1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wrapText="1"/>
    </xf>
    <xf numFmtId="4" fontId="10" fillId="2" borderId="5" xfId="0" applyNumberFormat="1" applyFont="1" applyFill="1" applyBorder="1" applyAlignment="1" applyProtection="1"/>
    <xf numFmtId="0" fontId="10" fillId="2" borderId="5" xfId="0" applyFont="1" applyFill="1" applyBorder="1" applyAlignment="1">
      <alignment horizontal="center"/>
    </xf>
    <xf numFmtId="4" fontId="1" fillId="2" borderId="5" xfId="4" applyNumberFormat="1" applyFont="1" applyFill="1" applyBorder="1" applyAlignment="1">
      <alignment horizontal="right" wrapText="1"/>
    </xf>
    <xf numFmtId="169" fontId="6" fillId="2" borderId="2" xfId="6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right" vertical="center" wrapText="1"/>
    </xf>
    <xf numFmtId="1" fontId="1" fillId="2" borderId="2" xfId="0" applyNumberFormat="1" applyFont="1" applyFill="1" applyBorder="1" applyAlignment="1">
      <alignment horizontal="left" wrapText="1"/>
    </xf>
    <xf numFmtId="4" fontId="1" fillId="2" borderId="2" xfId="1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center" vertical="center"/>
    </xf>
    <xf numFmtId="168" fontId="1" fillId="2" borderId="2" xfId="6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right" vertical="top" wrapText="1"/>
    </xf>
    <xf numFmtId="4" fontId="1" fillId="2" borderId="2" xfId="1" applyNumberFormat="1" applyFont="1" applyFill="1" applyBorder="1" applyAlignment="1">
      <alignment horizontal="right"/>
    </xf>
    <xf numFmtId="4" fontId="1" fillId="2" borderId="2" xfId="1" applyNumberFormat="1" applyFont="1" applyFill="1" applyBorder="1" applyAlignment="1">
      <alignment horizontal="center"/>
    </xf>
    <xf numFmtId="0" fontId="6" fillId="2" borderId="2" xfId="8" applyFont="1" applyFill="1" applyBorder="1" applyAlignment="1">
      <alignment horizontal="center" wrapText="1"/>
    </xf>
    <xf numFmtId="4" fontId="6" fillId="2" borderId="2" xfId="4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4" fontId="1" fillId="2" borderId="3" xfId="9" applyNumberFormat="1" applyFont="1" applyFill="1" applyBorder="1" applyAlignment="1">
      <alignment horizontal="center"/>
    </xf>
    <xf numFmtId="4" fontId="1" fillId="2" borderId="3" xfId="1" applyNumberFormat="1" applyFont="1" applyFill="1" applyBorder="1" applyAlignment="1"/>
    <xf numFmtId="4" fontId="6" fillId="2" borderId="3" xfId="4" applyNumberFormat="1" applyFont="1" applyFill="1" applyBorder="1" applyAlignment="1"/>
    <xf numFmtId="0" fontId="1" fillId="2" borderId="2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/>
    </xf>
    <xf numFmtId="4" fontId="6" fillId="2" borderId="2" xfId="4" applyNumberFormat="1" applyFont="1" applyFill="1" applyBorder="1" applyAlignment="1"/>
    <xf numFmtId="4" fontId="10" fillId="2" borderId="2" xfId="1" applyNumberFormat="1" applyFont="1" applyFill="1" applyBorder="1" applyAlignment="1"/>
    <xf numFmtId="4" fontId="1" fillId="2" borderId="2" xfId="4" applyNumberFormat="1" applyFont="1" applyFill="1" applyBorder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170" fontId="1" fillId="2" borderId="2" xfId="2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center" wrapText="1"/>
    </xf>
    <xf numFmtId="0" fontId="1" fillId="2" borderId="2" xfId="1" applyNumberFormat="1" applyFont="1" applyFill="1" applyBorder="1" applyAlignment="1">
      <alignment horizontal="right" wrapText="1"/>
    </xf>
    <xf numFmtId="170" fontId="1" fillId="2" borderId="2" xfId="10" applyNumberFormat="1" applyFont="1" applyFill="1" applyBorder="1" applyAlignment="1"/>
    <xf numFmtId="4" fontId="1" fillId="2" borderId="2" xfId="11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right"/>
    </xf>
    <xf numFmtId="0" fontId="1" fillId="2" borderId="2" xfId="11" applyFont="1" applyFill="1" applyBorder="1" applyAlignment="1">
      <alignment horizontal="right" wrapText="1"/>
    </xf>
    <xf numFmtId="164" fontId="1" fillId="2" borderId="2" xfId="1" applyNumberFormat="1" applyFont="1" applyFill="1" applyBorder="1" applyAlignment="1">
      <alignment horizontal="right" vertical="center" wrapText="1"/>
    </xf>
    <xf numFmtId="171" fontId="1" fillId="2" borderId="2" xfId="1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right" wrapText="1"/>
    </xf>
    <xf numFmtId="4" fontId="1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4" applyNumberFormat="1" applyFont="1" applyFill="1" applyAlignment="1">
      <alignment wrapText="1"/>
    </xf>
    <xf numFmtId="168" fontId="6" fillId="2" borderId="2" xfId="6" applyNumberFormat="1" applyFont="1" applyFill="1" applyBorder="1" applyAlignment="1">
      <alignment horizontal="center" vertical="top" wrapText="1"/>
    </xf>
    <xf numFmtId="37" fontId="6" fillId="2" borderId="2" xfId="0" applyNumberFormat="1" applyFont="1" applyFill="1" applyBorder="1" applyAlignment="1">
      <alignment horizontal="center" vertical="top" wrapText="1"/>
    </xf>
    <xf numFmtId="39" fontId="6" fillId="2" borderId="2" xfId="0" applyNumberFormat="1" applyFont="1" applyFill="1" applyBorder="1" applyAlignment="1">
      <alignment wrapText="1"/>
    </xf>
    <xf numFmtId="39" fontId="1" fillId="2" borderId="2" xfId="0" applyNumberFormat="1" applyFont="1" applyFill="1" applyBorder="1" applyAlignment="1">
      <alignment horizontal="center"/>
    </xf>
    <xf numFmtId="40" fontId="1" fillId="2" borderId="2" xfId="0" applyNumberFormat="1" applyFont="1" applyFill="1" applyBorder="1" applyAlignment="1" applyProtection="1">
      <protection locked="0"/>
    </xf>
    <xf numFmtId="172" fontId="1" fillId="2" borderId="2" xfId="0" applyNumberFormat="1" applyFont="1" applyFill="1" applyBorder="1" applyAlignment="1">
      <alignment horizontal="center" vertical="top" wrapText="1"/>
    </xf>
    <xf numFmtId="39" fontId="1" fillId="2" borderId="2" xfId="0" applyNumberFormat="1" applyFont="1" applyFill="1" applyBorder="1" applyAlignment="1">
      <alignment wrapText="1"/>
    </xf>
    <xf numFmtId="39" fontId="1" fillId="2" borderId="2" xfId="0" applyNumberFormat="1" applyFont="1" applyFill="1" applyBorder="1" applyAlignment="1" applyProtection="1">
      <protection locked="0"/>
    </xf>
    <xf numFmtId="0" fontId="1" fillId="2" borderId="0" xfId="0" applyFont="1" applyFill="1"/>
    <xf numFmtId="0" fontId="1" fillId="2" borderId="4" xfId="0" applyFont="1" applyFill="1" applyBorder="1"/>
    <xf numFmtId="0" fontId="1" fillId="2" borderId="0" xfId="0" applyFont="1" applyFill="1" applyBorder="1"/>
    <xf numFmtId="4" fontId="1" fillId="2" borderId="2" xfId="1" applyNumberFormat="1" applyFont="1" applyFill="1" applyBorder="1" applyAlignment="1" applyProtection="1">
      <protection locked="0"/>
    </xf>
    <xf numFmtId="4" fontId="7" fillId="2" borderId="2" xfId="1" applyNumberFormat="1" applyFont="1" applyFill="1" applyBorder="1" applyAlignment="1" applyProtection="1">
      <protection locked="0"/>
    </xf>
    <xf numFmtId="4" fontId="6" fillId="2" borderId="2" xfId="1" applyNumberFormat="1" applyFont="1" applyFill="1" applyBorder="1" applyAlignment="1" applyProtection="1">
      <alignment wrapText="1"/>
      <protection locked="0"/>
    </xf>
    <xf numFmtId="4" fontId="1" fillId="2" borderId="2" xfId="1" applyNumberFormat="1" applyFont="1" applyFill="1" applyBorder="1" applyAlignment="1" applyProtection="1">
      <alignment vertical="center" wrapText="1"/>
      <protection locked="0"/>
    </xf>
    <xf numFmtId="4" fontId="1" fillId="2" borderId="2" xfId="1" applyNumberFormat="1" applyFont="1" applyFill="1" applyBorder="1" applyAlignment="1" applyProtection="1">
      <alignment wrapText="1"/>
      <protection locked="0"/>
    </xf>
    <xf numFmtId="4" fontId="10" fillId="2" borderId="2" xfId="1" applyNumberFormat="1" applyFont="1" applyFill="1" applyBorder="1" applyAlignment="1" applyProtection="1">
      <alignment vertical="center" wrapText="1"/>
      <protection locked="0"/>
    </xf>
    <xf numFmtId="4" fontId="10" fillId="2" borderId="2" xfId="1" applyNumberFormat="1" applyFont="1" applyFill="1" applyBorder="1" applyAlignment="1" applyProtection="1">
      <alignment wrapText="1"/>
      <protection locked="0"/>
    </xf>
    <xf numFmtId="4" fontId="1" fillId="2" borderId="2" xfId="1" applyNumberFormat="1" applyFont="1" applyFill="1" applyBorder="1" applyAlignment="1" applyProtection="1">
      <alignment vertical="center"/>
      <protection locked="0"/>
    </xf>
    <xf numFmtId="4" fontId="1" fillId="2" borderId="3" xfId="1" applyNumberFormat="1" applyFont="1" applyFill="1" applyBorder="1" applyAlignment="1" applyProtection="1">
      <alignment wrapText="1"/>
      <protection locked="0"/>
    </xf>
    <xf numFmtId="4" fontId="1" fillId="2" borderId="5" xfId="1" applyNumberFormat="1" applyFont="1" applyFill="1" applyBorder="1" applyAlignment="1" applyProtection="1">
      <alignment wrapText="1"/>
      <protection locked="0"/>
    </xf>
    <xf numFmtId="4" fontId="1" fillId="2" borderId="3" xfId="1" applyNumberFormat="1" applyFont="1" applyFill="1" applyBorder="1" applyAlignment="1" applyProtection="1">
      <protection locked="0"/>
    </xf>
    <xf numFmtId="4" fontId="1" fillId="2" borderId="2" xfId="11" applyNumberFormat="1" applyFont="1" applyFill="1" applyBorder="1" applyAlignment="1" applyProtection="1">
      <alignment horizontal="center"/>
      <protection locked="0"/>
    </xf>
    <xf numFmtId="4" fontId="1" fillId="2" borderId="2" xfId="11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3" applyFont="1" applyFill="1" applyBorder="1" applyAlignment="1" applyProtection="1">
      <alignment horizontal="center" vertical="top" wrapText="1"/>
      <protection locked="0"/>
    </xf>
    <xf numFmtId="0" fontId="1" fillId="2" borderId="0" xfId="0" quotePrefix="1" applyFont="1" applyFill="1" applyBorder="1" applyAlignment="1">
      <alignment horizontal="left" wrapText="1"/>
    </xf>
  </cellXfs>
  <cellStyles count="72"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omma 2" xfId="40"/>
    <cellStyle name="Comma_ANALISIS EL PUERTO" xfId="41"/>
    <cellStyle name="Euro" xfId="42"/>
    <cellStyle name="Explanatory Text" xfId="43"/>
    <cellStyle name="F2" xfId="44"/>
    <cellStyle name="F3" xfId="45"/>
    <cellStyle name="F4" xfId="46"/>
    <cellStyle name="F5" xfId="47"/>
    <cellStyle name="F6" xfId="48"/>
    <cellStyle name="F7" xfId="49"/>
    <cellStyle name="F8" xfId="50"/>
    <cellStyle name="Heading 2" xfId="51"/>
    <cellStyle name="Heading 3" xfId="52"/>
    <cellStyle name="Millares" xfId="1" builtinId="3"/>
    <cellStyle name="Millares 2" xfId="53"/>
    <cellStyle name="Millares 2 2" xfId="54"/>
    <cellStyle name="Millares 3" xfId="55"/>
    <cellStyle name="Millares 4" xfId="56"/>
    <cellStyle name="Millares 5" xfId="57"/>
    <cellStyle name="Millares 6" xfId="12"/>
    <cellStyle name="Millares_55-09 Equipamiento Pozos Ac. Rural El Llano" xfId="9"/>
    <cellStyle name="Millares_NUEVO FORMATO DE PRESUPUESTOS" xfId="4"/>
    <cellStyle name="No-definido" xfId="58"/>
    <cellStyle name="Normal" xfId="0" builtinId="0"/>
    <cellStyle name="Normal - Style1" xfId="59"/>
    <cellStyle name="Normal 11" xfId="60"/>
    <cellStyle name="Normal 18" xfId="11"/>
    <cellStyle name="Normal 2" xfId="13"/>
    <cellStyle name="Normal 2 2" xfId="61"/>
    <cellStyle name="Normal 2 3" xfId="62"/>
    <cellStyle name="Normal 2_07-09 presupu..." xfId="63"/>
    <cellStyle name="Normal 3" xfId="64"/>
    <cellStyle name="Normal 3 2" xfId="65"/>
    <cellStyle name="Normal 4" xfId="66"/>
    <cellStyle name="Normal 7" xfId="67"/>
    <cellStyle name="Normal_55-09 Equipamiento Pozos Ac. Rural El Llano" xfId="6"/>
    <cellStyle name="Normal_Hoja1" xfId="7"/>
    <cellStyle name="Normal_PRES 059-09 REHABIL. PLANTA DE TRATAMIENTO DE 80 LPS RAPIDA, AC. HATO DEL YAQUE" xfId="8"/>
    <cellStyle name="Normal_rec 2 al 98-05 terminacion ac. la cueva de cevicos 2da. etapa ac. mult. guanabano- cruce de maguaca parte b y guanabano como ext. al ac. la cueva de cevico 1" xfId="5"/>
    <cellStyle name="Normal_Rec. No.3 118-03   Pta. de trat.A.Negras san juan de la maguana" xfId="3"/>
    <cellStyle name="Output" xfId="68"/>
    <cellStyle name="Percent 2" xfId="69"/>
    <cellStyle name="Porcentaje" xfId="2" builtinId="5"/>
    <cellStyle name="Porcentual 2" xfId="10"/>
    <cellStyle name="Porcentual 5" xfId="70"/>
    <cellStyle name="Title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711</xdr:row>
      <xdr:rowOff>104775</xdr:rowOff>
    </xdr:from>
    <xdr:to>
      <xdr:col>6</xdr:col>
      <xdr:colOff>0</xdr:colOff>
      <xdr:row>711</xdr:row>
      <xdr:rowOff>104775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629150" y="124929900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710</xdr:row>
      <xdr:rowOff>104775</xdr:rowOff>
    </xdr:from>
    <xdr:to>
      <xdr:col>6</xdr:col>
      <xdr:colOff>0</xdr:colOff>
      <xdr:row>710</xdr:row>
      <xdr:rowOff>104775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629150" y="124767975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1205</xdr:row>
      <xdr:rowOff>9525</xdr:rowOff>
    </xdr:from>
    <xdr:to>
      <xdr:col>6</xdr:col>
      <xdr:colOff>0</xdr:colOff>
      <xdr:row>1205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667250" y="2048256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1205</xdr:row>
      <xdr:rowOff>9525</xdr:rowOff>
    </xdr:from>
    <xdr:to>
      <xdr:col>6</xdr:col>
      <xdr:colOff>0</xdr:colOff>
      <xdr:row>1205</xdr:row>
      <xdr:rowOff>9525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667250" y="2048256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1216</xdr:row>
      <xdr:rowOff>123825</xdr:rowOff>
    </xdr:from>
    <xdr:to>
      <xdr:col>6</xdr:col>
      <xdr:colOff>0</xdr:colOff>
      <xdr:row>1216</xdr:row>
      <xdr:rowOff>123825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4667250" y="206721075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613</xdr:row>
      <xdr:rowOff>38100</xdr:rowOff>
    </xdr:from>
    <xdr:to>
      <xdr:col>6</xdr:col>
      <xdr:colOff>0</xdr:colOff>
      <xdr:row>613</xdr:row>
      <xdr:rowOff>38100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629150" y="108994575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Salarios"/>
      <sheetName val="M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</sheetNames>
    <sheetDataSet>
      <sheetData sheetId="0" refreshError="1"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1802"/>
  <sheetViews>
    <sheetView showGridLines="0" showZeros="0" tabSelected="1" view="pageBreakPreview" topLeftCell="A64" zoomScaleNormal="75" zoomScaleSheetLayoutView="100" workbookViewId="0">
      <selection activeCell="B23" sqref="B23"/>
    </sheetView>
  </sheetViews>
  <sheetFormatPr baseColWidth="10" defaultRowHeight="12.75" x14ac:dyDescent="0.2"/>
  <cols>
    <col min="1" max="1" width="9.140625" style="116" customWidth="1"/>
    <col min="2" max="2" width="61" style="117" customWidth="1"/>
    <col min="3" max="3" width="10.42578125" style="118" customWidth="1"/>
    <col min="4" max="4" width="7.5703125" style="118" customWidth="1"/>
    <col min="5" max="5" width="12.28515625" style="8" customWidth="1"/>
    <col min="6" max="6" width="14.7109375" style="119" customWidth="1"/>
    <col min="7" max="16384" width="11.42578125" style="113"/>
  </cols>
  <sheetData>
    <row r="1" spans="1:12" s="2" customFormat="1" ht="15" x14ac:dyDescent="0.2">
      <c r="A1" s="146" t="s">
        <v>0</v>
      </c>
      <c r="B1" s="146"/>
      <c r="C1" s="146"/>
      <c r="D1" s="146"/>
      <c r="E1" s="146"/>
      <c r="F1" s="146"/>
      <c r="G1" s="1"/>
      <c r="H1" s="1"/>
      <c r="I1" s="1"/>
      <c r="J1" s="1"/>
      <c r="K1" s="1"/>
      <c r="L1" s="1"/>
    </row>
    <row r="2" spans="1:12" s="2" customFormat="1" ht="15" x14ac:dyDescent="0.2">
      <c r="A2" s="146" t="s">
        <v>1</v>
      </c>
      <c r="B2" s="146"/>
      <c r="C2" s="146"/>
      <c r="D2" s="146"/>
      <c r="E2" s="146"/>
      <c r="F2" s="146"/>
      <c r="G2" s="1"/>
      <c r="H2" s="1"/>
      <c r="I2" s="1"/>
      <c r="J2" s="1"/>
      <c r="K2" s="1"/>
      <c r="L2" s="1"/>
    </row>
    <row r="3" spans="1:12" s="2" customFormat="1" ht="15" x14ac:dyDescent="0.2">
      <c r="A3" s="146" t="s">
        <v>2</v>
      </c>
      <c r="B3" s="146"/>
      <c r="C3" s="146"/>
      <c r="D3" s="146"/>
      <c r="E3" s="146"/>
      <c r="F3" s="146"/>
      <c r="G3" s="1"/>
      <c r="H3" s="1"/>
      <c r="I3" s="1"/>
      <c r="J3" s="1"/>
      <c r="K3" s="1"/>
      <c r="L3" s="1"/>
    </row>
    <row r="4" spans="1:12" s="2" customFormat="1" ht="15" x14ac:dyDescent="0.2">
      <c r="A4" s="146" t="s">
        <v>3</v>
      </c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</row>
    <row r="5" spans="1:12" s="6" customFormat="1" x14ac:dyDescent="0.2">
      <c r="A5" s="147"/>
      <c r="B5" s="147"/>
      <c r="C5" s="3"/>
      <c r="D5" s="3"/>
      <c r="E5" s="4"/>
      <c r="F5" s="3"/>
      <c r="G5" s="5"/>
      <c r="H5" s="5"/>
      <c r="I5" s="5"/>
      <c r="J5" s="5"/>
      <c r="K5" s="5"/>
      <c r="L5" s="5"/>
    </row>
    <row r="6" spans="1:12" s="6" customFormat="1" x14ac:dyDescent="0.2">
      <c r="A6" s="144" t="s">
        <v>4</v>
      </c>
      <c r="B6" s="144"/>
      <c r="C6" s="144"/>
      <c r="D6" s="144"/>
      <c r="E6" s="144"/>
      <c r="F6" s="144"/>
      <c r="G6" s="5"/>
      <c r="H6" s="5"/>
      <c r="I6" s="5"/>
      <c r="J6" s="5"/>
      <c r="K6" s="5"/>
      <c r="L6" s="5"/>
    </row>
    <row r="7" spans="1:12" s="6" customFormat="1" x14ac:dyDescent="0.2">
      <c r="A7" s="144" t="s">
        <v>5</v>
      </c>
      <c r="B7" s="144"/>
      <c r="C7" s="3"/>
      <c r="D7" s="7" t="s">
        <v>6</v>
      </c>
      <c r="E7" s="8"/>
      <c r="F7" s="9"/>
      <c r="G7" s="5"/>
      <c r="H7" s="5"/>
      <c r="I7" s="5"/>
      <c r="J7" s="5"/>
      <c r="K7" s="5"/>
      <c r="L7" s="5"/>
    </row>
    <row r="8" spans="1:12" s="6" customFormat="1" x14ac:dyDescent="0.2">
      <c r="A8" s="10"/>
      <c r="B8" s="145"/>
      <c r="C8" s="145"/>
      <c r="D8" s="145"/>
      <c r="E8" s="145"/>
      <c r="F8" s="11"/>
      <c r="G8" s="5"/>
      <c r="H8" s="5"/>
      <c r="I8" s="5"/>
      <c r="J8" s="5"/>
      <c r="K8" s="5"/>
      <c r="L8" s="5"/>
    </row>
    <row r="9" spans="1:12" s="17" customFormat="1" x14ac:dyDescent="0.2">
      <c r="A9" s="12" t="s">
        <v>7</v>
      </c>
      <c r="B9" s="13" t="s">
        <v>8</v>
      </c>
      <c r="C9" s="14" t="s">
        <v>9</v>
      </c>
      <c r="D9" s="14" t="s">
        <v>10</v>
      </c>
      <c r="E9" s="15" t="s">
        <v>11</v>
      </c>
      <c r="F9" s="14" t="s">
        <v>12</v>
      </c>
      <c r="G9" s="16"/>
      <c r="H9" s="16"/>
      <c r="I9" s="16"/>
      <c r="J9" s="16"/>
      <c r="K9" s="16"/>
      <c r="L9" s="16"/>
    </row>
    <row r="10" spans="1:12" s="24" customFormat="1" x14ac:dyDescent="0.2">
      <c r="A10" s="18"/>
      <c r="B10" s="19"/>
      <c r="C10" s="20"/>
      <c r="D10" s="21"/>
      <c r="E10" s="22"/>
      <c r="F10" s="23"/>
    </row>
    <row r="11" spans="1:12" s="24" customFormat="1" x14ac:dyDescent="0.2">
      <c r="A11" s="25" t="s">
        <v>13</v>
      </c>
      <c r="B11" s="26" t="s">
        <v>14</v>
      </c>
      <c r="C11" s="20"/>
      <c r="D11" s="21"/>
      <c r="E11" s="22"/>
      <c r="F11" s="23"/>
    </row>
    <row r="12" spans="1:12" s="24" customFormat="1" x14ac:dyDescent="0.2">
      <c r="A12" s="18"/>
      <c r="B12" s="19"/>
      <c r="C12" s="20"/>
      <c r="D12" s="21"/>
      <c r="E12" s="22"/>
      <c r="F12" s="23"/>
    </row>
    <row r="13" spans="1:12" s="24" customFormat="1" x14ac:dyDescent="0.2">
      <c r="A13" s="27">
        <v>1</v>
      </c>
      <c r="B13" s="28" t="s">
        <v>15</v>
      </c>
      <c r="C13" s="29">
        <v>3</v>
      </c>
      <c r="D13" s="30" t="s">
        <v>16</v>
      </c>
      <c r="E13" s="131"/>
      <c r="F13" s="32">
        <f>ROUND(C13*E13,2)</f>
        <v>0</v>
      </c>
    </row>
    <row r="14" spans="1:12" s="24" customFormat="1" x14ac:dyDescent="0.2">
      <c r="A14" s="18"/>
      <c r="B14" s="19" t="s">
        <v>17</v>
      </c>
      <c r="C14" s="20"/>
      <c r="D14" s="21"/>
      <c r="E14" s="132"/>
      <c r="F14" s="33">
        <f>SUM(F13)</f>
        <v>0</v>
      </c>
    </row>
    <row r="15" spans="1:12" s="24" customFormat="1" x14ac:dyDescent="0.2">
      <c r="A15" s="18"/>
      <c r="B15" s="19"/>
      <c r="C15" s="20"/>
      <c r="D15" s="21"/>
      <c r="E15" s="132"/>
      <c r="F15" s="32"/>
    </row>
    <row r="16" spans="1:12" s="24" customFormat="1" ht="25.5" x14ac:dyDescent="0.2">
      <c r="A16" s="25" t="s">
        <v>18</v>
      </c>
      <c r="B16" s="26" t="s">
        <v>19</v>
      </c>
      <c r="C16" s="20"/>
      <c r="D16" s="21"/>
      <c r="E16" s="132"/>
      <c r="F16" s="32">
        <f>ROUND(C16*E16,2)</f>
        <v>0</v>
      </c>
    </row>
    <row r="17" spans="1:6" s="24" customFormat="1" x14ac:dyDescent="0.2">
      <c r="A17" s="18"/>
      <c r="B17" s="19"/>
      <c r="C17" s="20"/>
      <c r="D17" s="21"/>
      <c r="E17" s="132"/>
      <c r="F17" s="32">
        <f>ROUND(C17*E17,2)</f>
        <v>0</v>
      </c>
    </row>
    <row r="18" spans="1:6" s="24" customFormat="1" x14ac:dyDescent="0.2">
      <c r="A18" s="27">
        <v>1</v>
      </c>
      <c r="B18" s="28" t="s">
        <v>20</v>
      </c>
      <c r="C18" s="29">
        <v>1030</v>
      </c>
      <c r="D18" s="30" t="s">
        <v>21</v>
      </c>
      <c r="E18" s="131"/>
      <c r="F18" s="32">
        <f>ROUND(C18*E18,2)</f>
        <v>0</v>
      </c>
    </row>
    <row r="19" spans="1:6" s="24" customFormat="1" x14ac:dyDescent="0.2">
      <c r="A19" s="34"/>
      <c r="B19" s="19"/>
      <c r="C19" s="20"/>
      <c r="D19" s="21"/>
      <c r="E19" s="132"/>
      <c r="F19" s="32">
        <f t="shared" ref="F19:F59" si="0">ROUND(C19*E19,2)</f>
        <v>0</v>
      </c>
    </row>
    <row r="20" spans="1:6" s="24" customFormat="1" x14ac:dyDescent="0.2">
      <c r="A20" s="35" t="s">
        <v>22</v>
      </c>
      <c r="B20" s="36" t="s">
        <v>23</v>
      </c>
      <c r="C20" s="37"/>
      <c r="D20" s="36"/>
      <c r="E20" s="133"/>
      <c r="F20" s="32">
        <f t="shared" si="0"/>
        <v>0</v>
      </c>
    </row>
    <row r="21" spans="1:6" s="24" customFormat="1" ht="25.5" x14ac:dyDescent="0.2">
      <c r="A21" s="39" t="s">
        <v>24</v>
      </c>
      <c r="B21" s="40" t="s">
        <v>25</v>
      </c>
      <c r="C21" s="41">
        <v>834.3</v>
      </c>
      <c r="D21" s="42" t="s">
        <v>26</v>
      </c>
      <c r="E21" s="134"/>
      <c r="F21" s="43">
        <f t="shared" si="0"/>
        <v>0</v>
      </c>
    </row>
    <row r="22" spans="1:6" s="24" customFormat="1" x14ac:dyDescent="0.2">
      <c r="A22" s="39" t="s">
        <v>27</v>
      </c>
      <c r="B22" s="40" t="s">
        <v>28</v>
      </c>
      <c r="C22" s="44">
        <v>70</v>
      </c>
      <c r="D22" s="45" t="s">
        <v>26</v>
      </c>
      <c r="E22" s="135"/>
      <c r="F22" s="32">
        <f t="shared" si="0"/>
        <v>0</v>
      </c>
    </row>
    <row r="23" spans="1:6" s="49" customFormat="1" ht="25.5" x14ac:dyDescent="0.2">
      <c r="A23" s="39" t="s">
        <v>29</v>
      </c>
      <c r="B23" s="40" t="s">
        <v>30</v>
      </c>
      <c r="C23" s="47">
        <v>706.28</v>
      </c>
      <c r="D23" s="48" t="s">
        <v>26</v>
      </c>
      <c r="E23" s="136"/>
      <c r="F23" s="43">
        <f t="shared" si="0"/>
        <v>0</v>
      </c>
    </row>
    <row r="24" spans="1:6" s="24" customFormat="1" x14ac:dyDescent="0.2">
      <c r="A24" s="39" t="s">
        <v>31</v>
      </c>
      <c r="B24" s="40" t="s">
        <v>122</v>
      </c>
      <c r="C24" s="44">
        <v>153.62</v>
      </c>
      <c r="D24" s="50" t="s">
        <v>26</v>
      </c>
      <c r="E24" s="137"/>
      <c r="F24" s="32">
        <f t="shared" si="0"/>
        <v>0</v>
      </c>
    </row>
    <row r="25" spans="1:6" s="24" customFormat="1" x14ac:dyDescent="0.2">
      <c r="A25" s="51"/>
      <c r="B25" s="36"/>
      <c r="C25" s="44"/>
      <c r="D25" s="36"/>
      <c r="E25" s="137"/>
      <c r="F25" s="32">
        <f t="shared" si="0"/>
        <v>0</v>
      </c>
    </row>
    <row r="26" spans="1:6" s="24" customFormat="1" x14ac:dyDescent="0.2">
      <c r="A26" s="35" t="s">
        <v>32</v>
      </c>
      <c r="B26" s="52" t="s">
        <v>33</v>
      </c>
      <c r="C26" s="37"/>
      <c r="D26" s="36"/>
      <c r="E26" s="133"/>
      <c r="F26" s="32">
        <f t="shared" si="0"/>
        <v>0</v>
      </c>
    </row>
    <row r="27" spans="1:6" s="24" customFormat="1" x14ac:dyDescent="0.2">
      <c r="A27" s="51" t="s">
        <v>34</v>
      </c>
      <c r="B27" s="53" t="s">
        <v>35</v>
      </c>
      <c r="C27" s="44">
        <v>1030</v>
      </c>
      <c r="D27" s="50" t="s">
        <v>36</v>
      </c>
      <c r="E27" s="137"/>
      <c r="F27" s="32">
        <f t="shared" si="0"/>
        <v>0</v>
      </c>
    </row>
    <row r="28" spans="1:6" s="24" customFormat="1" x14ac:dyDescent="0.2">
      <c r="A28" s="51" t="s">
        <v>37</v>
      </c>
      <c r="B28" s="53" t="s">
        <v>38</v>
      </c>
      <c r="C28" s="44">
        <v>30</v>
      </c>
      <c r="D28" s="50" t="s">
        <v>36</v>
      </c>
      <c r="E28" s="137"/>
      <c r="F28" s="32">
        <f t="shared" si="0"/>
        <v>0</v>
      </c>
    </row>
    <row r="29" spans="1:6" s="24" customFormat="1" x14ac:dyDescent="0.2">
      <c r="A29" s="51"/>
      <c r="B29" s="53"/>
      <c r="C29" s="44"/>
      <c r="D29" s="50"/>
      <c r="E29" s="137"/>
      <c r="F29" s="32">
        <f t="shared" si="0"/>
        <v>0</v>
      </c>
    </row>
    <row r="30" spans="1:6" s="24" customFormat="1" x14ac:dyDescent="0.2">
      <c r="A30" s="35" t="s">
        <v>39</v>
      </c>
      <c r="B30" s="52" t="s">
        <v>40</v>
      </c>
      <c r="C30" s="44"/>
      <c r="D30" s="50"/>
      <c r="E30" s="137"/>
      <c r="F30" s="32">
        <f t="shared" si="0"/>
        <v>0</v>
      </c>
    </row>
    <row r="31" spans="1:6" s="24" customFormat="1" x14ac:dyDescent="0.2">
      <c r="A31" s="51" t="s">
        <v>41</v>
      </c>
      <c r="B31" s="53" t="s">
        <v>35</v>
      </c>
      <c r="C31" s="44">
        <v>1030</v>
      </c>
      <c r="D31" s="50" t="s">
        <v>36</v>
      </c>
      <c r="E31" s="137"/>
      <c r="F31" s="32">
        <f t="shared" si="0"/>
        <v>0</v>
      </c>
    </row>
    <row r="32" spans="1:6" s="24" customFormat="1" x14ac:dyDescent="0.2">
      <c r="A32" s="51" t="s">
        <v>42</v>
      </c>
      <c r="B32" s="53" t="s">
        <v>38</v>
      </c>
      <c r="C32" s="44">
        <v>30</v>
      </c>
      <c r="D32" s="50" t="s">
        <v>36</v>
      </c>
      <c r="E32" s="137"/>
      <c r="F32" s="32">
        <f t="shared" si="0"/>
        <v>0</v>
      </c>
    </row>
    <row r="33" spans="1:6" s="24" customFormat="1" x14ac:dyDescent="0.2">
      <c r="A33" s="54"/>
      <c r="B33" s="52"/>
      <c r="C33" s="55"/>
      <c r="D33" s="40"/>
      <c r="E33" s="135"/>
      <c r="F33" s="32">
        <f t="shared" si="0"/>
        <v>0</v>
      </c>
    </row>
    <row r="34" spans="1:6" s="24" customFormat="1" x14ac:dyDescent="0.2">
      <c r="A34" s="54">
        <v>5</v>
      </c>
      <c r="B34" s="52" t="s">
        <v>43</v>
      </c>
      <c r="C34" s="55"/>
      <c r="D34" s="40"/>
      <c r="E34" s="135"/>
      <c r="F34" s="32">
        <f t="shared" si="0"/>
        <v>0</v>
      </c>
    </row>
    <row r="35" spans="1:6" s="24" customFormat="1" x14ac:dyDescent="0.2">
      <c r="A35" s="56">
        <v>5.0999999999999996</v>
      </c>
      <c r="B35" s="53" t="s">
        <v>38</v>
      </c>
      <c r="C35" s="44">
        <v>1060</v>
      </c>
      <c r="D35" s="50" t="s">
        <v>36</v>
      </c>
      <c r="E35" s="135"/>
      <c r="F35" s="32">
        <f t="shared" si="0"/>
        <v>0</v>
      </c>
    </row>
    <row r="36" spans="1:6" s="24" customFormat="1" x14ac:dyDescent="0.2">
      <c r="A36" s="56"/>
      <c r="B36" s="53"/>
      <c r="C36" s="44"/>
      <c r="D36" s="50"/>
      <c r="E36" s="135"/>
      <c r="F36" s="32">
        <f t="shared" si="0"/>
        <v>0</v>
      </c>
    </row>
    <row r="37" spans="1:6" s="24" customFormat="1" x14ac:dyDescent="0.2">
      <c r="A37" s="54">
        <v>6</v>
      </c>
      <c r="B37" s="52" t="s">
        <v>44</v>
      </c>
      <c r="C37" s="44"/>
      <c r="D37" s="50"/>
      <c r="E37" s="135"/>
      <c r="F37" s="32">
        <f t="shared" si="0"/>
        <v>0</v>
      </c>
    </row>
    <row r="38" spans="1:6" s="24" customFormat="1" ht="38.25" x14ac:dyDescent="0.2">
      <c r="A38" s="57">
        <v>6.1</v>
      </c>
      <c r="B38" s="28" t="s">
        <v>45</v>
      </c>
      <c r="C38" s="58">
        <v>16</v>
      </c>
      <c r="D38" s="59" t="s">
        <v>46</v>
      </c>
      <c r="E38" s="138"/>
      <c r="F38" s="43">
        <f t="shared" si="0"/>
        <v>0</v>
      </c>
    </row>
    <row r="39" spans="1:6" s="24" customFormat="1" ht="38.25" x14ac:dyDescent="0.2">
      <c r="A39" s="57">
        <v>6.2</v>
      </c>
      <c r="B39" s="28" t="s">
        <v>47</v>
      </c>
      <c r="C39" s="58">
        <v>5</v>
      </c>
      <c r="D39" s="59" t="s">
        <v>46</v>
      </c>
      <c r="E39" s="138"/>
      <c r="F39" s="43">
        <f t="shared" si="0"/>
        <v>0</v>
      </c>
    </row>
    <row r="40" spans="1:6" s="24" customFormat="1" x14ac:dyDescent="0.2">
      <c r="A40" s="56"/>
      <c r="B40" s="53"/>
      <c r="C40" s="44"/>
      <c r="D40" s="50"/>
      <c r="E40" s="135"/>
      <c r="F40" s="32">
        <f t="shared" si="0"/>
        <v>0</v>
      </c>
    </row>
    <row r="41" spans="1:6" s="24" customFormat="1" x14ac:dyDescent="0.2">
      <c r="A41" s="54">
        <v>7</v>
      </c>
      <c r="B41" s="52" t="s">
        <v>48</v>
      </c>
      <c r="C41" s="44"/>
      <c r="D41" s="50"/>
      <c r="E41" s="135"/>
      <c r="F41" s="32">
        <f t="shared" si="0"/>
        <v>0</v>
      </c>
    </row>
    <row r="42" spans="1:6" s="24" customFormat="1" x14ac:dyDescent="0.2">
      <c r="A42" s="56">
        <v>7.1</v>
      </c>
      <c r="B42" s="53" t="s">
        <v>49</v>
      </c>
      <c r="C42" s="44">
        <v>1</v>
      </c>
      <c r="D42" s="50" t="s">
        <v>46</v>
      </c>
      <c r="E42" s="135"/>
      <c r="F42" s="32">
        <f t="shared" si="0"/>
        <v>0</v>
      </c>
    </row>
    <row r="43" spans="1:6" s="24" customFormat="1" x14ac:dyDescent="0.2">
      <c r="A43" s="56">
        <v>7.2</v>
      </c>
      <c r="B43" s="53" t="s">
        <v>50</v>
      </c>
      <c r="C43" s="44">
        <v>1</v>
      </c>
      <c r="D43" s="50" t="s">
        <v>46</v>
      </c>
      <c r="E43" s="135"/>
      <c r="F43" s="32">
        <f t="shared" si="0"/>
        <v>0</v>
      </c>
    </row>
    <row r="44" spans="1:6" s="24" customFormat="1" ht="25.5" x14ac:dyDescent="0.2">
      <c r="A44" s="56">
        <v>7.3</v>
      </c>
      <c r="B44" s="53" t="s">
        <v>51</v>
      </c>
      <c r="C44" s="44">
        <v>2</v>
      </c>
      <c r="D44" s="50" t="s">
        <v>46</v>
      </c>
      <c r="E44" s="135"/>
      <c r="F44" s="32">
        <f t="shared" si="0"/>
        <v>0</v>
      </c>
    </row>
    <row r="45" spans="1:6" s="24" customFormat="1" x14ac:dyDescent="0.2">
      <c r="A45" s="56">
        <v>7.4</v>
      </c>
      <c r="B45" s="53" t="s">
        <v>52</v>
      </c>
      <c r="C45" s="44">
        <v>3</v>
      </c>
      <c r="D45" s="50" t="s">
        <v>46</v>
      </c>
      <c r="E45" s="135"/>
      <c r="F45" s="32">
        <f t="shared" si="0"/>
        <v>0</v>
      </c>
    </row>
    <row r="46" spans="1:6" s="24" customFormat="1" x14ac:dyDescent="0.2">
      <c r="A46" s="56">
        <v>7.5</v>
      </c>
      <c r="B46" s="53" t="s">
        <v>53</v>
      </c>
      <c r="C46" s="44">
        <v>1</v>
      </c>
      <c r="D46" s="50" t="s">
        <v>46</v>
      </c>
      <c r="E46" s="135"/>
      <c r="F46" s="32">
        <f t="shared" si="0"/>
        <v>0</v>
      </c>
    </row>
    <row r="47" spans="1:6" s="24" customFormat="1" x14ac:dyDescent="0.2">
      <c r="A47" s="56">
        <v>7.6</v>
      </c>
      <c r="B47" s="53" t="s">
        <v>54</v>
      </c>
      <c r="C47" s="44">
        <v>10</v>
      </c>
      <c r="D47" s="50" t="s">
        <v>46</v>
      </c>
      <c r="E47" s="135"/>
      <c r="F47" s="32">
        <f t="shared" si="0"/>
        <v>0</v>
      </c>
    </row>
    <row r="48" spans="1:6" s="24" customFormat="1" x14ac:dyDescent="0.2">
      <c r="A48" s="56">
        <v>7.7</v>
      </c>
      <c r="B48" s="53" t="s">
        <v>55</v>
      </c>
      <c r="C48" s="44">
        <v>2</v>
      </c>
      <c r="D48" s="50" t="s">
        <v>46</v>
      </c>
      <c r="E48" s="135"/>
      <c r="F48" s="32">
        <f t="shared" si="0"/>
        <v>0</v>
      </c>
    </row>
    <row r="49" spans="1:6" s="24" customFormat="1" ht="25.5" x14ac:dyDescent="0.2">
      <c r="A49" s="60">
        <v>7.8</v>
      </c>
      <c r="B49" s="61" t="s">
        <v>56</v>
      </c>
      <c r="C49" s="41">
        <v>8</v>
      </c>
      <c r="D49" s="62" t="s">
        <v>46</v>
      </c>
      <c r="E49" s="134"/>
      <c r="F49" s="43">
        <f t="shared" si="0"/>
        <v>0</v>
      </c>
    </row>
    <row r="50" spans="1:6" s="24" customFormat="1" x14ac:dyDescent="0.2">
      <c r="A50" s="56"/>
      <c r="B50" s="53"/>
      <c r="C50" s="44"/>
      <c r="D50" s="50"/>
      <c r="E50" s="135"/>
      <c r="F50" s="32">
        <f t="shared" si="0"/>
        <v>0</v>
      </c>
    </row>
    <row r="51" spans="1:6" s="24" customFormat="1" x14ac:dyDescent="0.2">
      <c r="A51" s="54">
        <v>8</v>
      </c>
      <c r="B51" s="52" t="s">
        <v>57</v>
      </c>
      <c r="C51" s="44"/>
      <c r="D51" s="50"/>
      <c r="E51" s="135"/>
      <c r="F51" s="32">
        <f t="shared" si="0"/>
        <v>0</v>
      </c>
    </row>
    <row r="52" spans="1:6" s="24" customFormat="1" x14ac:dyDescent="0.2">
      <c r="A52" s="60">
        <v>8.1</v>
      </c>
      <c r="B52" s="53" t="s">
        <v>58</v>
      </c>
      <c r="C52" s="41">
        <v>1</v>
      </c>
      <c r="D52" s="62" t="s">
        <v>46</v>
      </c>
      <c r="E52" s="134"/>
      <c r="F52" s="43">
        <f t="shared" si="0"/>
        <v>0</v>
      </c>
    </row>
    <row r="53" spans="1:6" s="24" customFormat="1" x14ac:dyDescent="0.2">
      <c r="A53" s="60">
        <v>8.1999999999999993</v>
      </c>
      <c r="B53" s="53" t="s">
        <v>59</v>
      </c>
      <c r="C53" s="41">
        <v>1</v>
      </c>
      <c r="D53" s="62" t="s">
        <v>46</v>
      </c>
      <c r="E53" s="134"/>
      <c r="F53" s="43">
        <f t="shared" si="0"/>
        <v>0</v>
      </c>
    </row>
    <row r="54" spans="1:6" s="24" customFormat="1" ht="14.25" customHeight="1" x14ac:dyDescent="0.2">
      <c r="A54" s="60">
        <v>8.3000000000000007</v>
      </c>
      <c r="B54" s="53" t="s">
        <v>60</v>
      </c>
      <c r="C54" s="41">
        <v>3</v>
      </c>
      <c r="D54" s="62" t="s">
        <v>46</v>
      </c>
      <c r="E54" s="134"/>
      <c r="F54" s="43">
        <f t="shared" si="0"/>
        <v>0</v>
      </c>
    </row>
    <row r="55" spans="1:6" s="24" customFormat="1" x14ac:dyDescent="0.2">
      <c r="A55" s="56">
        <v>8.4</v>
      </c>
      <c r="B55" s="53" t="s">
        <v>61</v>
      </c>
      <c r="C55" s="44">
        <v>2</v>
      </c>
      <c r="D55" s="50" t="s">
        <v>46</v>
      </c>
      <c r="E55" s="135"/>
      <c r="F55" s="32">
        <f t="shared" si="0"/>
        <v>0</v>
      </c>
    </row>
    <row r="56" spans="1:6" s="69" customFormat="1" x14ac:dyDescent="0.2">
      <c r="A56" s="63">
        <v>8.5</v>
      </c>
      <c r="B56" s="64" t="s">
        <v>62</v>
      </c>
      <c r="C56" s="65">
        <v>3</v>
      </c>
      <c r="D56" s="66" t="s">
        <v>46</v>
      </c>
      <c r="E56" s="139"/>
      <c r="F56" s="67">
        <f t="shared" si="0"/>
        <v>0</v>
      </c>
    </row>
    <row r="57" spans="1:6" s="24" customFormat="1" ht="25.5" x14ac:dyDescent="0.2">
      <c r="A57" s="60">
        <v>8.6</v>
      </c>
      <c r="B57" s="53" t="s">
        <v>63</v>
      </c>
      <c r="C57" s="41">
        <v>1</v>
      </c>
      <c r="D57" s="62" t="s">
        <v>46</v>
      </c>
      <c r="E57" s="134"/>
      <c r="F57" s="43">
        <f t="shared" si="0"/>
        <v>0</v>
      </c>
    </row>
    <row r="58" spans="1:6" s="24" customFormat="1" ht="25.5" x14ac:dyDescent="0.2">
      <c r="A58" s="60">
        <v>8.6999999999999993</v>
      </c>
      <c r="B58" s="53" t="s">
        <v>64</v>
      </c>
      <c r="C58" s="41">
        <v>1</v>
      </c>
      <c r="D58" s="62" t="s">
        <v>46</v>
      </c>
      <c r="E58" s="134"/>
      <c r="F58" s="43">
        <f t="shared" si="0"/>
        <v>0</v>
      </c>
    </row>
    <row r="59" spans="1:6" s="24" customFormat="1" ht="25.5" x14ac:dyDescent="0.2">
      <c r="A59" s="60">
        <v>8.8000000000000007</v>
      </c>
      <c r="B59" s="53" t="s">
        <v>65</v>
      </c>
      <c r="C59" s="41">
        <v>2</v>
      </c>
      <c r="D59" s="62" t="s">
        <v>46</v>
      </c>
      <c r="E59" s="134"/>
      <c r="F59" s="43">
        <f t="shared" si="0"/>
        <v>0</v>
      </c>
    </row>
    <row r="60" spans="1:6" s="24" customFormat="1" x14ac:dyDescent="0.2">
      <c r="A60" s="70"/>
      <c r="B60" s="71" t="s">
        <v>66</v>
      </c>
      <c r="C60" s="44"/>
      <c r="D60" s="50"/>
      <c r="E60" s="135"/>
      <c r="F60" s="33">
        <f>SUM(F18:F59)</f>
        <v>0</v>
      </c>
    </row>
    <row r="61" spans="1:6" s="24" customFormat="1" x14ac:dyDescent="0.2">
      <c r="A61" s="70"/>
      <c r="B61" s="53"/>
      <c r="C61" s="44"/>
      <c r="D61" s="50"/>
      <c r="E61" s="135"/>
      <c r="F61" s="32"/>
    </row>
    <row r="62" spans="1:6" s="24" customFormat="1" ht="25.5" x14ac:dyDescent="0.2">
      <c r="A62" s="25" t="s">
        <v>67</v>
      </c>
      <c r="B62" s="26" t="s">
        <v>68</v>
      </c>
      <c r="C62" s="20"/>
      <c r="D62" s="21"/>
      <c r="E62" s="132"/>
      <c r="F62" s="23"/>
    </row>
    <row r="63" spans="1:6" s="24" customFormat="1" x14ac:dyDescent="0.2">
      <c r="A63" s="18"/>
      <c r="B63" s="19"/>
      <c r="C63" s="20"/>
      <c r="D63" s="21"/>
      <c r="E63" s="132"/>
      <c r="F63" s="23"/>
    </row>
    <row r="64" spans="1:6" s="24" customFormat="1" x14ac:dyDescent="0.2">
      <c r="A64" s="27">
        <v>1</v>
      </c>
      <c r="B64" s="28" t="s">
        <v>15</v>
      </c>
      <c r="C64" s="29">
        <v>3</v>
      </c>
      <c r="D64" s="30" t="s">
        <v>16</v>
      </c>
      <c r="E64" s="131"/>
      <c r="F64" s="32">
        <f>ROUND(C64*E64,2)</f>
        <v>0</v>
      </c>
    </row>
    <row r="65" spans="1:6" s="24" customFormat="1" x14ac:dyDescent="0.2">
      <c r="A65" s="18"/>
      <c r="B65" s="19" t="s">
        <v>69</v>
      </c>
      <c r="C65" s="20"/>
      <c r="D65" s="21"/>
      <c r="E65" s="132"/>
      <c r="F65" s="33">
        <f>SUM(F64)</f>
        <v>0</v>
      </c>
    </row>
    <row r="66" spans="1:6" s="24" customFormat="1" x14ac:dyDescent="0.2">
      <c r="A66" s="70"/>
      <c r="B66" s="53"/>
      <c r="C66" s="44"/>
      <c r="D66" s="50"/>
      <c r="E66" s="135"/>
      <c r="F66" s="32"/>
    </row>
    <row r="67" spans="1:6" s="24" customFormat="1" x14ac:dyDescent="0.2">
      <c r="A67" s="25" t="s">
        <v>70</v>
      </c>
      <c r="B67" s="26" t="s">
        <v>71</v>
      </c>
      <c r="C67" s="20"/>
      <c r="D67" s="21"/>
      <c r="E67" s="132"/>
      <c r="F67" s="32">
        <f>ROUND(C67*E67,2)</f>
        <v>0</v>
      </c>
    </row>
    <row r="68" spans="1:6" s="24" customFormat="1" x14ac:dyDescent="0.2">
      <c r="A68" s="18"/>
      <c r="B68" s="19"/>
      <c r="C68" s="20"/>
      <c r="D68" s="21"/>
      <c r="E68" s="132"/>
      <c r="F68" s="32">
        <f>ROUND(C68*E68,2)</f>
        <v>0</v>
      </c>
    </row>
    <row r="69" spans="1:6" s="24" customFormat="1" x14ac:dyDescent="0.2">
      <c r="A69" s="27">
        <v>1</v>
      </c>
      <c r="B69" s="28" t="s">
        <v>20</v>
      </c>
      <c r="C69" s="29">
        <v>820</v>
      </c>
      <c r="D69" s="30" t="s">
        <v>21</v>
      </c>
      <c r="E69" s="131"/>
      <c r="F69" s="32">
        <f t="shared" ref="F69:F103" si="1">ROUND(C69*E69,2)</f>
        <v>0</v>
      </c>
    </row>
    <row r="70" spans="1:6" s="24" customFormat="1" x14ac:dyDescent="0.2">
      <c r="A70" s="34"/>
      <c r="B70" s="19"/>
      <c r="C70" s="20"/>
      <c r="D70" s="21"/>
      <c r="E70" s="132"/>
      <c r="F70" s="32">
        <f t="shared" si="1"/>
        <v>0</v>
      </c>
    </row>
    <row r="71" spans="1:6" s="24" customFormat="1" x14ac:dyDescent="0.2">
      <c r="A71" s="35" t="s">
        <v>22</v>
      </c>
      <c r="B71" s="36" t="s">
        <v>23</v>
      </c>
      <c r="C71" s="37"/>
      <c r="D71" s="36"/>
      <c r="E71" s="133"/>
      <c r="F71" s="32">
        <f t="shared" si="1"/>
        <v>0</v>
      </c>
    </row>
    <row r="72" spans="1:6" s="24" customFormat="1" ht="25.5" x14ac:dyDescent="0.2">
      <c r="A72" s="39" t="s">
        <v>24</v>
      </c>
      <c r="B72" s="40" t="s">
        <v>25</v>
      </c>
      <c r="C72" s="41">
        <v>198</v>
      </c>
      <c r="D72" s="42" t="s">
        <v>26</v>
      </c>
      <c r="E72" s="134"/>
      <c r="F72" s="43">
        <f t="shared" si="1"/>
        <v>0</v>
      </c>
    </row>
    <row r="73" spans="1:6" s="24" customFormat="1" x14ac:dyDescent="0.2">
      <c r="A73" s="51" t="s">
        <v>27</v>
      </c>
      <c r="B73" s="40" t="s">
        <v>28</v>
      </c>
      <c r="C73" s="44">
        <v>16.5</v>
      </c>
      <c r="D73" s="45" t="s">
        <v>26</v>
      </c>
      <c r="E73" s="135"/>
      <c r="F73" s="32">
        <f t="shared" si="1"/>
        <v>0</v>
      </c>
    </row>
    <row r="74" spans="1:6" s="49" customFormat="1" ht="25.5" x14ac:dyDescent="0.2">
      <c r="A74" s="39" t="s">
        <v>29</v>
      </c>
      <c r="B74" s="40" t="s">
        <v>30</v>
      </c>
      <c r="C74" s="47">
        <v>165.65</v>
      </c>
      <c r="D74" s="48" t="s">
        <v>26</v>
      </c>
      <c r="E74" s="136"/>
      <c r="F74" s="43">
        <f t="shared" si="1"/>
        <v>0</v>
      </c>
    </row>
    <row r="75" spans="1:6" s="24" customFormat="1" x14ac:dyDescent="0.2">
      <c r="A75" s="51" t="s">
        <v>31</v>
      </c>
      <c r="B75" s="40" t="s">
        <v>122</v>
      </c>
      <c r="C75" s="44">
        <v>38.82</v>
      </c>
      <c r="D75" s="50" t="s">
        <v>26</v>
      </c>
      <c r="E75" s="137"/>
      <c r="F75" s="32">
        <f t="shared" si="1"/>
        <v>0</v>
      </c>
    </row>
    <row r="76" spans="1:6" s="24" customFormat="1" x14ac:dyDescent="0.2">
      <c r="A76" s="51"/>
      <c r="B76" s="36"/>
      <c r="C76" s="44"/>
      <c r="D76" s="36"/>
      <c r="E76" s="137"/>
      <c r="F76" s="32">
        <f t="shared" si="1"/>
        <v>0</v>
      </c>
    </row>
    <row r="77" spans="1:6" s="24" customFormat="1" x14ac:dyDescent="0.2">
      <c r="A77" s="35" t="s">
        <v>32</v>
      </c>
      <c r="B77" s="52" t="s">
        <v>33</v>
      </c>
      <c r="C77" s="37"/>
      <c r="D77" s="36"/>
      <c r="E77" s="133"/>
      <c r="F77" s="32">
        <f t="shared" si="1"/>
        <v>0</v>
      </c>
    </row>
    <row r="78" spans="1:6" s="24" customFormat="1" ht="25.5" x14ac:dyDescent="0.2">
      <c r="A78" s="39" t="s">
        <v>34</v>
      </c>
      <c r="B78" s="53" t="s">
        <v>72</v>
      </c>
      <c r="C78" s="41">
        <v>600</v>
      </c>
      <c r="D78" s="62" t="s">
        <v>36</v>
      </c>
      <c r="E78" s="136"/>
      <c r="F78" s="43">
        <f t="shared" si="1"/>
        <v>0</v>
      </c>
    </row>
    <row r="79" spans="1:6" s="24" customFormat="1" x14ac:dyDescent="0.2">
      <c r="A79" s="51" t="s">
        <v>37</v>
      </c>
      <c r="B79" s="53" t="s">
        <v>73</v>
      </c>
      <c r="C79" s="44">
        <v>226.6</v>
      </c>
      <c r="D79" s="50" t="s">
        <v>36</v>
      </c>
      <c r="E79" s="137"/>
      <c r="F79" s="32">
        <f t="shared" si="1"/>
        <v>0</v>
      </c>
    </row>
    <row r="80" spans="1:6" s="24" customFormat="1" x14ac:dyDescent="0.2">
      <c r="A80" s="51"/>
      <c r="B80" s="53"/>
      <c r="C80" s="44"/>
      <c r="D80" s="50"/>
      <c r="E80" s="137"/>
      <c r="F80" s="32">
        <f t="shared" si="1"/>
        <v>0</v>
      </c>
    </row>
    <row r="81" spans="1:6" s="24" customFormat="1" x14ac:dyDescent="0.2">
      <c r="A81" s="35" t="s">
        <v>39</v>
      </c>
      <c r="B81" s="52" t="s">
        <v>40</v>
      </c>
      <c r="C81" s="44"/>
      <c r="D81" s="50"/>
      <c r="E81" s="137"/>
      <c r="F81" s="32">
        <f t="shared" si="1"/>
        <v>0</v>
      </c>
    </row>
    <row r="82" spans="1:6" s="24" customFormat="1" ht="25.5" x14ac:dyDescent="0.2">
      <c r="A82" s="39" t="s">
        <v>41</v>
      </c>
      <c r="B82" s="53" t="s">
        <v>72</v>
      </c>
      <c r="C82" s="41">
        <v>600</v>
      </c>
      <c r="D82" s="62" t="s">
        <v>36</v>
      </c>
      <c r="E82" s="136"/>
      <c r="F82" s="43">
        <f t="shared" si="1"/>
        <v>0</v>
      </c>
    </row>
    <row r="83" spans="1:6" s="24" customFormat="1" x14ac:dyDescent="0.2">
      <c r="A83" s="56">
        <v>4.2</v>
      </c>
      <c r="B83" s="53" t="s">
        <v>73</v>
      </c>
      <c r="C83" s="44">
        <v>226.6</v>
      </c>
      <c r="D83" s="50" t="s">
        <v>36</v>
      </c>
      <c r="E83" s="135"/>
      <c r="F83" s="32">
        <f t="shared" si="1"/>
        <v>0</v>
      </c>
    </row>
    <row r="84" spans="1:6" s="24" customFormat="1" x14ac:dyDescent="0.2">
      <c r="A84" s="56"/>
      <c r="B84" s="53"/>
      <c r="C84" s="44"/>
      <c r="D84" s="50"/>
      <c r="E84" s="135"/>
      <c r="F84" s="32">
        <f t="shared" si="1"/>
        <v>0</v>
      </c>
    </row>
    <row r="85" spans="1:6" s="24" customFormat="1" x14ac:dyDescent="0.2">
      <c r="A85" s="54">
        <v>5</v>
      </c>
      <c r="B85" s="52" t="s">
        <v>43</v>
      </c>
      <c r="C85" s="55"/>
      <c r="D85" s="40"/>
      <c r="E85" s="135"/>
      <c r="F85" s="32">
        <f t="shared" si="1"/>
        <v>0</v>
      </c>
    </row>
    <row r="86" spans="1:6" s="24" customFormat="1" x14ac:dyDescent="0.2">
      <c r="A86" s="56">
        <v>5.0999999999999996</v>
      </c>
      <c r="B86" s="53" t="s">
        <v>74</v>
      </c>
      <c r="C86" s="44">
        <v>826.6</v>
      </c>
      <c r="D86" s="50" t="s">
        <v>36</v>
      </c>
      <c r="E86" s="135"/>
      <c r="F86" s="32">
        <f t="shared" si="1"/>
        <v>0</v>
      </c>
    </row>
    <row r="87" spans="1:6" s="24" customFormat="1" x14ac:dyDescent="0.2">
      <c r="A87" s="56"/>
      <c r="B87" s="53"/>
      <c r="C87" s="44"/>
      <c r="D87" s="50"/>
      <c r="E87" s="135"/>
      <c r="F87" s="32">
        <f t="shared" si="1"/>
        <v>0</v>
      </c>
    </row>
    <row r="88" spans="1:6" s="24" customFormat="1" x14ac:dyDescent="0.2">
      <c r="A88" s="54">
        <v>6</v>
      </c>
      <c r="B88" s="52" t="s">
        <v>44</v>
      </c>
      <c r="C88" s="44"/>
      <c r="D88" s="50"/>
      <c r="E88" s="135"/>
      <c r="F88" s="32">
        <f t="shared" si="1"/>
        <v>0</v>
      </c>
    </row>
    <row r="89" spans="1:6" s="24" customFormat="1" ht="26.25" customHeight="1" x14ac:dyDescent="0.2">
      <c r="A89" s="57">
        <v>6.1</v>
      </c>
      <c r="B89" s="28" t="s">
        <v>75</v>
      </c>
      <c r="C89" s="58">
        <v>100</v>
      </c>
      <c r="D89" s="59" t="s">
        <v>46</v>
      </c>
      <c r="E89" s="138"/>
      <c r="F89" s="43">
        <f t="shared" si="1"/>
        <v>0</v>
      </c>
    </row>
    <row r="90" spans="1:6" s="24" customFormat="1" x14ac:dyDescent="0.2">
      <c r="A90" s="56"/>
      <c r="B90" s="53"/>
      <c r="C90" s="44"/>
      <c r="D90" s="50"/>
      <c r="E90" s="135"/>
      <c r="F90" s="32">
        <f t="shared" si="1"/>
        <v>0</v>
      </c>
    </row>
    <row r="91" spans="1:6" s="24" customFormat="1" x14ac:dyDescent="0.2">
      <c r="A91" s="54">
        <v>7</v>
      </c>
      <c r="B91" s="52" t="s">
        <v>48</v>
      </c>
      <c r="C91" s="44"/>
      <c r="D91" s="50"/>
      <c r="E91" s="135"/>
      <c r="F91" s="32">
        <f t="shared" si="1"/>
        <v>0</v>
      </c>
    </row>
    <row r="92" spans="1:6" s="24" customFormat="1" ht="25.5" x14ac:dyDescent="0.2">
      <c r="A92" s="56">
        <v>7.1</v>
      </c>
      <c r="B92" s="53" t="s">
        <v>76</v>
      </c>
      <c r="C92" s="44">
        <v>1</v>
      </c>
      <c r="D92" s="50" t="s">
        <v>46</v>
      </c>
      <c r="E92" s="135"/>
      <c r="F92" s="32">
        <f t="shared" si="1"/>
        <v>0</v>
      </c>
    </row>
    <row r="93" spans="1:6" s="24" customFormat="1" x14ac:dyDescent="0.2">
      <c r="A93" s="56">
        <v>7.2</v>
      </c>
      <c r="B93" s="53" t="s">
        <v>77</v>
      </c>
      <c r="C93" s="44">
        <v>1</v>
      </c>
      <c r="D93" s="50" t="s">
        <v>46</v>
      </c>
      <c r="E93" s="135"/>
      <c r="F93" s="32">
        <f t="shared" si="1"/>
        <v>0</v>
      </c>
    </row>
    <row r="94" spans="1:6" s="24" customFormat="1" ht="25.5" x14ac:dyDescent="0.2">
      <c r="A94" s="56">
        <v>7.3</v>
      </c>
      <c r="B94" s="53" t="s">
        <v>78</v>
      </c>
      <c r="C94" s="44">
        <v>1</v>
      </c>
      <c r="D94" s="50" t="s">
        <v>46</v>
      </c>
      <c r="E94" s="135"/>
      <c r="F94" s="32">
        <f t="shared" si="1"/>
        <v>0</v>
      </c>
    </row>
    <row r="95" spans="1:6" s="24" customFormat="1" ht="25.5" x14ac:dyDescent="0.2">
      <c r="A95" s="56">
        <v>7.4</v>
      </c>
      <c r="B95" s="53" t="s">
        <v>79</v>
      </c>
      <c r="C95" s="44">
        <v>1</v>
      </c>
      <c r="D95" s="50" t="s">
        <v>46</v>
      </c>
      <c r="E95" s="135"/>
      <c r="F95" s="32">
        <f t="shared" si="1"/>
        <v>0</v>
      </c>
    </row>
    <row r="96" spans="1:6" s="24" customFormat="1" x14ac:dyDescent="0.2">
      <c r="A96" s="56">
        <v>7.5</v>
      </c>
      <c r="B96" s="53" t="s">
        <v>55</v>
      </c>
      <c r="C96" s="44">
        <v>5</v>
      </c>
      <c r="D96" s="50" t="s">
        <v>46</v>
      </c>
      <c r="E96" s="135"/>
      <c r="F96" s="32">
        <f t="shared" si="1"/>
        <v>0</v>
      </c>
    </row>
    <row r="97" spans="1:6" s="24" customFormat="1" ht="25.5" x14ac:dyDescent="0.2">
      <c r="A97" s="60">
        <v>7.6</v>
      </c>
      <c r="B97" s="61" t="s">
        <v>80</v>
      </c>
      <c r="C97" s="41">
        <v>4</v>
      </c>
      <c r="D97" s="62" t="s">
        <v>46</v>
      </c>
      <c r="E97" s="138"/>
      <c r="F97" s="43">
        <f t="shared" si="1"/>
        <v>0</v>
      </c>
    </row>
    <row r="98" spans="1:6" s="24" customFormat="1" x14ac:dyDescent="0.2">
      <c r="A98" s="56"/>
      <c r="B98" s="53"/>
      <c r="C98" s="44"/>
      <c r="D98" s="50"/>
      <c r="E98" s="135"/>
      <c r="F98" s="32">
        <f t="shared" si="1"/>
        <v>0</v>
      </c>
    </row>
    <row r="99" spans="1:6" s="24" customFormat="1" x14ac:dyDescent="0.2">
      <c r="A99" s="54">
        <v>8</v>
      </c>
      <c r="B99" s="52" t="s">
        <v>57</v>
      </c>
      <c r="C99" s="44"/>
      <c r="D99" s="50"/>
      <c r="E99" s="135"/>
      <c r="F99" s="32">
        <f t="shared" si="1"/>
        <v>0</v>
      </c>
    </row>
    <row r="100" spans="1:6" s="24" customFormat="1" ht="25.5" x14ac:dyDescent="0.2">
      <c r="A100" s="60">
        <v>8.1</v>
      </c>
      <c r="B100" s="53" t="s">
        <v>60</v>
      </c>
      <c r="C100" s="41">
        <v>2</v>
      </c>
      <c r="D100" s="62" t="s">
        <v>46</v>
      </c>
      <c r="E100" s="134"/>
      <c r="F100" s="43">
        <f t="shared" si="1"/>
        <v>0</v>
      </c>
    </row>
    <row r="101" spans="1:6" s="24" customFormat="1" x14ac:dyDescent="0.2">
      <c r="A101" s="56">
        <v>8.1999999999999993</v>
      </c>
      <c r="B101" s="53" t="s">
        <v>81</v>
      </c>
      <c r="C101" s="44">
        <v>2</v>
      </c>
      <c r="D101" s="50" t="s">
        <v>46</v>
      </c>
      <c r="E101" s="135"/>
      <c r="F101" s="32">
        <f t="shared" si="1"/>
        <v>0</v>
      </c>
    </row>
    <row r="102" spans="1:6" s="69" customFormat="1" x14ac:dyDescent="0.2">
      <c r="A102" s="56">
        <v>8.3000000000000007</v>
      </c>
      <c r="B102" s="53" t="s">
        <v>62</v>
      </c>
      <c r="C102" s="44">
        <v>2</v>
      </c>
      <c r="D102" s="50" t="s">
        <v>46</v>
      </c>
      <c r="E102" s="135"/>
      <c r="F102" s="32">
        <f t="shared" si="1"/>
        <v>0</v>
      </c>
    </row>
    <row r="103" spans="1:6" s="24" customFormat="1" ht="25.5" x14ac:dyDescent="0.2">
      <c r="A103" s="60">
        <v>8.4</v>
      </c>
      <c r="B103" s="53" t="s">
        <v>65</v>
      </c>
      <c r="C103" s="41">
        <v>2</v>
      </c>
      <c r="D103" s="62" t="s">
        <v>46</v>
      </c>
      <c r="E103" s="134"/>
      <c r="F103" s="43">
        <f t="shared" si="1"/>
        <v>0</v>
      </c>
    </row>
    <row r="104" spans="1:6" s="24" customFormat="1" x14ac:dyDescent="0.2">
      <c r="A104" s="72"/>
      <c r="B104" s="73" t="s">
        <v>82</v>
      </c>
      <c r="C104" s="65"/>
      <c r="D104" s="66"/>
      <c r="E104" s="139"/>
      <c r="F104" s="74">
        <f>SUM(F69:F103)</f>
        <v>0</v>
      </c>
    </row>
    <row r="105" spans="1:6" s="24" customFormat="1" x14ac:dyDescent="0.2">
      <c r="A105" s="75"/>
      <c r="B105" s="76"/>
      <c r="C105" s="77"/>
      <c r="D105" s="78"/>
      <c r="E105" s="140"/>
      <c r="F105" s="79"/>
    </row>
    <row r="106" spans="1:6" s="24" customFormat="1" x14ac:dyDescent="0.2">
      <c r="A106" s="80" t="s">
        <v>83</v>
      </c>
      <c r="B106" s="52" t="s">
        <v>84</v>
      </c>
      <c r="C106" s="44"/>
      <c r="D106" s="50"/>
      <c r="E106" s="135"/>
      <c r="F106" s="32"/>
    </row>
    <row r="107" spans="1:6" s="24" customFormat="1" x14ac:dyDescent="0.2">
      <c r="A107" s="56"/>
      <c r="B107" s="53"/>
      <c r="C107" s="44"/>
      <c r="D107" s="50"/>
      <c r="E107" s="135"/>
      <c r="F107" s="32"/>
    </row>
    <row r="108" spans="1:6" s="24" customFormat="1" x14ac:dyDescent="0.2">
      <c r="A108" s="27">
        <v>1</v>
      </c>
      <c r="B108" s="28" t="s">
        <v>20</v>
      </c>
      <c r="C108" s="29">
        <v>150</v>
      </c>
      <c r="D108" s="30" t="s">
        <v>21</v>
      </c>
      <c r="E108" s="131"/>
      <c r="F108" s="32">
        <f t="shared" ref="F108:F121" si="2">ROUND(C108*E108,2)</f>
        <v>0</v>
      </c>
    </row>
    <row r="109" spans="1:6" s="24" customFormat="1" x14ac:dyDescent="0.2">
      <c r="A109" s="34"/>
      <c r="B109" s="19"/>
      <c r="C109" s="20"/>
      <c r="D109" s="21"/>
      <c r="E109" s="132"/>
      <c r="F109" s="32">
        <f t="shared" si="2"/>
        <v>0</v>
      </c>
    </row>
    <row r="110" spans="1:6" s="24" customFormat="1" x14ac:dyDescent="0.2">
      <c r="A110" s="35" t="s">
        <v>22</v>
      </c>
      <c r="B110" s="52" t="s">
        <v>33</v>
      </c>
      <c r="C110" s="37"/>
      <c r="D110" s="36"/>
      <c r="E110" s="133"/>
      <c r="F110" s="32">
        <f t="shared" si="2"/>
        <v>0</v>
      </c>
    </row>
    <row r="111" spans="1:6" s="24" customFormat="1" ht="25.5" x14ac:dyDescent="0.2">
      <c r="A111" s="51" t="s">
        <v>24</v>
      </c>
      <c r="B111" s="53" t="s">
        <v>72</v>
      </c>
      <c r="C111" s="44">
        <v>150</v>
      </c>
      <c r="D111" s="50" t="s">
        <v>36</v>
      </c>
      <c r="E111" s="137"/>
      <c r="F111" s="32">
        <f t="shared" si="2"/>
        <v>0</v>
      </c>
    </row>
    <row r="112" spans="1:6" s="24" customFormat="1" x14ac:dyDescent="0.2">
      <c r="A112" s="51"/>
      <c r="B112" s="53"/>
      <c r="C112" s="44"/>
      <c r="D112" s="50"/>
      <c r="E112" s="137"/>
      <c r="F112" s="32">
        <f t="shared" si="2"/>
        <v>0</v>
      </c>
    </row>
    <row r="113" spans="1:6" s="24" customFormat="1" x14ac:dyDescent="0.2">
      <c r="A113" s="35" t="s">
        <v>32</v>
      </c>
      <c r="B113" s="52" t="s">
        <v>40</v>
      </c>
      <c r="C113" s="44"/>
      <c r="D113" s="50"/>
      <c r="E113" s="137"/>
      <c r="F113" s="32">
        <f t="shared" si="2"/>
        <v>0</v>
      </c>
    </row>
    <row r="114" spans="1:6" s="24" customFormat="1" ht="25.5" x14ac:dyDescent="0.2">
      <c r="A114" s="51" t="s">
        <v>34</v>
      </c>
      <c r="B114" s="53" t="s">
        <v>72</v>
      </c>
      <c r="C114" s="44">
        <v>150</v>
      </c>
      <c r="D114" s="50" t="s">
        <v>36</v>
      </c>
      <c r="E114" s="137"/>
      <c r="F114" s="32">
        <f t="shared" si="2"/>
        <v>0</v>
      </c>
    </row>
    <row r="115" spans="1:6" s="24" customFormat="1" x14ac:dyDescent="0.2">
      <c r="A115" s="56"/>
      <c r="B115" s="53"/>
      <c r="C115" s="44"/>
      <c r="D115" s="50"/>
      <c r="E115" s="135"/>
      <c r="F115" s="32">
        <f t="shared" si="2"/>
        <v>0</v>
      </c>
    </row>
    <row r="116" spans="1:6" s="24" customFormat="1" x14ac:dyDescent="0.2">
      <c r="A116" s="54">
        <v>4</v>
      </c>
      <c r="B116" s="52" t="s">
        <v>43</v>
      </c>
      <c r="C116" s="55"/>
      <c r="D116" s="40"/>
      <c r="E116" s="135"/>
      <c r="F116" s="32">
        <f t="shared" si="2"/>
        <v>0</v>
      </c>
    </row>
    <row r="117" spans="1:6" s="24" customFormat="1" ht="25.5" x14ac:dyDescent="0.2">
      <c r="A117" s="56">
        <v>4.0999999999999996</v>
      </c>
      <c r="B117" s="53" t="s">
        <v>72</v>
      </c>
      <c r="C117" s="44">
        <v>150</v>
      </c>
      <c r="D117" s="50" t="s">
        <v>36</v>
      </c>
      <c r="E117" s="135"/>
      <c r="F117" s="32">
        <f t="shared" si="2"/>
        <v>0</v>
      </c>
    </row>
    <row r="118" spans="1:6" s="24" customFormat="1" x14ac:dyDescent="0.2">
      <c r="A118" s="56"/>
      <c r="B118" s="53"/>
      <c r="C118" s="44"/>
      <c r="D118" s="50"/>
      <c r="E118" s="135"/>
      <c r="F118" s="32"/>
    </row>
    <row r="119" spans="1:6" s="24" customFormat="1" x14ac:dyDescent="0.2">
      <c r="A119" s="54">
        <v>5</v>
      </c>
      <c r="B119" s="52" t="s">
        <v>44</v>
      </c>
      <c r="C119" s="44"/>
      <c r="D119" s="50"/>
      <c r="E119" s="135"/>
      <c r="F119" s="32">
        <f t="shared" si="2"/>
        <v>0</v>
      </c>
    </row>
    <row r="120" spans="1:6" s="24" customFormat="1" ht="38.25" x14ac:dyDescent="0.2">
      <c r="A120" s="57">
        <v>5.0999999999999996</v>
      </c>
      <c r="B120" s="28" t="s">
        <v>85</v>
      </c>
      <c r="C120" s="58">
        <v>15</v>
      </c>
      <c r="D120" s="59" t="s">
        <v>46</v>
      </c>
      <c r="E120" s="138"/>
      <c r="F120" s="43">
        <f t="shared" si="2"/>
        <v>0</v>
      </c>
    </row>
    <row r="121" spans="1:6" s="24" customFormat="1" ht="38.25" x14ac:dyDescent="0.2">
      <c r="A121" s="57">
        <v>5.2</v>
      </c>
      <c r="B121" s="28" t="s">
        <v>86</v>
      </c>
      <c r="C121" s="58">
        <v>25</v>
      </c>
      <c r="D121" s="59" t="s">
        <v>46</v>
      </c>
      <c r="E121" s="138"/>
      <c r="F121" s="43">
        <f t="shared" si="2"/>
        <v>0</v>
      </c>
    </row>
    <row r="122" spans="1:6" s="24" customFormat="1" x14ac:dyDescent="0.2">
      <c r="A122" s="70"/>
      <c r="B122" s="71" t="s">
        <v>87</v>
      </c>
      <c r="C122" s="44"/>
      <c r="D122" s="50"/>
      <c r="E122" s="131"/>
      <c r="F122" s="33">
        <f>SUM(F108:F121)</f>
        <v>0</v>
      </c>
    </row>
    <row r="123" spans="1:6" s="24" customFormat="1" x14ac:dyDescent="0.2">
      <c r="A123" s="70"/>
      <c r="B123" s="53"/>
      <c r="C123" s="44"/>
      <c r="D123" s="50"/>
      <c r="E123" s="131"/>
      <c r="F123" s="32"/>
    </row>
    <row r="124" spans="1:6" s="24" customFormat="1" x14ac:dyDescent="0.2">
      <c r="A124" s="80" t="s">
        <v>88</v>
      </c>
      <c r="B124" s="52" t="s">
        <v>89</v>
      </c>
      <c r="C124" s="44"/>
      <c r="D124" s="50"/>
      <c r="E124" s="135"/>
      <c r="F124" s="32"/>
    </row>
    <row r="125" spans="1:6" s="24" customFormat="1" ht="63.75" x14ac:dyDescent="0.2">
      <c r="A125" s="81">
        <v>1</v>
      </c>
      <c r="B125" s="82" t="s">
        <v>90</v>
      </c>
      <c r="C125" s="83">
        <v>1</v>
      </c>
      <c r="D125" s="84" t="s">
        <v>46</v>
      </c>
      <c r="E125" s="138"/>
      <c r="F125" s="43">
        <f t="shared" ref="F125:F130" si="3">ROUND(C125*E125,2)</f>
        <v>0</v>
      </c>
    </row>
    <row r="126" spans="1:6" s="24" customFormat="1" x14ac:dyDescent="0.2">
      <c r="A126" s="85">
        <v>2</v>
      </c>
      <c r="B126" s="40" t="s">
        <v>91</v>
      </c>
      <c r="C126" s="31">
        <v>48</v>
      </c>
      <c r="D126" s="86" t="s">
        <v>92</v>
      </c>
      <c r="E126" s="131"/>
      <c r="F126" s="32">
        <f t="shared" si="3"/>
        <v>0</v>
      </c>
    </row>
    <row r="127" spans="1:6" s="24" customFormat="1" x14ac:dyDescent="0.2">
      <c r="A127" s="87">
        <v>3</v>
      </c>
      <c r="B127" s="82" t="s">
        <v>93</v>
      </c>
      <c r="C127" s="88">
        <v>10</v>
      </c>
      <c r="D127" s="89" t="s">
        <v>16</v>
      </c>
      <c r="E127" s="131"/>
      <c r="F127" s="32">
        <f t="shared" si="3"/>
        <v>0</v>
      </c>
    </row>
    <row r="128" spans="1:6" s="24" customFormat="1" x14ac:dyDescent="0.2">
      <c r="A128" s="87">
        <v>4</v>
      </c>
      <c r="B128" s="82" t="s">
        <v>94</v>
      </c>
      <c r="C128" s="88">
        <v>1</v>
      </c>
      <c r="D128" s="89" t="s">
        <v>46</v>
      </c>
      <c r="E128" s="131"/>
      <c r="F128" s="32">
        <f t="shared" si="3"/>
        <v>0</v>
      </c>
    </row>
    <row r="129" spans="1:6" s="24" customFormat="1" x14ac:dyDescent="0.2">
      <c r="A129" s="87">
        <v>5</v>
      </c>
      <c r="B129" s="82" t="s">
        <v>95</v>
      </c>
      <c r="C129" s="88">
        <v>1</v>
      </c>
      <c r="D129" s="89" t="s">
        <v>46</v>
      </c>
      <c r="E129" s="131"/>
      <c r="F129" s="32">
        <f t="shared" si="3"/>
        <v>0</v>
      </c>
    </row>
    <row r="130" spans="1:6" s="24" customFormat="1" x14ac:dyDescent="0.2">
      <c r="A130" s="85">
        <v>6</v>
      </c>
      <c r="B130" s="40" t="s">
        <v>96</v>
      </c>
      <c r="C130" s="31">
        <v>2030</v>
      </c>
      <c r="D130" s="86" t="s">
        <v>21</v>
      </c>
      <c r="E130" s="131"/>
      <c r="F130" s="32">
        <f t="shared" si="3"/>
        <v>0</v>
      </c>
    </row>
    <row r="131" spans="1:6" s="24" customFormat="1" x14ac:dyDescent="0.2">
      <c r="A131" s="70"/>
      <c r="B131" s="71" t="s">
        <v>97</v>
      </c>
      <c r="C131" s="44"/>
      <c r="D131" s="50"/>
      <c r="E131" s="135"/>
      <c r="F131" s="33">
        <f>SUM(F125:F130)</f>
        <v>0</v>
      </c>
    </row>
    <row r="132" spans="1:6" s="5" customFormat="1" x14ac:dyDescent="0.2">
      <c r="A132" s="70"/>
      <c r="B132" s="90"/>
      <c r="C132" s="55"/>
      <c r="D132" s="50"/>
      <c r="E132" s="133"/>
      <c r="F132" s="91"/>
    </row>
    <row r="133" spans="1:6" s="5" customFormat="1" x14ac:dyDescent="0.2">
      <c r="A133" s="92"/>
      <c r="B133" s="73" t="s">
        <v>98</v>
      </c>
      <c r="C133" s="93"/>
      <c r="D133" s="93"/>
      <c r="E133" s="141"/>
      <c r="F133" s="95">
        <f>+F131+F104+F122+F65+F60+F14</f>
        <v>0</v>
      </c>
    </row>
    <row r="134" spans="1:6" s="5" customFormat="1" x14ac:dyDescent="0.2">
      <c r="A134" s="96"/>
      <c r="B134" s="19" t="s">
        <v>98</v>
      </c>
      <c r="C134" s="97"/>
      <c r="D134" s="97"/>
      <c r="E134" s="38"/>
      <c r="F134" s="98">
        <f>F133</f>
        <v>0</v>
      </c>
    </row>
    <row r="135" spans="1:6" s="5" customFormat="1" x14ac:dyDescent="0.2">
      <c r="A135" s="96"/>
      <c r="B135" s="19"/>
      <c r="C135" s="97"/>
      <c r="D135" s="97"/>
      <c r="E135" s="99"/>
      <c r="F135" s="100"/>
    </row>
    <row r="136" spans="1:6" s="5" customFormat="1" x14ac:dyDescent="0.2">
      <c r="A136" s="101"/>
      <c r="B136" s="102" t="s">
        <v>99</v>
      </c>
      <c r="C136" s="55"/>
      <c r="D136" s="40"/>
      <c r="E136" s="46"/>
      <c r="F136" s="40"/>
    </row>
    <row r="137" spans="1:6" s="5" customFormat="1" x14ac:dyDescent="0.2">
      <c r="A137" s="101"/>
      <c r="B137" s="103" t="s">
        <v>100</v>
      </c>
      <c r="C137" s="104">
        <v>0.04</v>
      </c>
      <c r="D137" s="40"/>
      <c r="E137" s="46"/>
      <c r="F137" s="55">
        <f t="shared" ref="F137:F144" si="4">ROUND(C137*$F$134,2)</f>
        <v>0</v>
      </c>
    </row>
    <row r="138" spans="1:6" s="5" customFormat="1" x14ac:dyDescent="0.2">
      <c r="A138" s="96"/>
      <c r="B138" s="103" t="s">
        <v>101</v>
      </c>
      <c r="C138" s="104">
        <v>0.1</v>
      </c>
      <c r="D138" s="105"/>
      <c r="E138" s="46"/>
      <c r="F138" s="55">
        <f t="shared" si="4"/>
        <v>0</v>
      </c>
    </row>
    <row r="139" spans="1:6" s="5" customFormat="1" x14ac:dyDescent="0.2">
      <c r="A139" s="96"/>
      <c r="B139" s="103" t="s">
        <v>102</v>
      </c>
      <c r="C139" s="104">
        <v>0.04</v>
      </c>
      <c r="D139" s="105"/>
      <c r="E139" s="46"/>
      <c r="F139" s="55">
        <f t="shared" si="4"/>
        <v>0</v>
      </c>
    </row>
    <row r="140" spans="1:6" s="5" customFormat="1" x14ac:dyDescent="0.2">
      <c r="A140" s="96"/>
      <c r="B140" s="103" t="s">
        <v>103</v>
      </c>
      <c r="C140" s="104">
        <v>0.05</v>
      </c>
      <c r="D140" s="105"/>
      <c r="E140" s="46"/>
      <c r="F140" s="55">
        <f t="shared" si="4"/>
        <v>0</v>
      </c>
    </row>
    <row r="141" spans="1:6" s="5" customFormat="1" x14ac:dyDescent="0.2">
      <c r="A141" s="96"/>
      <c r="B141" s="103" t="s">
        <v>104</v>
      </c>
      <c r="C141" s="104">
        <v>0.04</v>
      </c>
      <c r="D141" s="105"/>
      <c r="E141" s="46"/>
      <c r="F141" s="55">
        <f t="shared" si="4"/>
        <v>0</v>
      </c>
    </row>
    <row r="142" spans="1:6" s="5" customFormat="1" x14ac:dyDescent="0.2">
      <c r="A142" s="96"/>
      <c r="B142" s="103" t="s">
        <v>105</v>
      </c>
      <c r="C142" s="104">
        <v>0.01</v>
      </c>
      <c r="D142" s="105"/>
      <c r="E142" s="46"/>
      <c r="F142" s="55">
        <f t="shared" si="4"/>
        <v>0</v>
      </c>
    </row>
    <row r="143" spans="1:6" s="5" customFormat="1" x14ac:dyDescent="0.2">
      <c r="A143" s="96"/>
      <c r="B143" s="103" t="s">
        <v>106</v>
      </c>
      <c r="C143" s="104">
        <v>0.1</v>
      </c>
      <c r="D143" s="105"/>
      <c r="E143" s="46"/>
      <c r="F143" s="55">
        <f>ROUND(C143*$F$134,2)</f>
        <v>0</v>
      </c>
    </row>
    <row r="144" spans="1:6" s="5" customFormat="1" x14ac:dyDescent="0.2">
      <c r="A144" s="96"/>
      <c r="B144" s="103" t="s">
        <v>107</v>
      </c>
      <c r="C144" s="104">
        <v>0.03</v>
      </c>
      <c r="D144" s="105"/>
      <c r="E144" s="46"/>
      <c r="F144" s="55">
        <f t="shared" si="4"/>
        <v>0</v>
      </c>
    </row>
    <row r="145" spans="1:12" s="5" customFormat="1" x14ac:dyDescent="0.2">
      <c r="A145" s="96"/>
      <c r="B145" s="106" t="s">
        <v>108</v>
      </c>
      <c r="C145" s="107">
        <v>0.18</v>
      </c>
      <c r="D145" s="108"/>
      <c r="E145" s="142"/>
      <c r="F145" s="109">
        <f>ROUND(F138*C145,2)</f>
        <v>0</v>
      </c>
    </row>
    <row r="146" spans="1:12" s="5" customFormat="1" ht="25.5" x14ac:dyDescent="0.2">
      <c r="A146" s="96"/>
      <c r="B146" s="110" t="s">
        <v>109</v>
      </c>
      <c r="C146" s="111">
        <v>1</v>
      </c>
      <c r="D146" s="112" t="s">
        <v>46</v>
      </c>
      <c r="E146" s="143"/>
      <c r="F146" s="58">
        <f>ROUND(E146*C146,2)</f>
        <v>0</v>
      </c>
    </row>
    <row r="147" spans="1:12" s="5" customFormat="1" x14ac:dyDescent="0.2">
      <c r="A147" s="96"/>
      <c r="B147" s="102" t="s">
        <v>110</v>
      </c>
      <c r="C147" s="105"/>
      <c r="D147" s="105"/>
      <c r="E147" s="46"/>
      <c r="F147" s="91">
        <f>SUM(F137:F146)</f>
        <v>0</v>
      </c>
    </row>
    <row r="148" spans="1:12" s="5" customFormat="1" x14ac:dyDescent="0.2">
      <c r="A148" s="96"/>
      <c r="B148" s="102"/>
      <c r="C148" s="105"/>
      <c r="D148" s="105"/>
      <c r="E148" s="46"/>
      <c r="F148" s="91"/>
    </row>
    <row r="149" spans="1:12" x14ac:dyDescent="0.2">
      <c r="A149" s="96"/>
      <c r="B149" s="102" t="s">
        <v>111</v>
      </c>
      <c r="C149" s="105"/>
      <c r="D149" s="105"/>
      <c r="E149" s="46"/>
      <c r="F149" s="91">
        <f>F134+F147</f>
        <v>0</v>
      </c>
      <c r="G149" s="5"/>
      <c r="H149" s="5"/>
      <c r="I149" s="5"/>
      <c r="J149" s="5"/>
      <c r="K149" s="5"/>
      <c r="L149" s="5"/>
    </row>
    <row r="150" spans="1:12" x14ac:dyDescent="0.2">
      <c r="A150" s="96"/>
      <c r="B150" s="102"/>
      <c r="C150" s="105"/>
      <c r="D150" s="105"/>
      <c r="E150" s="46"/>
      <c r="F150" s="91"/>
      <c r="G150" s="5"/>
      <c r="H150" s="5"/>
      <c r="I150" s="5"/>
      <c r="J150" s="5"/>
      <c r="K150" s="5"/>
      <c r="L150" s="5"/>
    </row>
    <row r="151" spans="1:12" x14ac:dyDescent="0.2">
      <c r="A151" s="92"/>
      <c r="B151" s="114" t="s">
        <v>112</v>
      </c>
      <c r="C151" s="115"/>
      <c r="D151" s="115"/>
      <c r="E151" s="94"/>
      <c r="F151" s="95">
        <f>+F149</f>
        <v>0</v>
      </c>
      <c r="G151" s="5"/>
      <c r="H151" s="5"/>
      <c r="I151" s="5"/>
      <c r="J151" s="5"/>
      <c r="K151" s="5"/>
      <c r="L151" s="5"/>
    </row>
    <row r="152" spans="1:12" s="5" customFormat="1" x14ac:dyDescent="0.2">
      <c r="A152" s="116"/>
      <c r="B152" s="117"/>
      <c r="C152" s="118"/>
      <c r="D152" s="118"/>
      <c r="E152" s="8"/>
      <c r="F152" s="119"/>
    </row>
    <row r="153" spans="1:12" s="5" customFormat="1" x14ac:dyDescent="0.2">
      <c r="A153" s="116"/>
      <c r="B153" s="117"/>
      <c r="C153" s="118"/>
      <c r="D153" s="118"/>
      <c r="E153" s="8"/>
      <c r="F153" s="119"/>
    </row>
    <row r="154" spans="1:12" s="5" customFormat="1" x14ac:dyDescent="0.2">
      <c r="A154" s="116"/>
      <c r="B154" s="117"/>
      <c r="C154" s="118"/>
      <c r="D154" s="118"/>
      <c r="E154" s="8"/>
      <c r="F154" s="119"/>
    </row>
    <row r="155" spans="1:12" s="5" customFormat="1" x14ac:dyDescent="0.2">
      <c r="A155" s="116"/>
      <c r="B155" s="117"/>
      <c r="C155" s="118"/>
      <c r="D155" s="118"/>
      <c r="E155" s="8"/>
      <c r="F155" s="119"/>
    </row>
    <row r="156" spans="1:12" s="5" customFormat="1" x14ac:dyDescent="0.2">
      <c r="A156" s="116"/>
      <c r="B156" s="117"/>
      <c r="C156" s="118"/>
      <c r="D156" s="118"/>
      <c r="E156" s="8"/>
      <c r="F156" s="119"/>
    </row>
    <row r="157" spans="1:12" s="5" customFormat="1" x14ac:dyDescent="0.2">
      <c r="A157" s="116"/>
      <c r="B157" s="117"/>
      <c r="C157" s="118"/>
      <c r="D157" s="118"/>
      <c r="E157" s="8"/>
      <c r="F157" s="119"/>
    </row>
    <row r="158" spans="1:12" s="5" customFormat="1" x14ac:dyDescent="0.2">
      <c r="A158" s="116"/>
      <c r="B158" s="117"/>
      <c r="C158" s="118"/>
      <c r="D158" s="118"/>
      <c r="E158" s="8"/>
      <c r="F158" s="119"/>
    </row>
    <row r="159" spans="1:12" s="5" customFormat="1" x14ac:dyDescent="0.2">
      <c r="A159" s="116"/>
      <c r="B159" s="117"/>
      <c r="C159" s="118"/>
      <c r="D159" s="118"/>
      <c r="E159" s="8"/>
      <c r="F159" s="119"/>
    </row>
    <row r="160" spans="1:12" s="5" customFormat="1" x14ac:dyDescent="0.2">
      <c r="A160" s="116"/>
      <c r="B160" s="117"/>
      <c r="C160" s="118"/>
      <c r="D160" s="118"/>
      <c r="E160" s="8"/>
      <c r="F160" s="119"/>
    </row>
    <row r="161" spans="1:6" s="5" customFormat="1" x14ac:dyDescent="0.2">
      <c r="A161" s="116"/>
      <c r="B161" s="117"/>
      <c r="C161" s="118"/>
      <c r="D161" s="118"/>
      <c r="E161" s="8"/>
      <c r="F161" s="119"/>
    </row>
    <row r="162" spans="1:6" s="5" customFormat="1" x14ac:dyDescent="0.2">
      <c r="A162" s="116"/>
      <c r="B162" s="117"/>
      <c r="C162" s="118"/>
      <c r="D162" s="118"/>
      <c r="E162" s="8"/>
      <c r="F162" s="119"/>
    </row>
    <row r="163" spans="1:6" s="5" customFormat="1" x14ac:dyDescent="0.2">
      <c r="A163" s="116"/>
      <c r="B163" s="117"/>
      <c r="C163" s="118"/>
      <c r="D163" s="118"/>
      <c r="E163" s="8"/>
      <c r="F163" s="119"/>
    </row>
    <row r="164" spans="1:6" s="5" customFormat="1" x14ac:dyDescent="0.2">
      <c r="A164" s="116"/>
      <c r="B164" s="117"/>
      <c r="C164" s="118"/>
      <c r="D164" s="118"/>
      <c r="E164" s="8"/>
      <c r="F164" s="119"/>
    </row>
    <row r="165" spans="1:6" s="5" customFormat="1" x14ac:dyDescent="0.2">
      <c r="A165" s="116"/>
      <c r="B165" s="117"/>
      <c r="C165" s="118"/>
      <c r="D165" s="118"/>
      <c r="E165" s="8"/>
      <c r="F165" s="119"/>
    </row>
    <row r="166" spans="1:6" s="5" customFormat="1" x14ac:dyDescent="0.2">
      <c r="A166" s="116"/>
      <c r="B166" s="117"/>
      <c r="C166" s="118"/>
      <c r="D166" s="118"/>
      <c r="E166" s="8"/>
      <c r="F166" s="119"/>
    </row>
    <row r="167" spans="1:6" s="5" customFormat="1" x14ac:dyDescent="0.2">
      <c r="A167" s="116"/>
      <c r="B167" s="117"/>
      <c r="C167" s="118"/>
      <c r="D167" s="118"/>
      <c r="E167" s="8"/>
      <c r="F167" s="119"/>
    </row>
    <row r="168" spans="1:6" s="5" customFormat="1" x14ac:dyDescent="0.2">
      <c r="A168" s="116"/>
      <c r="B168" s="117"/>
      <c r="C168" s="118"/>
      <c r="D168" s="118"/>
      <c r="E168" s="8"/>
      <c r="F168" s="119"/>
    </row>
    <row r="169" spans="1:6" s="5" customFormat="1" x14ac:dyDescent="0.2">
      <c r="A169" s="116"/>
      <c r="B169" s="117"/>
      <c r="C169" s="118"/>
      <c r="D169" s="118"/>
      <c r="E169" s="8"/>
      <c r="F169" s="119"/>
    </row>
    <row r="170" spans="1:6" s="5" customFormat="1" x14ac:dyDescent="0.2">
      <c r="A170" s="116"/>
      <c r="B170" s="117"/>
      <c r="C170" s="118"/>
      <c r="D170" s="118"/>
      <c r="E170" s="8"/>
      <c r="F170" s="119"/>
    </row>
    <row r="171" spans="1:6" s="5" customFormat="1" x14ac:dyDescent="0.2">
      <c r="A171" s="116"/>
      <c r="B171" s="117"/>
      <c r="C171" s="118"/>
      <c r="D171" s="118"/>
      <c r="E171" s="8"/>
      <c r="F171" s="119"/>
    </row>
    <row r="172" spans="1:6" s="5" customFormat="1" x14ac:dyDescent="0.2">
      <c r="A172" s="116"/>
      <c r="B172" s="117"/>
      <c r="C172" s="118"/>
      <c r="D172" s="118"/>
      <c r="E172" s="8"/>
      <c r="F172" s="119"/>
    </row>
    <row r="173" spans="1:6" s="5" customFormat="1" x14ac:dyDescent="0.2">
      <c r="A173" s="116"/>
      <c r="B173" s="117"/>
      <c r="C173" s="118"/>
      <c r="D173" s="118"/>
      <c r="E173" s="8"/>
      <c r="F173" s="119"/>
    </row>
    <row r="174" spans="1:6" s="5" customFormat="1" x14ac:dyDescent="0.2">
      <c r="A174" s="116"/>
      <c r="B174" s="117"/>
      <c r="C174" s="118"/>
      <c r="D174" s="118"/>
      <c r="E174" s="8"/>
      <c r="F174" s="119"/>
    </row>
    <row r="175" spans="1:6" s="5" customFormat="1" x14ac:dyDescent="0.2">
      <c r="A175" s="116"/>
      <c r="B175" s="117"/>
      <c r="C175" s="118"/>
      <c r="D175" s="118"/>
      <c r="E175" s="8"/>
      <c r="F175" s="119"/>
    </row>
    <row r="176" spans="1:6" s="5" customFormat="1" x14ac:dyDescent="0.2">
      <c r="A176" s="116"/>
      <c r="B176" s="117"/>
      <c r="C176" s="118"/>
      <c r="D176" s="118"/>
      <c r="E176" s="8"/>
      <c r="F176" s="119"/>
    </row>
    <row r="177" spans="1:6" s="5" customFormat="1" x14ac:dyDescent="0.2">
      <c r="A177" s="116"/>
      <c r="B177" s="117"/>
      <c r="C177" s="118"/>
      <c r="D177" s="118"/>
      <c r="E177" s="8"/>
      <c r="F177" s="119"/>
    </row>
    <row r="178" spans="1:6" s="5" customFormat="1" x14ac:dyDescent="0.2">
      <c r="A178" s="116"/>
      <c r="B178" s="117"/>
      <c r="C178" s="118"/>
      <c r="D178" s="118"/>
      <c r="E178" s="8"/>
      <c r="F178" s="119"/>
    </row>
    <row r="179" spans="1:6" s="5" customFormat="1" x14ac:dyDescent="0.2">
      <c r="A179" s="116"/>
      <c r="B179" s="117"/>
      <c r="C179" s="118"/>
      <c r="D179" s="118"/>
      <c r="E179" s="8"/>
      <c r="F179" s="119"/>
    </row>
    <row r="180" spans="1:6" s="5" customFormat="1" x14ac:dyDescent="0.2">
      <c r="A180" s="116"/>
      <c r="B180" s="117"/>
      <c r="C180" s="118"/>
      <c r="D180" s="118"/>
      <c r="E180" s="8"/>
      <c r="F180" s="119"/>
    </row>
    <row r="181" spans="1:6" s="5" customFormat="1" x14ac:dyDescent="0.2">
      <c r="A181" s="116"/>
      <c r="B181" s="117"/>
      <c r="C181" s="118"/>
      <c r="D181" s="118"/>
      <c r="E181" s="8"/>
      <c r="F181" s="119"/>
    </row>
    <row r="182" spans="1:6" s="5" customFormat="1" x14ac:dyDescent="0.2">
      <c r="A182" s="116"/>
      <c r="B182" s="117"/>
      <c r="C182" s="118"/>
      <c r="D182" s="118"/>
      <c r="E182" s="8"/>
      <c r="F182" s="119"/>
    </row>
    <row r="183" spans="1:6" s="5" customFormat="1" x14ac:dyDescent="0.2">
      <c r="A183" s="116"/>
      <c r="B183" s="117"/>
      <c r="C183" s="118"/>
      <c r="D183" s="118"/>
      <c r="E183" s="8"/>
      <c r="F183" s="119"/>
    </row>
    <row r="184" spans="1:6" s="5" customFormat="1" x14ac:dyDescent="0.2">
      <c r="A184" s="116"/>
      <c r="B184" s="117"/>
      <c r="C184" s="118"/>
      <c r="D184" s="118"/>
      <c r="E184" s="8"/>
      <c r="F184" s="119"/>
    </row>
    <row r="185" spans="1:6" s="5" customFormat="1" x14ac:dyDescent="0.2">
      <c r="A185" s="116"/>
      <c r="B185" s="117"/>
      <c r="C185" s="118"/>
      <c r="D185" s="118"/>
      <c r="E185" s="8"/>
      <c r="F185" s="119"/>
    </row>
    <row r="186" spans="1:6" s="5" customFormat="1" x14ac:dyDescent="0.2">
      <c r="A186" s="116"/>
      <c r="B186" s="117"/>
      <c r="C186" s="118"/>
      <c r="D186" s="118"/>
      <c r="E186" s="8"/>
      <c r="F186" s="119"/>
    </row>
    <row r="187" spans="1:6" s="5" customFormat="1" x14ac:dyDescent="0.2">
      <c r="A187" s="116"/>
      <c r="B187" s="117"/>
      <c r="C187" s="118"/>
      <c r="D187" s="118"/>
      <c r="E187" s="8"/>
      <c r="F187" s="119"/>
    </row>
    <row r="188" spans="1:6" s="5" customFormat="1" x14ac:dyDescent="0.2">
      <c r="A188" s="116"/>
      <c r="B188" s="117"/>
      <c r="C188" s="118"/>
      <c r="D188" s="118"/>
      <c r="E188" s="8"/>
      <c r="F188" s="119"/>
    </row>
    <row r="189" spans="1:6" s="5" customFormat="1" x14ac:dyDescent="0.2">
      <c r="A189" s="116"/>
      <c r="B189" s="117"/>
      <c r="C189" s="118"/>
      <c r="D189" s="118"/>
      <c r="E189" s="8"/>
      <c r="F189" s="119"/>
    </row>
    <row r="190" spans="1:6" s="5" customFormat="1" x14ac:dyDescent="0.2">
      <c r="A190" s="116"/>
      <c r="B190" s="117"/>
      <c r="C190" s="118"/>
      <c r="D190" s="118"/>
      <c r="E190" s="8"/>
      <c r="F190" s="119"/>
    </row>
    <row r="191" spans="1:6" s="5" customFormat="1" x14ac:dyDescent="0.2">
      <c r="A191" s="116"/>
      <c r="B191" s="117"/>
      <c r="C191" s="118"/>
      <c r="D191" s="118"/>
      <c r="E191" s="8"/>
      <c r="F191" s="119"/>
    </row>
    <row r="192" spans="1:6" s="5" customFormat="1" x14ac:dyDescent="0.2">
      <c r="A192" s="116"/>
      <c r="B192" s="117"/>
      <c r="C192" s="118"/>
      <c r="D192" s="118"/>
      <c r="E192" s="8"/>
      <c r="F192" s="119"/>
    </row>
    <row r="193" spans="1:6" s="5" customFormat="1" x14ac:dyDescent="0.2">
      <c r="A193" s="116"/>
      <c r="B193" s="117"/>
      <c r="C193" s="118"/>
      <c r="D193" s="118"/>
      <c r="E193" s="8"/>
      <c r="F193" s="119"/>
    </row>
    <row r="194" spans="1:6" s="5" customFormat="1" x14ac:dyDescent="0.2">
      <c r="A194" s="116"/>
      <c r="B194" s="117"/>
      <c r="C194" s="118"/>
      <c r="D194" s="118"/>
      <c r="E194" s="8"/>
      <c r="F194" s="119"/>
    </row>
    <row r="195" spans="1:6" s="5" customFormat="1" x14ac:dyDescent="0.2">
      <c r="A195" s="116"/>
      <c r="B195" s="117"/>
      <c r="C195" s="118"/>
      <c r="D195" s="118"/>
      <c r="E195" s="8"/>
      <c r="F195" s="119"/>
    </row>
    <row r="196" spans="1:6" s="5" customFormat="1" x14ac:dyDescent="0.2">
      <c r="A196" s="116"/>
      <c r="B196" s="117"/>
      <c r="C196" s="118"/>
      <c r="D196" s="118"/>
      <c r="E196" s="8"/>
      <c r="F196" s="119"/>
    </row>
    <row r="197" spans="1:6" s="5" customFormat="1" x14ac:dyDescent="0.2">
      <c r="A197" s="116"/>
      <c r="B197" s="117"/>
      <c r="C197" s="118"/>
      <c r="D197" s="118"/>
      <c r="E197" s="8"/>
      <c r="F197" s="119"/>
    </row>
    <row r="198" spans="1:6" s="5" customFormat="1" x14ac:dyDescent="0.2">
      <c r="A198" s="116"/>
      <c r="B198" s="117"/>
      <c r="C198" s="118"/>
      <c r="D198" s="118"/>
      <c r="E198" s="8"/>
      <c r="F198" s="119"/>
    </row>
    <row r="199" spans="1:6" s="5" customFormat="1" x14ac:dyDescent="0.2">
      <c r="A199" s="116"/>
      <c r="B199" s="117"/>
      <c r="C199" s="118"/>
      <c r="D199" s="118"/>
      <c r="E199" s="8"/>
      <c r="F199" s="119"/>
    </row>
    <row r="200" spans="1:6" s="5" customFormat="1" x14ac:dyDescent="0.2">
      <c r="A200" s="116"/>
      <c r="B200" s="117"/>
      <c r="C200" s="118"/>
      <c r="D200" s="118"/>
      <c r="E200" s="8"/>
      <c r="F200" s="119"/>
    </row>
    <row r="201" spans="1:6" s="5" customFormat="1" x14ac:dyDescent="0.2">
      <c r="A201" s="116"/>
      <c r="B201" s="117"/>
      <c r="C201" s="118"/>
      <c r="D201" s="118"/>
      <c r="E201" s="8"/>
      <c r="F201" s="119"/>
    </row>
    <row r="202" spans="1:6" s="5" customFormat="1" x14ac:dyDescent="0.2">
      <c r="A202" s="116"/>
      <c r="B202" s="117"/>
      <c r="C202" s="118"/>
      <c r="D202" s="118"/>
      <c r="E202" s="8"/>
      <c r="F202" s="119"/>
    </row>
    <row r="203" spans="1:6" s="5" customFormat="1" x14ac:dyDescent="0.2">
      <c r="A203" s="116"/>
      <c r="B203" s="117"/>
      <c r="C203" s="118"/>
      <c r="D203" s="118"/>
      <c r="E203" s="8"/>
      <c r="F203" s="119"/>
    </row>
    <row r="204" spans="1:6" s="5" customFormat="1" x14ac:dyDescent="0.2">
      <c r="A204" s="120">
        <v>7</v>
      </c>
      <c r="B204" s="52" t="s">
        <v>113</v>
      </c>
      <c r="C204" s="55"/>
      <c r="D204" s="40"/>
      <c r="E204" s="46"/>
      <c r="F204" s="32">
        <f>ROUND(C204*E204,2)</f>
        <v>0</v>
      </c>
    </row>
    <row r="205" spans="1:6" s="5" customFormat="1" x14ac:dyDescent="0.2">
      <c r="A205" s="121">
        <v>7</v>
      </c>
      <c r="B205" s="122" t="s">
        <v>114</v>
      </c>
      <c r="C205" s="29"/>
      <c r="D205" s="123"/>
      <c r="E205" s="31"/>
      <c r="F205" s="124"/>
    </row>
    <row r="206" spans="1:6" s="5" customFormat="1" x14ac:dyDescent="0.2">
      <c r="A206" s="125">
        <v>7.1</v>
      </c>
      <c r="B206" s="126" t="s">
        <v>115</v>
      </c>
      <c r="C206" s="29">
        <v>4000</v>
      </c>
      <c r="D206" s="123" t="s">
        <v>21</v>
      </c>
      <c r="E206" s="31">
        <v>40.04</v>
      </c>
      <c r="F206" s="124">
        <f>E206*C206</f>
        <v>160160</v>
      </c>
    </row>
    <row r="207" spans="1:6" s="5" customFormat="1" x14ac:dyDescent="0.2">
      <c r="A207" s="125">
        <v>7.2</v>
      </c>
      <c r="B207" s="126" t="s">
        <v>116</v>
      </c>
      <c r="C207" s="29">
        <f>2000*1</f>
        <v>2000</v>
      </c>
      <c r="D207" s="123" t="s">
        <v>117</v>
      </c>
      <c r="E207" s="31">
        <v>38.58</v>
      </c>
      <c r="F207" s="124">
        <f>E207*C207</f>
        <v>77160</v>
      </c>
    </row>
    <row r="208" spans="1:6" s="5" customFormat="1" x14ac:dyDescent="0.2">
      <c r="A208" s="125">
        <v>7.3</v>
      </c>
      <c r="B208" s="126" t="s">
        <v>118</v>
      </c>
      <c r="C208" s="29">
        <f>C207*0.05*1.3</f>
        <v>130</v>
      </c>
      <c r="D208" s="123" t="s">
        <v>26</v>
      </c>
      <c r="E208" s="31">
        <v>150</v>
      </c>
      <c r="F208" s="127">
        <f>ROUND(C208*E208,2)</f>
        <v>19500</v>
      </c>
    </row>
    <row r="209" spans="1:6" s="5" customFormat="1" x14ac:dyDescent="0.2">
      <c r="A209" s="125">
        <v>7.4</v>
      </c>
      <c r="B209" s="126" t="s">
        <v>119</v>
      </c>
      <c r="C209" s="29">
        <f>C207*0.2*1.2</f>
        <v>480</v>
      </c>
      <c r="D209" s="123" t="s">
        <v>26</v>
      </c>
      <c r="E209" s="31">
        <v>310</v>
      </c>
      <c r="F209" s="124">
        <f>ROUND(C209*E209,2)</f>
        <v>148800</v>
      </c>
    </row>
    <row r="210" spans="1:6" s="5" customFormat="1" x14ac:dyDescent="0.2">
      <c r="A210" s="125">
        <v>7.5</v>
      </c>
      <c r="B210" s="126" t="s">
        <v>120</v>
      </c>
      <c r="C210" s="29">
        <f>C207</f>
        <v>2000</v>
      </c>
      <c r="D210" s="123" t="s">
        <v>117</v>
      </c>
      <c r="E210" s="31">
        <v>650</v>
      </c>
      <c r="F210" s="127">
        <f>ROUND(C210*E210,2)</f>
        <v>1300000</v>
      </c>
    </row>
    <row r="211" spans="1:6" s="5" customFormat="1" x14ac:dyDescent="0.2">
      <c r="A211" s="120">
        <v>7.6</v>
      </c>
      <c r="B211" s="52" t="s">
        <v>121</v>
      </c>
      <c r="C211" s="55">
        <v>2000</v>
      </c>
      <c r="D211" s="40" t="s">
        <v>21</v>
      </c>
      <c r="E211" s="46">
        <v>50.14</v>
      </c>
      <c r="F211" s="32">
        <f>ROUND(C211*E211,2)</f>
        <v>100280</v>
      </c>
    </row>
    <row r="212" spans="1:6" s="5" customFormat="1" x14ac:dyDescent="0.2">
      <c r="A212" s="116"/>
      <c r="B212" s="117"/>
      <c r="C212" s="118"/>
      <c r="D212" s="118"/>
      <c r="E212" s="8"/>
      <c r="F212" s="119"/>
    </row>
    <row r="213" spans="1:6" s="5" customFormat="1" x14ac:dyDescent="0.2">
      <c r="A213" s="116"/>
      <c r="B213" s="117"/>
      <c r="C213" s="118"/>
      <c r="D213" s="118"/>
      <c r="E213" s="8"/>
      <c r="F213" s="119"/>
    </row>
    <row r="214" spans="1:6" s="5" customFormat="1" x14ac:dyDescent="0.2">
      <c r="A214" s="116"/>
      <c r="B214" s="117"/>
      <c r="C214" s="118"/>
      <c r="D214" s="118"/>
      <c r="E214" s="8"/>
      <c r="F214" s="119"/>
    </row>
    <row r="215" spans="1:6" s="5" customFormat="1" x14ac:dyDescent="0.2">
      <c r="A215" s="116"/>
      <c r="B215" s="117"/>
      <c r="C215" s="118"/>
      <c r="D215" s="118"/>
      <c r="E215" s="8"/>
      <c r="F215" s="119"/>
    </row>
    <row r="216" spans="1:6" s="5" customFormat="1" x14ac:dyDescent="0.2">
      <c r="A216" s="116"/>
      <c r="B216" s="117"/>
      <c r="C216" s="118"/>
      <c r="D216" s="118"/>
      <c r="E216" s="8"/>
      <c r="F216" s="119"/>
    </row>
    <row r="217" spans="1:6" s="5" customFormat="1" x14ac:dyDescent="0.2">
      <c r="A217" s="116"/>
      <c r="B217" s="117"/>
      <c r="C217" s="118"/>
      <c r="D217" s="118"/>
      <c r="E217" s="8"/>
      <c r="F217" s="119"/>
    </row>
    <row r="218" spans="1:6" s="5" customFormat="1" x14ac:dyDescent="0.2">
      <c r="A218" s="116"/>
      <c r="B218" s="117"/>
      <c r="C218" s="118"/>
      <c r="D218" s="118"/>
      <c r="E218" s="8"/>
      <c r="F218" s="119"/>
    </row>
    <row r="219" spans="1:6" s="5" customFormat="1" x14ac:dyDescent="0.2">
      <c r="A219" s="116"/>
      <c r="B219" s="117"/>
      <c r="C219" s="118"/>
      <c r="D219" s="118"/>
      <c r="E219" s="8"/>
      <c r="F219" s="119"/>
    </row>
    <row r="220" spans="1:6" s="5" customFormat="1" x14ac:dyDescent="0.2">
      <c r="A220" s="116"/>
      <c r="B220" s="117"/>
      <c r="C220" s="118"/>
      <c r="D220" s="118"/>
      <c r="E220" s="8"/>
      <c r="F220" s="119"/>
    </row>
    <row r="221" spans="1:6" s="5" customFormat="1" x14ac:dyDescent="0.2">
      <c r="A221" s="116"/>
      <c r="B221" s="117"/>
      <c r="C221" s="118"/>
      <c r="D221" s="118"/>
      <c r="E221" s="8"/>
      <c r="F221" s="119"/>
    </row>
    <row r="222" spans="1:6" s="5" customFormat="1" x14ac:dyDescent="0.2">
      <c r="A222" s="116"/>
      <c r="B222" s="117"/>
      <c r="C222" s="118"/>
      <c r="D222" s="118"/>
      <c r="E222" s="8"/>
      <c r="F222" s="119"/>
    </row>
    <row r="223" spans="1:6" s="5" customFormat="1" x14ac:dyDescent="0.2">
      <c r="A223" s="116"/>
      <c r="B223" s="117"/>
      <c r="C223" s="118"/>
      <c r="D223" s="118"/>
      <c r="E223" s="8"/>
      <c r="F223" s="119"/>
    </row>
    <row r="224" spans="1:6" s="5" customFormat="1" x14ac:dyDescent="0.2">
      <c r="A224" s="116"/>
      <c r="B224" s="117"/>
      <c r="C224" s="118"/>
      <c r="D224" s="118"/>
      <c r="E224" s="8"/>
      <c r="F224" s="119"/>
    </row>
    <row r="225" spans="1:6" s="5" customFormat="1" x14ac:dyDescent="0.2">
      <c r="A225" s="116"/>
      <c r="B225" s="117"/>
      <c r="C225" s="118"/>
      <c r="D225" s="118"/>
      <c r="E225" s="8"/>
      <c r="F225" s="119"/>
    </row>
    <row r="226" spans="1:6" s="5" customFormat="1" x14ac:dyDescent="0.2">
      <c r="A226" s="116"/>
      <c r="B226" s="117"/>
      <c r="C226" s="118"/>
      <c r="D226" s="118"/>
      <c r="E226" s="8"/>
      <c r="F226" s="119"/>
    </row>
    <row r="227" spans="1:6" s="5" customFormat="1" x14ac:dyDescent="0.2">
      <c r="A227" s="116"/>
      <c r="B227" s="117"/>
      <c r="C227" s="118"/>
      <c r="D227" s="118"/>
      <c r="E227" s="8"/>
      <c r="F227" s="119"/>
    </row>
    <row r="228" spans="1:6" s="5" customFormat="1" x14ac:dyDescent="0.2">
      <c r="A228" s="116"/>
      <c r="B228" s="117"/>
      <c r="C228" s="118"/>
      <c r="D228" s="118"/>
      <c r="E228" s="8"/>
      <c r="F228" s="119"/>
    </row>
    <row r="229" spans="1:6" s="5" customFormat="1" x14ac:dyDescent="0.2">
      <c r="A229" s="116"/>
      <c r="B229" s="117"/>
      <c r="C229" s="118"/>
      <c r="D229" s="118"/>
      <c r="E229" s="8"/>
      <c r="F229" s="119"/>
    </row>
    <row r="230" spans="1:6" s="5" customFormat="1" x14ac:dyDescent="0.2">
      <c r="A230" s="116"/>
      <c r="B230" s="117"/>
      <c r="C230" s="118"/>
      <c r="D230" s="118"/>
      <c r="E230" s="8"/>
      <c r="F230" s="119"/>
    </row>
    <row r="231" spans="1:6" s="5" customFormat="1" x14ac:dyDescent="0.2">
      <c r="A231" s="116"/>
      <c r="B231" s="117"/>
      <c r="C231" s="118"/>
      <c r="D231" s="118"/>
      <c r="E231" s="8"/>
      <c r="F231" s="119"/>
    </row>
    <row r="232" spans="1:6" s="5" customFormat="1" x14ac:dyDescent="0.2">
      <c r="A232" s="116"/>
      <c r="B232" s="117"/>
      <c r="C232" s="118"/>
      <c r="D232" s="118"/>
      <c r="E232" s="8"/>
      <c r="F232" s="119"/>
    </row>
    <row r="233" spans="1:6" s="5" customFormat="1" x14ac:dyDescent="0.2">
      <c r="A233" s="116"/>
      <c r="B233" s="117"/>
      <c r="C233" s="118"/>
      <c r="D233" s="118"/>
      <c r="E233" s="8"/>
      <c r="F233" s="119"/>
    </row>
    <row r="234" spans="1:6" s="5" customFormat="1" x14ac:dyDescent="0.2">
      <c r="A234" s="116"/>
      <c r="B234" s="117"/>
      <c r="C234" s="118"/>
      <c r="D234" s="118"/>
      <c r="E234" s="8"/>
      <c r="F234" s="119"/>
    </row>
    <row r="235" spans="1:6" s="5" customFormat="1" x14ac:dyDescent="0.2">
      <c r="A235" s="116"/>
      <c r="B235" s="117"/>
      <c r="C235" s="118"/>
      <c r="D235" s="118"/>
      <c r="E235" s="8"/>
      <c r="F235" s="119"/>
    </row>
    <row r="236" spans="1:6" s="5" customFormat="1" x14ac:dyDescent="0.2">
      <c r="A236" s="116"/>
      <c r="B236" s="117"/>
      <c r="C236" s="118"/>
      <c r="D236" s="118"/>
      <c r="E236" s="8"/>
      <c r="F236" s="119"/>
    </row>
    <row r="237" spans="1:6" s="5" customFormat="1" x14ac:dyDescent="0.2">
      <c r="A237" s="116"/>
      <c r="B237" s="117"/>
      <c r="C237" s="118"/>
      <c r="D237" s="118"/>
      <c r="E237" s="8"/>
      <c r="F237" s="119"/>
    </row>
    <row r="238" spans="1:6" s="5" customFormat="1" x14ac:dyDescent="0.2">
      <c r="A238" s="116"/>
      <c r="B238" s="117"/>
      <c r="C238" s="118"/>
      <c r="D238" s="118"/>
      <c r="E238" s="8"/>
      <c r="F238" s="119"/>
    </row>
    <row r="239" spans="1:6" s="5" customFormat="1" x14ac:dyDescent="0.2">
      <c r="A239" s="116"/>
      <c r="B239" s="117"/>
      <c r="C239" s="118"/>
      <c r="D239" s="118"/>
      <c r="E239" s="8"/>
      <c r="F239" s="119"/>
    </row>
    <row r="240" spans="1:6" s="5" customFormat="1" x14ac:dyDescent="0.2">
      <c r="A240" s="116"/>
      <c r="B240" s="117"/>
      <c r="C240" s="118"/>
      <c r="D240" s="118"/>
      <c r="E240" s="8"/>
      <c r="F240" s="119"/>
    </row>
    <row r="241" spans="1:6" s="5" customFormat="1" x14ac:dyDescent="0.2">
      <c r="A241" s="116"/>
      <c r="B241" s="117"/>
      <c r="C241" s="118"/>
      <c r="D241" s="118"/>
      <c r="E241" s="8"/>
      <c r="F241" s="119"/>
    </row>
    <row r="242" spans="1:6" s="5" customFormat="1" x14ac:dyDescent="0.2">
      <c r="A242" s="116"/>
      <c r="B242" s="117"/>
      <c r="C242" s="118"/>
      <c r="D242" s="118"/>
      <c r="E242" s="8"/>
      <c r="F242" s="119"/>
    </row>
    <row r="243" spans="1:6" s="5" customFormat="1" x14ac:dyDescent="0.2">
      <c r="A243" s="116"/>
      <c r="B243" s="117"/>
      <c r="C243" s="118"/>
      <c r="D243" s="118"/>
      <c r="E243" s="8"/>
      <c r="F243" s="119"/>
    </row>
    <row r="244" spans="1:6" s="5" customFormat="1" x14ac:dyDescent="0.2">
      <c r="A244" s="116"/>
      <c r="B244" s="117"/>
      <c r="C244" s="118"/>
      <c r="D244" s="118"/>
      <c r="E244" s="8"/>
      <c r="F244" s="119"/>
    </row>
    <row r="245" spans="1:6" s="5" customFormat="1" x14ac:dyDescent="0.2">
      <c r="A245" s="116"/>
      <c r="B245" s="117"/>
      <c r="C245" s="118"/>
      <c r="D245" s="118"/>
      <c r="E245" s="8"/>
      <c r="F245" s="119"/>
    </row>
    <row r="246" spans="1:6" s="5" customFormat="1" x14ac:dyDescent="0.2">
      <c r="A246" s="116"/>
      <c r="B246" s="117"/>
      <c r="C246" s="118"/>
      <c r="D246" s="118"/>
      <c r="E246" s="8"/>
      <c r="F246" s="119"/>
    </row>
    <row r="247" spans="1:6" s="5" customFormat="1" x14ac:dyDescent="0.2">
      <c r="A247" s="116"/>
      <c r="B247" s="117"/>
      <c r="C247" s="118"/>
      <c r="D247" s="118"/>
      <c r="E247" s="8"/>
      <c r="F247" s="119"/>
    </row>
    <row r="248" spans="1:6" s="5" customFormat="1" x14ac:dyDescent="0.2">
      <c r="A248" s="116"/>
      <c r="B248" s="117"/>
      <c r="C248" s="118"/>
      <c r="D248" s="118"/>
      <c r="E248" s="8"/>
      <c r="F248" s="119"/>
    </row>
    <row r="249" spans="1:6" s="5" customFormat="1" x14ac:dyDescent="0.2">
      <c r="A249" s="116"/>
      <c r="B249" s="117"/>
      <c r="C249" s="118"/>
      <c r="D249" s="118"/>
      <c r="E249" s="8"/>
      <c r="F249" s="119"/>
    </row>
    <row r="250" spans="1:6" s="5" customFormat="1" x14ac:dyDescent="0.2">
      <c r="A250" s="116"/>
      <c r="B250" s="117"/>
      <c r="C250" s="118"/>
      <c r="D250" s="118"/>
      <c r="E250" s="8"/>
      <c r="F250" s="119"/>
    </row>
    <row r="251" spans="1:6" s="5" customFormat="1" x14ac:dyDescent="0.2">
      <c r="A251" s="116"/>
      <c r="B251" s="117"/>
      <c r="C251" s="118"/>
      <c r="D251" s="118"/>
      <c r="E251" s="8"/>
      <c r="F251" s="119"/>
    </row>
    <row r="252" spans="1:6" s="5" customFormat="1" x14ac:dyDescent="0.2">
      <c r="A252" s="116"/>
      <c r="B252" s="117"/>
      <c r="C252" s="118"/>
      <c r="D252" s="118"/>
      <c r="E252" s="8"/>
      <c r="F252" s="119"/>
    </row>
    <row r="253" spans="1:6" s="5" customFormat="1" x14ac:dyDescent="0.2">
      <c r="A253" s="116"/>
      <c r="B253" s="117"/>
      <c r="C253" s="118"/>
      <c r="D253" s="118"/>
      <c r="E253" s="8"/>
      <c r="F253" s="119"/>
    </row>
    <row r="254" spans="1:6" s="5" customFormat="1" x14ac:dyDescent="0.2">
      <c r="A254" s="116"/>
      <c r="B254" s="117"/>
      <c r="C254" s="118"/>
      <c r="D254" s="118"/>
      <c r="E254" s="8"/>
      <c r="F254" s="119"/>
    </row>
    <row r="255" spans="1:6" s="5" customFormat="1" x14ac:dyDescent="0.2">
      <c r="A255" s="116"/>
      <c r="B255" s="117"/>
      <c r="C255" s="118"/>
      <c r="D255" s="118"/>
      <c r="E255" s="8"/>
      <c r="F255" s="119"/>
    </row>
    <row r="256" spans="1:6" s="5" customFormat="1" x14ac:dyDescent="0.2">
      <c r="A256" s="116"/>
      <c r="B256" s="117"/>
      <c r="C256" s="118"/>
      <c r="D256" s="118"/>
      <c r="E256" s="8"/>
      <c r="F256" s="119"/>
    </row>
    <row r="257" spans="1:6" s="5" customFormat="1" x14ac:dyDescent="0.2">
      <c r="A257" s="116"/>
      <c r="B257" s="117"/>
      <c r="C257" s="118"/>
      <c r="D257" s="118"/>
      <c r="E257" s="8"/>
      <c r="F257" s="119"/>
    </row>
    <row r="258" spans="1:6" s="5" customFormat="1" x14ac:dyDescent="0.2">
      <c r="A258" s="116"/>
      <c r="B258" s="117"/>
      <c r="C258" s="118"/>
      <c r="D258" s="118"/>
      <c r="E258" s="8"/>
      <c r="F258" s="119"/>
    </row>
    <row r="259" spans="1:6" s="5" customFormat="1" x14ac:dyDescent="0.2">
      <c r="A259" s="116"/>
      <c r="B259" s="117"/>
      <c r="C259" s="118"/>
      <c r="D259" s="118"/>
      <c r="E259" s="8"/>
      <c r="F259" s="119"/>
    </row>
    <row r="260" spans="1:6" s="5" customFormat="1" x14ac:dyDescent="0.2">
      <c r="A260" s="116"/>
      <c r="B260" s="117"/>
      <c r="C260" s="118"/>
      <c r="D260" s="118"/>
      <c r="E260" s="8"/>
      <c r="F260" s="119"/>
    </row>
    <row r="261" spans="1:6" s="5" customFormat="1" x14ac:dyDescent="0.2">
      <c r="A261" s="116"/>
      <c r="B261" s="117"/>
      <c r="C261" s="118"/>
      <c r="D261" s="118"/>
      <c r="E261" s="8"/>
      <c r="F261" s="119"/>
    </row>
    <row r="262" spans="1:6" s="5" customFormat="1" x14ac:dyDescent="0.2">
      <c r="A262" s="116"/>
      <c r="B262" s="117"/>
      <c r="C262" s="118"/>
      <c r="D262" s="118"/>
      <c r="E262" s="8"/>
      <c r="F262" s="119"/>
    </row>
    <row r="263" spans="1:6" s="5" customFormat="1" x14ac:dyDescent="0.2">
      <c r="A263" s="116"/>
      <c r="B263" s="117"/>
      <c r="C263" s="118"/>
      <c r="D263" s="118"/>
      <c r="E263" s="8"/>
      <c r="F263" s="119"/>
    </row>
    <row r="264" spans="1:6" s="5" customFormat="1" x14ac:dyDescent="0.2">
      <c r="A264" s="116"/>
      <c r="B264" s="117"/>
      <c r="C264" s="118"/>
      <c r="D264" s="118"/>
      <c r="E264" s="8"/>
      <c r="F264" s="119"/>
    </row>
    <row r="265" spans="1:6" s="5" customFormat="1" x14ac:dyDescent="0.2">
      <c r="A265" s="116"/>
      <c r="B265" s="117"/>
      <c r="C265" s="118"/>
      <c r="D265" s="118"/>
      <c r="E265" s="8"/>
      <c r="F265" s="119"/>
    </row>
    <row r="266" spans="1:6" s="5" customFormat="1" x14ac:dyDescent="0.2">
      <c r="A266" s="116"/>
      <c r="B266" s="117"/>
      <c r="C266" s="118"/>
      <c r="D266" s="118"/>
      <c r="E266" s="8"/>
      <c r="F266" s="119"/>
    </row>
    <row r="267" spans="1:6" s="5" customFormat="1" x14ac:dyDescent="0.2">
      <c r="A267" s="116"/>
      <c r="B267" s="117"/>
      <c r="C267" s="118"/>
      <c r="D267" s="118"/>
      <c r="E267" s="8"/>
      <c r="F267" s="119"/>
    </row>
    <row r="268" spans="1:6" s="5" customFormat="1" x14ac:dyDescent="0.2">
      <c r="A268" s="116"/>
      <c r="B268" s="117"/>
      <c r="C268" s="118"/>
      <c r="D268" s="118"/>
      <c r="E268" s="8"/>
      <c r="F268" s="119"/>
    </row>
    <row r="269" spans="1:6" s="5" customFormat="1" x14ac:dyDescent="0.2">
      <c r="A269" s="116"/>
      <c r="B269" s="117"/>
      <c r="C269" s="118"/>
      <c r="D269" s="118"/>
      <c r="E269" s="8"/>
      <c r="F269" s="119"/>
    </row>
    <row r="270" spans="1:6" s="5" customFormat="1" x14ac:dyDescent="0.2">
      <c r="A270" s="116"/>
      <c r="B270" s="117"/>
      <c r="C270" s="118"/>
      <c r="D270" s="118"/>
      <c r="E270" s="8"/>
      <c r="F270" s="119"/>
    </row>
    <row r="271" spans="1:6" s="5" customFormat="1" x14ac:dyDescent="0.2">
      <c r="A271" s="116"/>
      <c r="B271" s="117"/>
      <c r="C271" s="118"/>
      <c r="D271" s="118"/>
      <c r="E271" s="8"/>
      <c r="F271" s="119"/>
    </row>
    <row r="272" spans="1:6" s="5" customFormat="1" x14ac:dyDescent="0.2">
      <c r="A272" s="116"/>
      <c r="B272" s="117"/>
      <c r="C272" s="118"/>
      <c r="D272" s="118"/>
      <c r="E272" s="8"/>
      <c r="F272" s="119"/>
    </row>
    <row r="273" spans="1:6" s="5" customFormat="1" x14ac:dyDescent="0.2">
      <c r="A273" s="116"/>
      <c r="B273" s="117"/>
      <c r="C273" s="118"/>
      <c r="D273" s="118"/>
      <c r="E273" s="8"/>
      <c r="F273" s="119"/>
    </row>
    <row r="274" spans="1:6" s="5" customFormat="1" x14ac:dyDescent="0.2">
      <c r="A274" s="116"/>
      <c r="B274" s="117"/>
      <c r="C274" s="118"/>
      <c r="D274" s="118"/>
      <c r="E274" s="8"/>
      <c r="F274" s="119"/>
    </row>
    <row r="275" spans="1:6" s="5" customFormat="1" x14ac:dyDescent="0.2">
      <c r="A275" s="116"/>
      <c r="B275" s="117"/>
      <c r="C275" s="118"/>
      <c r="D275" s="118"/>
      <c r="E275" s="8"/>
      <c r="F275" s="119"/>
    </row>
    <row r="276" spans="1:6" s="5" customFormat="1" x14ac:dyDescent="0.2">
      <c r="A276" s="116"/>
      <c r="B276" s="117"/>
      <c r="C276" s="118"/>
      <c r="D276" s="118"/>
      <c r="E276" s="8"/>
      <c r="F276" s="119"/>
    </row>
    <row r="277" spans="1:6" s="5" customFormat="1" x14ac:dyDescent="0.2">
      <c r="A277" s="116"/>
      <c r="B277" s="117"/>
      <c r="C277" s="118"/>
      <c r="D277" s="118"/>
      <c r="E277" s="8"/>
      <c r="F277" s="119"/>
    </row>
    <row r="278" spans="1:6" s="5" customFormat="1" x14ac:dyDescent="0.2">
      <c r="A278" s="116"/>
      <c r="B278" s="117"/>
      <c r="C278" s="118"/>
      <c r="D278" s="118"/>
      <c r="E278" s="8"/>
      <c r="F278" s="119"/>
    </row>
    <row r="279" spans="1:6" s="5" customFormat="1" x14ac:dyDescent="0.2">
      <c r="A279" s="116"/>
      <c r="B279" s="117"/>
      <c r="C279" s="118"/>
      <c r="D279" s="118"/>
      <c r="E279" s="8"/>
      <c r="F279" s="119"/>
    </row>
    <row r="280" spans="1:6" s="5" customFormat="1" x14ac:dyDescent="0.2">
      <c r="A280" s="116"/>
      <c r="B280" s="117"/>
      <c r="C280" s="118"/>
      <c r="D280" s="118"/>
      <c r="E280" s="8"/>
      <c r="F280" s="119"/>
    </row>
    <row r="281" spans="1:6" s="5" customFormat="1" x14ac:dyDescent="0.2">
      <c r="A281" s="116"/>
      <c r="B281" s="117"/>
      <c r="C281" s="118"/>
      <c r="D281" s="118"/>
      <c r="E281" s="8"/>
      <c r="F281" s="119"/>
    </row>
    <row r="282" spans="1:6" s="5" customFormat="1" x14ac:dyDescent="0.2">
      <c r="A282" s="116"/>
      <c r="B282" s="117"/>
      <c r="C282" s="118"/>
      <c r="D282" s="118"/>
      <c r="E282" s="8"/>
      <c r="F282" s="119"/>
    </row>
    <row r="283" spans="1:6" s="5" customFormat="1" x14ac:dyDescent="0.2">
      <c r="A283" s="116"/>
      <c r="B283" s="117"/>
      <c r="C283" s="118"/>
      <c r="D283" s="118"/>
      <c r="E283" s="8"/>
      <c r="F283" s="119"/>
    </row>
    <row r="284" spans="1:6" s="5" customFormat="1" x14ac:dyDescent="0.2">
      <c r="A284" s="116"/>
      <c r="B284" s="117"/>
      <c r="C284" s="118"/>
      <c r="D284" s="118"/>
      <c r="E284" s="8"/>
      <c r="F284" s="119"/>
    </row>
    <row r="285" spans="1:6" s="5" customFormat="1" x14ac:dyDescent="0.2">
      <c r="A285" s="116"/>
      <c r="B285" s="117"/>
      <c r="C285" s="118"/>
      <c r="D285" s="118"/>
      <c r="E285" s="8"/>
      <c r="F285" s="119"/>
    </row>
    <row r="286" spans="1:6" s="5" customFormat="1" x14ac:dyDescent="0.2">
      <c r="A286" s="116"/>
      <c r="B286" s="117"/>
      <c r="C286" s="118"/>
      <c r="D286" s="118"/>
      <c r="E286" s="8"/>
      <c r="F286" s="119"/>
    </row>
    <row r="287" spans="1:6" s="5" customFormat="1" x14ac:dyDescent="0.2">
      <c r="A287" s="116"/>
      <c r="B287" s="117"/>
      <c r="C287" s="118"/>
      <c r="D287" s="118"/>
      <c r="E287" s="8"/>
      <c r="F287" s="119"/>
    </row>
    <row r="288" spans="1:6" s="5" customFormat="1" x14ac:dyDescent="0.2">
      <c r="A288" s="116"/>
      <c r="B288" s="117"/>
      <c r="C288" s="118"/>
      <c r="D288" s="118"/>
      <c r="E288" s="8"/>
      <c r="F288" s="119"/>
    </row>
    <row r="289" spans="1:6" s="5" customFormat="1" x14ac:dyDescent="0.2">
      <c r="A289" s="116"/>
      <c r="B289" s="117"/>
      <c r="C289" s="118"/>
      <c r="D289" s="118"/>
      <c r="E289" s="8"/>
      <c r="F289" s="119"/>
    </row>
    <row r="290" spans="1:6" s="5" customFormat="1" x14ac:dyDescent="0.2">
      <c r="A290" s="116"/>
      <c r="B290" s="117"/>
      <c r="C290" s="118"/>
      <c r="D290" s="118"/>
      <c r="E290" s="8"/>
      <c r="F290" s="119"/>
    </row>
    <row r="291" spans="1:6" s="5" customFormat="1" x14ac:dyDescent="0.2">
      <c r="A291" s="116"/>
      <c r="B291" s="117"/>
      <c r="C291" s="118"/>
      <c r="D291" s="118"/>
      <c r="E291" s="8"/>
      <c r="F291" s="119"/>
    </row>
    <row r="292" spans="1:6" s="5" customFormat="1" x14ac:dyDescent="0.2">
      <c r="A292" s="116"/>
      <c r="B292" s="117"/>
      <c r="C292" s="118"/>
      <c r="D292" s="118"/>
      <c r="E292" s="8"/>
      <c r="F292" s="119"/>
    </row>
    <row r="293" spans="1:6" s="5" customFormat="1" x14ac:dyDescent="0.2">
      <c r="A293" s="116"/>
      <c r="B293" s="117"/>
      <c r="C293" s="118"/>
      <c r="D293" s="118"/>
      <c r="E293" s="8"/>
      <c r="F293" s="119"/>
    </row>
    <row r="294" spans="1:6" s="5" customFormat="1" x14ac:dyDescent="0.2">
      <c r="A294" s="116"/>
      <c r="B294" s="117"/>
      <c r="C294" s="118"/>
      <c r="D294" s="118"/>
      <c r="E294" s="8"/>
      <c r="F294" s="119"/>
    </row>
    <row r="295" spans="1:6" s="5" customFormat="1" x14ac:dyDescent="0.2">
      <c r="A295" s="116"/>
      <c r="B295" s="117"/>
      <c r="C295" s="118"/>
      <c r="D295" s="118"/>
      <c r="E295" s="8"/>
      <c r="F295" s="119"/>
    </row>
    <row r="296" spans="1:6" s="5" customFormat="1" x14ac:dyDescent="0.2">
      <c r="A296" s="116"/>
      <c r="B296" s="117"/>
      <c r="C296" s="118"/>
      <c r="D296" s="118"/>
      <c r="E296" s="8"/>
      <c r="F296" s="119"/>
    </row>
    <row r="297" spans="1:6" s="5" customFormat="1" x14ac:dyDescent="0.2">
      <c r="A297" s="116"/>
      <c r="B297" s="117"/>
      <c r="C297" s="118"/>
      <c r="D297" s="118"/>
      <c r="E297" s="8"/>
      <c r="F297" s="119"/>
    </row>
    <row r="298" spans="1:6" s="5" customFormat="1" x14ac:dyDescent="0.2">
      <c r="A298" s="116"/>
      <c r="B298" s="117"/>
      <c r="C298" s="118"/>
      <c r="D298" s="118"/>
      <c r="E298" s="8"/>
      <c r="F298" s="119"/>
    </row>
    <row r="299" spans="1:6" s="5" customFormat="1" x14ac:dyDescent="0.2">
      <c r="A299" s="116"/>
      <c r="B299" s="117"/>
      <c r="C299" s="118"/>
      <c r="D299" s="118"/>
      <c r="E299" s="8"/>
      <c r="F299" s="119"/>
    </row>
    <row r="300" spans="1:6" s="5" customFormat="1" x14ac:dyDescent="0.2">
      <c r="A300" s="116"/>
      <c r="B300" s="117"/>
      <c r="C300" s="118"/>
      <c r="D300" s="118"/>
      <c r="E300" s="8"/>
      <c r="F300" s="119"/>
    </row>
    <row r="301" spans="1:6" s="5" customFormat="1" x14ac:dyDescent="0.2">
      <c r="A301" s="116"/>
      <c r="B301" s="117"/>
      <c r="C301" s="118"/>
      <c r="D301" s="118"/>
      <c r="E301" s="8"/>
      <c r="F301" s="119"/>
    </row>
    <row r="302" spans="1:6" s="5" customFormat="1" x14ac:dyDescent="0.2">
      <c r="A302" s="116"/>
      <c r="B302" s="117"/>
      <c r="C302" s="118"/>
      <c r="D302" s="118"/>
      <c r="E302" s="8"/>
      <c r="F302" s="119"/>
    </row>
    <row r="303" spans="1:6" s="5" customFormat="1" x14ac:dyDescent="0.2">
      <c r="A303" s="116"/>
      <c r="B303" s="117"/>
      <c r="C303" s="118"/>
      <c r="D303" s="118"/>
      <c r="E303" s="8"/>
      <c r="F303" s="119"/>
    </row>
    <row r="304" spans="1:6" s="5" customFormat="1" x14ac:dyDescent="0.2">
      <c r="A304" s="116"/>
      <c r="B304" s="117"/>
      <c r="C304" s="118"/>
      <c r="D304" s="118"/>
      <c r="E304" s="8"/>
      <c r="F304" s="119"/>
    </row>
    <row r="305" spans="1:6" s="5" customFormat="1" x14ac:dyDescent="0.2">
      <c r="A305" s="116"/>
      <c r="B305" s="117"/>
      <c r="C305" s="118"/>
      <c r="D305" s="118"/>
      <c r="E305" s="8"/>
      <c r="F305" s="119"/>
    </row>
    <row r="306" spans="1:6" s="5" customFormat="1" x14ac:dyDescent="0.2">
      <c r="A306" s="116"/>
      <c r="B306" s="117"/>
      <c r="C306" s="118"/>
      <c r="D306" s="118"/>
      <c r="E306" s="8"/>
      <c r="F306" s="119"/>
    </row>
    <row r="307" spans="1:6" s="5" customFormat="1" x14ac:dyDescent="0.2">
      <c r="A307" s="116"/>
      <c r="B307" s="117"/>
      <c r="C307" s="118"/>
      <c r="D307" s="118"/>
      <c r="E307" s="8"/>
      <c r="F307" s="119"/>
    </row>
    <row r="308" spans="1:6" s="5" customFormat="1" x14ac:dyDescent="0.2">
      <c r="A308" s="116"/>
      <c r="B308" s="117"/>
      <c r="C308" s="118"/>
      <c r="D308" s="118"/>
      <c r="E308" s="8"/>
      <c r="F308" s="119"/>
    </row>
    <row r="309" spans="1:6" s="5" customFormat="1" x14ac:dyDescent="0.2">
      <c r="A309" s="116"/>
      <c r="B309" s="117"/>
      <c r="C309" s="118"/>
      <c r="D309" s="118"/>
      <c r="E309" s="8"/>
      <c r="F309" s="119"/>
    </row>
    <row r="310" spans="1:6" s="5" customFormat="1" x14ac:dyDescent="0.2">
      <c r="A310" s="116"/>
      <c r="B310" s="117"/>
      <c r="C310" s="118"/>
      <c r="D310" s="118"/>
      <c r="E310" s="8"/>
      <c r="F310" s="119"/>
    </row>
    <row r="311" spans="1:6" s="5" customFormat="1" x14ac:dyDescent="0.2">
      <c r="A311" s="116"/>
      <c r="B311" s="117"/>
      <c r="C311" s="118"/>
      <c r="D311" s="118"/>
      <c r="E311" s="8"/>
      <c r="F311" s="119"/>
    </row>
    <row r="312" spans="1:6" s="5" customFormat="1" x14ac:dyDescent="0.2">
      <c r="A312" s="116"/>
      <c r="B312" s="117"/>
      <c r="C312" s="118"/>
      <c r="D312" s="118"/>
      <c r="E312" s="8"/>
      <c r="F312" s="119"/>
    </row>
    <row r="313" spans="1:6" s="5" customFormat="1" x14ac:dyDescent="0.2">
      <c r="A313" s="116"/>
      <c r="B313" s="117"/>
      <c r="C313" s="118"/>
      <c r="D313" s="118"/>
      <c r="E313" s="8"/>
      <c r="F313" s="119"/>
    </row>
    <row r="314" spans="1:6" s="5" customFormat="1" x14ac:dyDescent="0.2">
      <c r="A314" s="116"/>
      <c r="B314" s="117"/>
      <c r="C314" s="118"/>
      <c r="D314" s="118"/>
      <c r="E314" s="8"/>
      <c r="F314" s="119"/>
    </row>
    <row r="315" spans="1:6" s="5" customFormat="1" x14ac:dyDescent="0.2">
      <c r="A315" s="116"/>
      <c r="B315" s="117"/>
      <c r="C315" s="118"/>
      <c r="D315" s="118"/>
      <c r="E315" s="8"/>
      <c r="F315" s="119"/>
    </row>
    <row r="316" spans="1:6" s="5" customFormat="1" x14ac:dyDescent="0.2">
      <c r="A316" s="116"/>
      <c r="B316" s="117"/>
      <c r="C316" s="118"/>
      <c r="D316" s="118"/>
      <c r="E316" s="8"/>
      <c r="F316" s="119"/>
    </row>
    <row r="317" spans="1:6" s="5" customFormat="1" x14ac:dyDescent="0.2">
      <c r="A317" s="116"/>
      <c r="B317" s="117"/>
      <c r="C317" s="118"/>
      <c r="D317" s="118"/>
      <c r="E317" s="8"/>
      <c r="F317" s="119"/>
    </row>
    <row r="318" spans="1:6" s="5" customFormat="1" x14ac:dyDescent="0.2">
      <c r="A318" s="116"/>
      <c r="B318" s="117"/>
      <c r="C318" s="118"/>
      <c r="D318" s="118"/>
      <c r="E318" s="8"/>
      <c r="F318" s="119"/>
    </row>
    <row r="319" spans="1:6" s="5" customFormat="1" x14ac:dyDescent="0.2">
      <c r="A319" s="116"/>
      <c r="B319" s="117"/>
      <c r="C319" s="118"/>
      <c r="D319" s="118"/>
      <c r="E319" s="8"/>
      <c r="F319" s="119"/>
    </row>
    <row r="320" spans="1:6" s="5" customFormat="1" x14ac:dyDescent="0.2">
      <c r="A320" s="116"/>
      <c r="B320" s="117"/>
      <c r="C320" s="118"/>
      <c r="D320" s="118"/>
      <c r="E320" s="8"/>
      <c r="F320" s="119"/>
    </row>
    <row r="321" spans="1:6" s="128" customFormat="1" x14ac:dyDescent="0.2">
      <c r="A321" s="116"/>
      <c r="B321" s="117"/>
      <c r="C321" s="118"/>
      <c r="D321" s="118"/>
      <c r="E321" s="8"/>
      <c r="F321" s="119"/>
    </row>
    <row r="322" spans="1:6" s="128" customFormat="1" x14ac:dyDescent="0.2">
      <c r="A322" s="116"/>
      <c r="B322" s="117"/>
      <c r="C322" s="118"/>
      <c r="D322" s="118"/>
      <c r="E322" s="8"/>
      <c r="F322" s="119"/>
    </row>
    <row r="323" spans="1:6" s="128" customFormat="1" x14ac:dyDescent="0.2">
      <c r="A323" s="116"/>
      <c r="B323" s="117"/>
      <c r="C323" s="118"/>
      <c r="D323" s="118"/>
      <c r="E323" s="8"/>
      <c r="F323" s="119"/>
    </row>
    <row r="324" spans="1:6" s="128" customFormat="1" x14ac:dyDescent="0.2">
      <c r="A324" s="116"/>
      <c r="B324" s="117"/>
      <c r="C324" s="118"/>
      <c r="D324" s="118"/>
      <c r="E324" s="8"/>
      <c r="F324" s="119"/>
    </row>
    <row r="325" spans="1:6" s="128" customFormat="1" x14ac:dyDescent="0.2">
      <c r="A325" s="116"/>
      <c r="B325" s="117"/>
      <c r="C325" s="118"/>
      <c r="D325" s="118"/>
      <c r="E325" s="8"/>
      <c r="F325" s="119"/>
    </row>
    <row r="326" spans="1:6" s="128" customFormat="1" x14ac:dyDescent="0.2">
      <c r="A326" s="116"/>
      <c r="B326" s="117"/>
      <c r="C326" s="118"/>
      <c r="D326" s="118"/>
      <c r="E326" s="8"/>
      <c r="F326" s="119"/>
    </row>
    <row r="327" spans="1:6" s="128" customFormat="1" x14ac:dyDescent="0.2">
      <c r="A327" s="116"/>
      <c r="B327" s="117"/>
      <c r="C327" s="118"/>
      <c r="D327" s="118"/>
      <c r="E327" s="8"/>
      <c r="F327" s="119"/>
    </row>
    <row r="328" spans="1:6" s="128" customFormat="1" x14ac:dyDescent="0.2">
      <c r="A328" s="116"/>
      <c r="B328" s="117"/>
      <c r="C328" s="118"/>
      <c r="D328" s="118"/>
      <c r="E328" s="8"/>
      <c r="F328" s="119"/>
    </row>
    <row r="329" spans="1:6" s="128" customFormat="1" x14ac:dyDescent="0.2">
      <c r="A329" s="116"/>
      <c r="B329" s="117"/>
      <c r="C329" s="118"/>
      <c r="D329" s="118"/>
      <c r="E329" s="8"/>
      <c r="F329" s="119"/>
    </row>
    <row r="330" spans="1:6" s="128" customFormat="1" x14ac:dyDescent="0.2">
      <c r="A330" s="116"/>
      <c r="B330" s="117"/>
      <c r="C330" s="118"/>
      <c r="D330" s="118"/>
      <c r="E330" s="8"/>
      <c r="F330" s="119"/>
    </row>
    <row r="331" spans="1:6" s="128" customFormat="1" x14ac:dyDescent="0.2">
      <c r="A331" s="116"/>
      <c r="B331" s="117"/>
      <c r="C331" s="118"/>
      <c r="D331" s="118"/>
      <c r="E331" s="8"/>
      <c r="F331" s="119"/>
    </row>
    <row r="332" spans="1:6" s="128" customFormat="1" x14ac:dyDescent="0.2">
      <c r="A332" s="116"/>
      <c r="B332" s="117"/>
      <c r="C332" s="118"/>
      <c r="D332" s="118"/>
      <c r="E332" s="8"/>
      <c r="F332" s="119"/>
    </row>
    <row r="333" spans="1:6" s="128" customFormat="1" x14ac:dyDescent="0.2">
      <c r="A333" s="116"/>
      <c r="B333" s="117"/>
      <c r="C333" s="118"/>
      <c r="D333" s="118"/>
      <c r="E333" s="8"/>
      <c r="F333" s="119"/>
    </row>
    <row r="334" spans="1:6" s="129" customFormat="1" x14ac:dyDescent="0.2">
      <c r="A334" s="116"/>
      <c r="B334" s="117"/>
      <c r="C334" s="118"/>
      <c r="D334" s="118"/>
      <c r="E334" s="8"/>
      <c r="F334" s="119"/>
    </row>
    <row r="335" spans="1:6" s="130" customFormat="1" x14ac:dyDescent="0.2">
      <c r="A335" s="116"/>
      <c r="B335" s="117"/>
      <c r="C335" s="118"/>
      <c r="D335" s="118"/>
      <c r="E335" s="8"/>
      <c r="F335" s="119"/>
    </row>
    <row r="336" spans="1:6" s="128" customFormat="1" x14ac:dyDescent="0.2">
      <c r="A336" s="116"/>
      <c r="B336" s="117"/>
      <c r="C336" s="118"/>
      <c r="D336" s="118"/>
      <c r="E336" s="8"/>
      <c r="F336" s="119"/>
    </row>
    <row r="337" spans="1:6" s="128" customFormat="1" x14ac:dyDescent="0.2">
      <c r="A337" s="116"/>
      <c r="B337" s="117"/>
      <c r="C337" s="118"/>
      <c r="D337" s="118"/>
      <c r="E337" s="8"/>
      <c r="F337" s="119"/>
    </row>
    <row r="338" spans="1:6" s="128" customFormat="1" x14ac:dyDescent="0.2">
      <c r="A338" s="116"/>
      <c r="B338" s="117"/>
      <c r="C338" s="118"/>
      <c r="D338" s="118"/>
      <c r="E338" s="8"/>
      <c r="F338" s="119"/>
    </row>
    <row r="339" spans="1:6" s="128" customFormat="1" x14ac:dyDescent="0.2">
      <c r="A339" s="116"/>
      <c r="B339" s="117"/>
      <c r="C339" s="118"/>
      <c r="D339" s="118"/>
      <c r="E339" s="8"/>
      <c r="F339" s="119"/>
    </row>
    <row r="340" spans="1:6" s="130" customFormat="1" x14ac:dyDescent="0.2">
      <c r="A340" s="116"/>
      <c r="B340" s="117"/>
      <c r="C340" s="118"/>
      <c r="D340" s="118"/>
      <c r="E340" s="8"/>
      <c r="F340" s="119"/>
    </row>
    <row r="341" spans="1:6" s="128" customFormat="1" x14ac:dyDescent="0.2">
      <c r="A341" s="116"/>
      <c r="B341" s="117"/>
      <c r="C341" s="118"/>
      <c r="D341" s="118"/>
      <c r="E341" s="8"/>
      <c r="F341" s="119"/>
    </row>
    <row r="342" spans="1:6" s="128" customFormat="1" x14ac:dyDescent="0.2">
      <c r="A342" s="116"/>
      <c r="B342" s="117"/>
      <c r="C342" s="118"/>
      <c r="D342" s="118"/>
      <c r="E342" s="8"/>
      <c r="F342" s="119"/>
    </row>
    <row r="343" spans="1:6" s="128" customFormat="1" x14ac:dyDescent="0.2">
      <c r="A343" s="116"/>
      <c r="B343" s="117"/>
      <c r="C343" s="118"/>
      <c r="D343" s="118"/>
      <c r="E343" s="8"/>
      <c r="F343" s="119"/>
    </row>
    <row r="344" spans="1:6" s="128" customFormat="1" x14ac:dyDescent="0.2">
      <c r="A344" s="116"/>
      <c r="B344" s="117"/>
      <c r="C344" s="118"/>
      <c r="D344" s="118"/>
      <c r="E344" s="8"/>
      <c r="F344" s="119"/>
    </row>
    <row r="345" spans="1:6" s="128" customFormat="1" x14ac:dyDescent="0.2">
      <c r="A345" s="116"/>
      <c r="B345" s="117"/>
      <c r="C345" s="118"/>
      <c r="D345" s="118"/>
      <c r="E345" s="8"/>
      <c r="F345" s="119"/>
    </row>
    <row r="346" spans="1:6" s="128" customFormat="1" x14ac:dyDescent="0.2">
      <c r="A346" s="116"/>
      <c r="B346" s="117"/>
      <c r="C346" s="118"/>
      <c r="D346" s="118"/>
      <c r="E346" s="8"/>
      <c r="F346" s="119"/>
    </row>
    <row r="347" spans="1:6" s="128" customFormat="1" x14ac:dyDescent="0.2">
      <c r="A347" s="116"/>
      <c r="B347" s="117"/>
      <c r="C347" s="118"/>
      <c r="D347" s="118"/>
      <c r="E347" s="8"/>
      <c r="F347" s="119"/>
    </row>
    <row r="348" spans="1:6" s="128" customFormat="1" x14ac:dyDescent="0.2">
      <c r="A348" s="116"/>
      <c r="B348" s="117"/>
      <c r="C348" s="118"/>
      <c r="D348" s="118"/>
      <c r="E348" s="8"/>
      <c r="F348" s="119"/>
    </row>
    <row r="349" spans="1:6" s="130" customFormat="1" x14ac:dyDescent="0.2">
      <c r="A349" s="116"/>
      <c r="B349" s="117"/>
      <c r="C349" s="118"/>
      <c r="D349" s="118"/>
      <c r="E349" s="8"/>
      <c r="F349" s="119"/>
    </row>
    <row r="350" spans="1:6" s="128" customFormat="1" x14ac:dyDescent="0.2">
      <c r="A350" s="116"/>
      <c r="B350" s="117"/>
      <c r="C350" s="118"/>
      <c r="D350" s="118"/>
      <c r="E350" s="8"/>
      <c r="F350" s="119"/>
    </row>
    <row r="351" spans="1:6" s="128" customFormat="1" x14ac:dyDescent="0.2">
      <c r="A351" s="116"/>
      <c r="B351" s="117"/>
      <c r="C351" s="118"/>
      <c r="D351" s="118"/>
      <c r="E351" s="8"/>
      <c r="F351" s="119"/>
    </row>
    <row r="352" spans="1:6" s="5" customFormat="1" x14ac:dyDescent="0.2">
      <c r="A352" s="116"/>
      <c r="B352" s="117"/>
      <c r="C352" s="118"/>
      <c r="D352" s="118"/>
      <c r="E352" s="8"/>
      <c r="F352" s="119"/>
    </row>
    <row r="353" spans="1:6" s="5" customFormat="1" x14ac:dyDescent="0.2">
      <c r="A353" s="116"/>
      <c r="B353" s="117"/>
      <c r="C353" s="118"/>
      <c r="D353" s="118"/>
      <c r="E353" s="8"/>
      <c r="F353" s="119"/>
    </row>
    <row r="354" spans="1:6" s="5" customFormat="1" x14ac:dyDescent="0.2">
      <c r="A354" s="116"/>
      <c r="B354" s="117"/>
      <c r="C354" s="118"/>
      <c r="D354" s="118"/>
      <c r="E354" s="8"/>
      <c r="F354" s="119"/>
    </row>
    <row r="355" spans="1:6" s="5" customFormat="1" x14ac:dyDescent="0.2">
      <c r="A355" s="116"/>
      <c r="B355" s="117"/>
      <c r="C355" s="118"/>
      <c r="D355" s="118"/>
      <c r="E355" s="8"/>
      <c r="F355" s="119"/>
    </row>
    <row r="356" spans="1:6" s="5" customFormat="1" x14ac:dyDescent="0.2">
      <c r="A356" s="116"/>
      <c r="B356" s="117"/>
      <c r="C356" s="118"/>
      <c r="D356" s="118"/>
      <c r="E356" s="8"/>
      <c r="F356" s="119"/>
    </row>
    <row r="357" spans="1:6" s="5" customFormat="1" x14ac:dyDescent="0.2">
      <c r="A357" s="116"/>
      <c r="B357" s="117"/>
      <c r="C357" s="118"/>
      <c r="D357" s="118"/>
      <c r="E357" s="8"/>
      <c r="F357" s="119"/>
    </row>
    <row r="358" spans="1:6" s="5" customFormat="1" x14ac:dyDescent="0.2">
      <c r="A358" s="116"/>
      <c r="B358" s="117"/>
      <c r="C358" s="118"/>
      <c r="D358" s="118"/>
      <c r="E358" s="8"/>
      <c r="F358" s="119"/>
    </row>
    <row r="359" spans="1:6" s="5" customFormat="1" x14ac:dyDescent="0.2">
      <c r="A359" s="116"/>
      <c r="B359" s="117"/>
      <c r="C359" s="118"/>
      <c r="D359" s="118"/>
      <c r="E359" s="8"/>
      <c r="F359" s="119"/>
    </row>
    <row r="360" spans="1:6" s="5" customFormat="1" x14ac:dyDescent="0.2">
      <c r="A360" s="116"/>
      <c r="B360" s="117"/>
      <c r="C360" s="118"/>
      <c r="D360" s="118"/>
      <c r="E360" s="8"/>
      <c r="F360" s="119"/>
    </row>
    <row r="361" spans="1:6" s="5" customFormat="1" x14ac:dyDescent="0.2">
      <c r="A361" s="116"/>
      <c r="B361" s="117"/>
      <c r="C361" s="118"/>
      <c r="D361" s="118"/>
      <c r="E361" s="8"/>
      <c r="F361" s="119"/>
    </row>
    <row r="362" spans="1:6" s="5" customFormat="1" x14ac:dyDescent="0.2">
      <c r="A362" s="116"/>
      <c r="B362" s="117"/>
      <c r="C362" s="118"/>
      <c r="D362" s="118"/>
      <c r="E362" s="8"/>
      <c r="F362" s="119"/>
    </row>
    <row r="363" spans="1:6" s="5" customFormat="1" x14ac:dyDescent="0.2">
      <c r="A363" s="116"/>
      <c r="B363" s="117"/>
      <c r="C363" s="118"/>
      <c r="D363" s="118"/>
      <c r="E363" s="8"/>
      <c r="F363" s="119"/>
    </row>
    <row r="364" spans="1:6" s="5" customFormat="1" x14ac:dyDescent="0.2">
      <c r="A364" s="116"/>
      <c r="B364" s="117"/>
      <c r="C364" s="118"/>
      <c r="D364" s="118"/>
      <c r="E364" s="8"/>
      <c r="F364" s="119"/>
    </row>
    <row r="365" spans="1:6" s="5" customFormat="1" x14ac:dyDescent="0.2">
      <c r="A365" s="116"/>
      <c r="B365" s="117"/>
      <c r="C365" s="118"/>
      <c r="D365" s="118"/>
      <c r="E365" s="8"/>
      <c r="F365" s="119"/>
    </row>
    <row r="366" spans="1:6" s="5" customFormat="1" x14ac:dyDescent="0.2">
      <c r="A366" s="116"/>
      <c r="B366" s="117"/>
      <c r="C366" s="118"/>
      <c r="D366" s="118"/>
      <c r="E366" s="8"/>
      <c r="F366" s="119"/>
    </row>
    <row r="367" spans="1:6" s="5" customFormat="1" x14ac:dyDescent="0.2">
      <c r="A367" s="116"/>
      <c r="B367" s="117"/>
      <c r="C367" s="118"/>
      <c r="D367" s="118"/>
      <c r="E367" s="8"/>
      <c r="F367" s="119"/>
    </row>
    <row r="368" spans="1:6" s="5" customFormat="1" x14ac:dyDescent="0.2">
      <c r="A368" s="116"/>
      <c r="B368" s="117"/>
      <c r="C368" s="118"/>
      <c r="D368" s="118"/>
      <c r="E368" s="8"/>
      <c r="F368" s="119"/>
    </row>
    <row r="369" spans="1:6" s="5" customFormat="1" x14ac:dyDescent="0.2">
      <c r="A369" s="116"/>
      <c r="B369" s="117"/>
      <c r="C369" s="118"/>
      <c r="D369" s="118"/>
      <c r="E369" s="8"/>
      <c r="F369" s="119"/>
    </row>
    <row r="370" spans="1:6" s="5" customFormat="1" x14ac:dyDescent="0.2">
      <c r="A370" s="116"/>
      <c r="B370" s="117"/>
      <c r="C370" s="118"/>
      <c r="D370" s="118"/>
      <c r="E370" s="8"/>
      <c r="F370" s="119"/>
    </row>
    <row r="371" spans="1:6" s="5" customFormat="1" x14ac:dyDescent="0.2">
      <c r="A371" s="116"/>
      <c r="B371" s="117"/>
      <c r="C371" s="118"/>
      <c r="D371" s="118"/>
      <c r="E371" s="8"/>
      <c r="F371" s="119"/>
    </row>
    <row r="372" spans="1:6" s="5" customFormat="1" x14ac:dyDescent="0.2">
      <c r="A372" s="116"/>
      <c r="B372" s="117"/>
      <c r="C372" s="118"/>
      <c r="D372" s="118"/>
      <c r="E372" s="8"/>
      <c r="F372" s="119"/>
    </row>
    <row r="373" spans="1:6" s="5" customFormat="1" x14ac:dyDescent="0.2">
      <c r="A373" s="116"/>
      <c r="B373" s="117"/>
      <c r="C373" s="118"/>
      <c r="D373" s="118"/>
      <c r="E373" s="8"/>
      <c r="F373" s="119"/>
    </row>
    <row r="374" spans="1:6" s="5" customFormat="1" x14ac:dyDescent="0.2">
      <c r="A374" s="116"/>
      <c r="B374" s="117"/>
      <c r="C374" s="118"/>
      <c r="D374" s="118"/>
      <c r="E374" s="8"/>
      <c r="F374" s="119"/>
    </row>
    <row r="375" spans="1:6" s="5" customFormat="1" x14ac:dyDescent="0.2">
      <c r="A375" s="116"/>
      <c r="B375" s="117"/>
      <c r="C375" s="118"/>
      <c r="D375" s="118"/>
      <c r="E375" s="8"/>
      <c r="F375" s="119"/>
    </row>
    <row r="376" spans="1:6" s="5" customFormat="1" x14ac:dyDescent="0.2">
      <c r="A376" s="116"/>
      <c r="B376" s="117"/>
      <c r="C376" s="118"/>
      <c r="D376" s="118"/>
      <c r="E376" s="8"/>
      <c r="F376" s="119"/>
    </row>
    <row r="377" spans="1:6" s="5" customFormat="1" x14ac:dyDescent="0.2">
      <c r="A377" s="116"/>
      <c r="B377" s="117"/>
      <c r="C377" s="118"/>
      <c r="D377" s="118"/>
      <c r="E377" s="8"/>
      <c r="F377" s="119"/>
    </row>
    <row r="378" spans="1:6" s="5" customFormat="1" x14ac:dyDescent="0.2">
      <c r="A378" s="116"/>
      <c r="B378" s="117"/>
      <c r="C378" s="118"/>
      <c r="D378" s="118"/>
      <c r="E378" s="8"/>
      <c r="F378" s="119"/>
    </row>
    <row r="379" spans="1:6" s="5" customFormat="1" x14ac:dyDescent="0.2">
      <c r="A379" s="116"/>
      <c r="B379" s="117"/>
      <c r="C379" s="118"/>
      <c r="D379" s="118"/>
      <c r="E379" s="8"/>
      <c r="F379" s="119"/>
    </row>
    <row r="380" spans="1:6" s="5" customFormat="1" x14ac:dyDescent="0.2">
      <c r="A380" s="116"/>
      <c r="B380" s="117"/>
      <c r="C380" s="118"/>
      <c r="D380" s="118"/>
      <c r="E380" s="8"/>
      <c r="F380" s="119"/>
    </row>
    <row r="381" spans="1:6" s="5" customFormat="1" x14ac:dyDescent="0.2">
      <c r="A381" s="116"/>
      <c r="B381" s="117"/>
      <c r="C381" s="118"/>
      <c r="D381" s="118"/>
      <c r="E381" s="8"/>
      <c r="F381" s="119"/>
    </row>
    <row r="382" spans="1:6" s="5" customFormat="1" x14ac:dyDescent="0.2">
      <c r="A382" s="116"/>
      <c r="B382" s="117"/>
      <c r="C382" s="118"/>
      <c r="D382" s="118"/>
      <c r="E382" s="8"/>
      <c r="F382" s="119"/>
    </row>
    <row r="383" spans="1:6" s="5" customFormat="1" x14ac:dyDescent="0.2">
      <c r="A383" s="116"/>
      <c r="B383" s="117"/>
      <c r="C383" s="118"/>
      <c r="D383" s="118"/>
      <c r="E383" s="8"/>
      <c r="F383" s="119"/>
    </row>
    <row r="384" spans="1:6" s="5" customFormat="1" x14ac:dyDescent="0.2">
      <c r="A384" s="116"/>
      <c r="B384" s="117"/>
      <c r="C384" s="118"/>
      <c r="D384" s="118"/>
      <c r="E384" s="8"/>
      <c r="F384" s="119"/>
    </row>
    <row r="385" spans="1:6" s="5" customFormat="1" x14ac:dyDescent="0.2">
      <c r="A385" s="116"/>
      <c r="B385" s="117"/>
      <c r="C385" s="118"/>
      <c r="D385" s="118"/>
      <c r="E385" s="8"/>
      <c r="F385" s="119"/>
    </row>
    <row r="386" spans="1:6" s="5" customFormat="1" x14ac:dyDescent="0.2">
      <c r="A386" s="116"/>
      <c r="B386" s="117"/>
      <c r="C386" s="118"/>
      <c r="D386" s="118"/>
      <c r="E386" s="8"/>
      <c r="F386" s="119"/>
    </row>
    <row r="387" spans="1:6" s="5" customFormat="1" x14ac:dyDescent="0.2">
      <c r="A387" s="116"/>
      <c r="B387" s="117"/>
      <c r="C387" s="118"/>
      <c r="D387" s="118"/>
      <c r="E387" s="8"/>
      <c r="F387" s="119"/>
    </row>
    <row r="388" spans="1:6" s="5" customFormat="1" x14ac:dyDescent="0.2">
      <c r="A388" s="116"/>
      <c r="B388" s="117"/>
      <c r="C388" s="118"/>
      <c r="D388" s="118"/>
      <c r="E388" s="8"/>
      <c r="F388" s="119"/>
    </row>
    <row r="389" spans="1:6" s="5" customFormat="1" x14ac:dyDescent="0.2">
      <c r="A389" s="116"/>
      <c r="B389" s="117"/>
      <c r="C389" s="118"/>
      <c r="D389" s="118"/>
      <c r="E389" s="8"/>
      <c r="F389" s="119"/>
    </row>
    <row r="390" spans="1:6" s="5" customFormat="1" x14ac:dyDescent="0.2">
      <c r="A390" s="116"/>
      <c r="B390" s="117"/>
      <c r="C390" s="118"/>
      <c r="D390" s="118"/>
      <c r="E390" s="8"/>
      <c r="F390" s="119"/>
    </row>
    <row r="413" spans="1:6" s="5" customFormat="1" x14ac:dyDescent="0.2">
      <c r="A413" s="116"/>
      <c r="B413" s="117"/>
      <c r="C413" s="118"/>
      <c r="D413" s="118"/>
      <c r="E413" s="8"/>
      <c r="F413" s="119"/>
    </row>
    <row r="431" spans="1:6" s="68" customFormat="1" x14ac:dyDescent="0.2">
      <c r="A431" s="116"/>
      <c r="B431" s="117"/>
      <c r="C431" s="118"/>
      <c r="D431" s="118"/>
      <c r="E431" s="8"/>
      <c r="F431" s="119"/>
    </row>
    <row r="454" spans="1:6" s="5" customFormat="1" x14ac:dyDescent="0.2">
      <c r="A454" s="116"/>
      <c r="B454" s="117"/>
      <c r="C454" s="118"/>
      <c r="D454" s="118"/>
      <c r="E454" s="8"/>
      <c r="F454" s="119"/>
    </row>
    <row r="498" spans="1:6" s="5" customFormat="1" x14ac:dyDescent="0.2">
      <c r="A498" s="116"/>
      <c r="B498" s="117"/>
      <c r="C498" s="118"/>
      <c r="D498" s="118"/>
      <c r="E498" s="8"/>
      <c r="F498" s="119"/>
    </row>
    <row r="542" spans="1:6" s="5" customFormat="1" x14ac:dyDescent="0.2">
      <c r="A542" s="116"/>
      <c r="B542" s="117"/>
      <c r="C542" s="118"/>
      <c r="D542" s="118"/>
      <c r="E542" s="8"/>
      <c r="F542" s="119"/>
    </row>
    <row r="586" spans="1:6" s="5" customFormat="1" x14ac:dyDescent="0.2">
      <c r="A586" s="116"/>
      <c r="B586" s="117"/>
      <c r="C586" s="118"/>
      <c r="D586" s="118"/>
      <c r="E586" s="8"/>
      <c r="F586" s="119"/>
    </row>
    <row r="630" spans="1:6" s="5" customFormat="1" x14ac:dyDescent="0.2">
      <c r="A630" s="116"/>
      <c r="B630" s="117"/>
      <c r="C630" s="118"/>
      <c r="D630" s="118"/>
      <c r="E630" s="8"/>
      <c r="F630" s="119"/>
    </row>
    <row r="637" spans="1:6" s="5" customFormat="1" x14ac:dyDescent="0.2">
      <c r="A637" s="116"/>
      <c r="B637" s="117"/>
      <c r="C637" s="118"/>
      <c r="D637" s="118"/>
      <c r="E637" s="8"/>
      <c r="F637" s="119"/>
    </row>
    <row r="638" spans="1:6" s="5" customFormat="1" x14ac:dyDescent="0.2">
      <c r="A638" s="116"/>
      <c r="B638" s="117"/>
      <c r="C638" s="118"/>
      <c r="D638" s="118"/>
      <c r="E638" s="8"/>
      <c r="F638" s="119"/>
    </row>
    <row r="641" spans="1:6" s="5" customFormat="1" x14ac:dyDescent="0.2">
      <c r="A641" s="116"/>
      <c r="B641" s="117"/>
      <c r="C641" s="118"/>
      <c r="D641" s="118"/>
      <c r="E641" s="8"/>
      <c r="F641" s="119"/>
    </row>
    <row r="642" spans="1:6" s="5" customFormat="1" x14ac:dyDescent="0.2">
      <c r="A642" s="116"/>
      <c r="B642" s="117"/>
      <c r="C642" s="118"/>
      <c r="D642" s="118"/>
      <c r="E642" s="8"/>
      <c r="F642" s="119"/>
    </row>
    <row r="668" spans="1:6" s="5" customFormat="1" x14ac:dyDescent="0.2">
      <c r="A668" s="116"/>
      <c r="B668" s="117"/>
      <c r="C668" s="118"/>
      <c r="D668" s="118"/>
      <c r="E668" s="8"/>
      <c r="F668" s="119"/>
    </row>
    <row r="669" spans="1:6" s="5" customFormat="1" x14ac:dyDescent="0.2">
      <c r="A669" s="116"/>
      <c r="B669" s="117"/>
      <c r="C669" s="118"/>
      <c r="D669" s="118"/>
      <c r="E669" s="8"/>
      <c r="F669" s="119"/>
    </row>
    <row r="686" spans="1:6" s="5" customFormat="1" x14ac:dyDescent="0.2">
      <c r="A686" s="116"/>
      <c r="B686" s="117"/>
      <c r="C686" s="118"/>
      <c r="D686" s="118"/>
      <c r="E686" s="8"/>
      <c r="F686" s="119"/>
    </row>
    <row r="707" spans="1:6" s="5" customFormat="1" x14ac:dyDescent="0.2">
      <c r="A707" s="116"/>
      <c r="B707" s="117"/>
      <c r="C707" s="118"/>
      <c r="D707" s="118"/>
      <c r="E707" s="8"/>
      <c r="F707" s="119"/>
    </row>
    <row r="712" spans="1:6" s="5" customFormat="1" x14ac:dyDescent="0.2">
      <c r="A712" s="116"/>
      <c r="B712" s="117"/>
      <c r="C712" s="118"/>
      <c r="D712" s="118"/>
      <c r="E712" s="8"/>
      <c r="F712" s="119"/>
    </row>
    <row r="723" spans="1:6" s="5" customFormat="1" x14ac:dyDescent="0.2">
      <c r="A723" s="116"/>
      <c r="B723" s="117"/>
      <c r="C723" s="118"/>
      <c r="D723" s="118"/>
      <c r="E723" s="8"/>
      <c r="F723" s="119"/>
    </row>
    <row r="730" spans="1:6" s="5" customFormat="1" x14ac:dyDescent="0.2">
      <c r="A730" s="116"/>
      <c r="B730" s="117"/>
      <c r="C730" s="118"/>
      <c r="D730" s="118"/>
      <c r="E730" s="8"/>
      <c r="F730" s="119"/>
    </row>
    <row r="746" spans="1:6" s="5" customFormat="1" x14ac:dyDescent="0.2">
      <c r="A746" s="116"/>
      <c r="B746" s="117"/>
      <c r="C746" s="118"/>
      <c r="D746" s="118"/>
      <c r="E746" s="8"/>
      <c r="F746" s="119"/>
    </row>
    <row r="756" spans="1:6" s="5" customFormat="1" x14ac:dyDescent="0.2">
      <c r="A756" s="116"/>
      <c r="B756" s="117"/>
      <c r="C756" s="118"/>
      <c r="D756" s="118"/>
      <c r="E756" s="8"/>
      <c r="F756" s="119"/>
    </row>
    <row r="758" spans="1:6" s="5" customFormat="1" x14ac:dyDescent="0.2">
      <c r="A758" s="116"/>
      <c r="B758" s="117"/>
      <c r="C758" s="118"/>
      <c r="D758" s="118"/>
      <c r="E758" s="8"/>
      <c r="F758" s="119"/>
    </row>
    <row r="759" spans="1:6" s="5" customFormat="1" x14ac:dyDescent="0.2">
      <c r="A759" s="116"/>
      <c r="B759" s="117"/>
      <c r="C759" s="118"/>
      <c r="D759" s="118"/>
      <c r="E759" s="8"/>
      <c r="F759" s="119"/>
    </row>
    <row r="834" spans="1:6" s="5" customFormat="1" x14ac:dyDescent="0.2">
      <c r="A834" s="116"/>
      <c r="B834" s="117"/>
      <c r="C834" s="118"/>
      <c r="D834" s="118"/>
      <c r="E834" s="8"/>
      <c r="F834" s="119"/>
    </row>
    <row r="1747" spans="1:6" s="5" customFormat="1" x14ac:dyDescent="0.2">
      <c r="A1747" s="116"/>
      <c r="B1747" s="117"/>
      <c r="C1747" s="118"/>
      <c r="D1747" s="118"/>
      <c r="E1747" s="8"/>
      <c r="F1747" s="119"/>
    </row>
    <row r="1748" spans="1:6" s="5" customFormat="1" x14ac:dyDescent="0.2">
      <c r="A1748" s="116"/>
      <c r="B1748" s="117"/>
      <c r="C1748" s="118"/>
      <c r="D1748" s="118"/>
      <c r="E1748" s="8"/>
      <c r="F1748" s="119"/>
    </row>
    <row r="1749" spans="1:6" s="5" customFormat="1" x14ac:dyDescent="0.2">
      <c r="A1749" s="116"/>
      <c r="B1749" s="117"/>
      <c r="C1749" s="118"/>
      <c r="D1749" s="118"/>
      <c r="E1749" s="8"/>
      <c r="F1749" s="119"/>
    </row>
    <row r="1750" spans="1:6" s="5" customFormat="1" x14ac:dyDescent="0.2">
      <c r="A1750" s="116"/>
      <c r="B1750" s="117"/>
      <c r="C1750" s="118"/>
      <c r="D1750" s="118"/>
      <c r="E1750" s="8"/>
      <c r="F1750" s="119"/>
    </row>
    <row r="1751" spans="1:6" s="5" customFormat="1" x14ac:dyDescent="0.2">
      <c r="A1751" s="116"/>
      <c r="B1751" s="117"/>
      <c r="C1751" s="118"/>
      <c r="D1751" s="118"/>
      <c r="E1751" s="8"/>
      <c r="F1751" s="119"/>
    </row>
    <row r="1752" spans="1:6" s="5" customFormat="1" x14ac:dyDescent="0.2">
      <c r="A1752" s="116"/>
      <c r="B1752" s="117"/>
      <c r="C1752" s="118"/>
      <c r="D1752" s="118"/>
      <c r="E1752" s="8"/>
      <c r="F1752" s="119"/>
    </row>
    <row r="1753" spans="1:6" s="5" customFormat="1" x14ac:dyDescent="0.2">
      <c r="A1753" s="116"/>
      <c r="B1753" s="117"/>
      <c r="C1753" s="118"/>
      <c r="D1753" s="118"/>
      <c r="E1753" s="8"/>
      <c r="F1753" s="119"/>
    </row>
    <row r="1754" spans="1:6" s="5" customFormat="1" x14ac:dyDescent="0.2">
      <c r="A1754" s="116"/>
      <c r="B1754" s="117"/>
      <c r="C1754" s="118"/>
      <c r="D1754" s="118"/>
      <c r="E1754" s="8"/>
      <c r="F1754" s="119"/>
    </row>
    <row r="1755" spans="1:6" s="5" customFormat="1" x14ac:dyDescent="0.2">
      <c r="A1755" s="116"/>
      <c r="B1755" s="117"/>
      <c r="C1755" s="118"/>
      <c r="D1755" s="118"/>
      <c r="E1755" s="8"/>
      <c r="F1755" s="119"/>
    </row>
    <row r="1756" spans="1:6" s="5" customFormat="1" x14ac:dyDescent="0.2">
      <c r="A1756" s="116"/>
      <c r="B1756" s="117"/>
      <c r="C1756" s="118"/>
      <c r="D1756" s="118"/>
      <c r="E1756" s="8"/>
      <c r="F1756" s="119"/>
    </row>
    <row r="1757" spans="1:6" s="5" customFormat="1" x14ac:dyDescent="0.2">
      <c r="A1757" s="116"/>
      <c r="B1757" s="117"/>
      <c r="C1757" s="118"/>
      <c r="D1757" s="118"/>
      <c r="E1757" s="8"/>
      <c r="F1757" s="119"/>
    </row>
    <row r="1758" spans="1:6" s="5" customFormat="1" x14ac:dyDescent="0.2">
      <c r="A1758" s="116"/>
      <c r="B1758" s="117"/>
      <c r="C1758" s="118"/>
      <c r="D1758" s="118"/>
      <c r="E1758" s="8"/>
      <c r="F1758" s="119"/>
    </row>
    <row r="1759" spans="1:6" s="5" customFormat="1" x14ac:dyDescent="0.2">
      <c r="A1759" s="116"/>
      <c r="B1759" s="117"/>
      <c r="C1759" s="118"/>
      <c r="D1759" s="118"/>
      <c r="E1759" s="8"/>
      <c r="F1759" s="119"/>
    </row>
    <row r="1760" spans="1:6" s="5" customFormat="1" x14ac:dyDescent="0.2">
      <c r="A1760" s="116"/>
      <c r="B1760" s="117"/>
      <c r="C1760" s="118"/>
      <c r="D1760" s="118"/>
      <c r="E1760" s="8"/>
      <c r="F1760" s="119"/>
    </row>
    <row r="1761" spans="1:6" s="5" customFormat="1" x14ac:dyDescent="0.2">
      <c r="A1761" s="116"/>
      <c r="B1761" s="117"/>
      <c r="C1761" s="118"/>
      <c r="D1761" s="118"/>
      <c r="E1761" s="8"/>
      <c r="F1761" s="119"/>
    </row>
    <row r="1762" spans="1:6" s="5" customFormat="1" x14ac:dyDescent="0.2">
      <c r="A1762" s="116"/>
      <c r="B1762" s="117"/>
      <c r="C1762" s="118"/>
      <c r="D1762" s="118"/>
      <c r="E1762" s="8"/>
      <c r="F1762" s="119"/>
    </row>
    <row r="1763" spans="1:6" s="5" customFormat="1" x14ac:dyDescent="0.2">
      <c r="A1763" s="116"/>
      <c r="B1763" s="117"/>
      <c r="C1763" s="118"/>
      <c r="D1763" s="118"/>
      <c r="E1763" s="8"/>
      <c r="F1763" s="119"/>
    </row>
    <row r="1764" spans="1:6" s="5" customFormat="1" x14ac:dyDescent="0.2">
      <c r="A1764" s="116"/>
      <c r="B1764" s="117"/>
      <c r="C1764" s="118"/>
      <c r="D1764" s="118"/>
      <c r="E1764" s="8"/>
      <c r="F1764" s="119"/>
    </row>
    <row r="1765" spans="1:6" s="5" customFormat="1" x14ac:dyDescent="0.2">
      <c r="A1765" s="116"/>
      <c r="B1765" s="117"/>
      <c r="C1765" s="118"/>
      <c r="D1765" s="118"/>
      <c r="E1765" s="8"/>
      <c r="F1765" s="119"/>
    </row>
    <row r="1766" spans="1:6" s="5" customFormat="1" x14ac:dyDescent="0.2">
      <c r="A1766" s="116"/>
      <c r="B1766" s="117"/>
      <c r="C1766" s="118"/>
      <c r="D1766" s="118"/>
      <c r="E1766" s="8"/>
      <c r="F1766" s="119"/>
    </row>
    <row r="1767" spans="1:6" s="5" customFormat="1" x14ac:dyDescent="0.2">
      <c r="A1767" s="116"/>
      <c r="B1767" s="117"/>
      <c r="C1767" s="118"/>
      <c r="D1767" s="118"/>
      <c r="E1767" s="8"/>
      <c r="F1767" s="119"/>
    </row>
    <row r="1768" spans="1:6" s="5" customFormat="1" x14ac:dyDescent="0.2">
      <c r="A1768" s="116"/>
      <c r="B1768" s="117"/>
      <c r="C1768" s="118"/>
      <c r="D1768" s="118"/>
      <c r="E1768" s="8"/>
      <c r="F1768" s="119"/>
    </row>
    <row r="1769" spans="1:6" s="5" customFormat="1" x14ac:dyDescent="0.2">
      <c r="A1769" s="116"/>
      <c r="B1769" s="117"/>
      <c r="C1769" s="118"/>
      <c r="D1769" s="118"/>
      <c r="E1769" s="8"/>
      <c r="F1769" s="119"/>
    </row>
    <row r="1770" spans="1:6" s="5" customFormat="1" x14ac:dyDescent="0.2">
      <c r="A1770" s="116"/>
      <c r="B1770" s="117"/>
      <c r="C1770" s="118"/>
      <c r="D1770" s="118"/>
      <c r="E1770" s="8"/>
      <c r="F1770" s="119"/>
    </row>
    <row r="1771" spans="1:6" s="5" customFormat="1" x14ac:dyDescent="0.2">
      <c r="A1771" s="116"/>
      <c r="B1771" s="117"/>
      <c r="C1771" s="118"/>
      <c r="D1771" s="118"/>
      <c r="E1771" s="8"/>
      <c r="F1771" s="119"/>
    </row>
    <row r="1772" spans="1:6" s="5" customFormat="1" x14ac:dyDescent="0.2">
      <c r="A1772" s="116"/>
      <c r="B1772" s="117"/>
      <c r="C1772" s="118"/>
      <c r="D1772" s="118"/>
      <c r="E1772" s="8"/>
      <c r="F1772" s="119"/>
    </row>
    <row r="1773" spans="1:6" s="5" customFormat="1" x14ac:dyDescent="0.2">
      <c r="A1773" s="116"/>
      <c r="B1773" s="117"/>
      <c r="C1773" s="118"/>
      <c r="D1773" s="118"/>
      <c r="E1773" s="8"/>
      <c r="F1773" s="119"/>
    </row>
    <row r="1774" spans="1:6" s="5" customFormat="1" x14ac:dyDescent="0.2">
      <c r="A1774" s="116"/>
      <c r="B1774" s="117"/>
      <c r="C1774" s="118"/>
      <c r="D1774" s="118"/>
      <c r="E1774" s="8"/>
      <c r="F1774" s="119"/>
    </row>
    <row r="1775" spans="1:6" s="5" customFormat="1" x14ac:dyDescent="0.2">
      <c r="A1775" s="116"/>
      <c r="B1775" s="117"/>
      <c r="C1775" s="118"/>
      <c r="D1775" s="118"/>
      <c r="E1775" s="8"/>
      <c r="F1775" s="119"/>
    </row>
    <row r="1776" spans="1:6" s="5" customFormat="1" x14ac:dyDescent="0.2">
      <c r="A1776" s="116"/>
      <c r="B1776" s="117"/>
      <c r="C1776" s="118"/>
      <c r="D1776" s="118"/>
      <c r="E1776" s="8"/>
      <c r="F1776" s="119"/>
    </row>
    <row r="1777" spans="1:6" s="5" customFormat="1" x14ac:dyDescent="0.2">
      <c r="A1777" s="116"/>
      <c r="B1777" s="117"/>
      <c r="C1777" s="118"/>
      <c r="D1777" s="118"/>
      <c r="E1777" s="8"/>
      <c r="F1777" s="119"/>
    </row>
    <row r="1778" spans="1:6" s="5" customFormat="1" x14ac:dyDescent="0.2">
      <c r="A1778" s="116"/>
      <c r="B1778" s="117"/>
      <c r="C1778" s="118"/>
      <c r="D1778" s="118"/>
      <c r="E1778" s="8"/>
      <c r="F1778" s="119"/>
    </row>
    <row r="1779" spans="1:6" s="5" customFormat="1" x14ac:dyDescent="0.2">
      <c r="A1779" s="116"/>
      <c r="B1779" s="117"/>
      <c r="C1779" s="118"/>
      <c r="D1779" s="118"/>
      <c r="E1779" s="8"/>
      <c r="F1779" s="119"/>
    </row>
    <row r="1780" spans="1:6" s="5" customFormat="1" x14ac:dyDescent="0.2">
      <c r="A1780" s="116"/>
      <c r="B1780" s="117"/>
      <c r="C1780" s="118"/>
      <c r="D1780" s="118"/>
      <c r="E1780" s="8"/>
      <c r="F1780" s="119"/>
    </row>
    <row r="1781" spans="1:6" s="5" customFormat="1" x14ac:dyDescent="0.2">
      <c r="A1781" s="116"/>
      <c r="B1781" s="117"/>
      <c r="C1781" s="118"/>
      <c r="D1781" s="118"/>
      <c r="E1781" s="8"/>
      <c r="F1781" s="119"/>
    </row>
    <row r="1782" spans="1:6" s="5" customFormat="1" x14ac:dyDescent="0.2">
      <c r="A1782" s="116"/>
      <c r="B1782" s="117"/>
      <c r="C1782" s="118"/>
      <c r="D1782" s="118"/>
      <c r="E1782" s="8"/>
      <c r="F1782" s="119"/>
    </row>
    <row r="1783" spans="1:6" s="5" customFormat="1" x14ac:dyDescent="0.2">
      <c r="A1783" s="116"/>
      <c r="B1783" s="117"/>
      <c r="C1783" s="118"/>
      <c r="D1783" s="118"/>
      <c r="E1783" s="8"/>
      <c r="F1783" s="119"/>
    </row>
    <row r="1784" spans="1:6" s="5" customFormat="1" x14ac:dyDescent="0.2">
      <c r="A1784" s="116"/>
      <c r="B1784" s="117"/>
      <c r="C1784" s="118"/>
      <c r="D1784" s="118"/>
      <c r="E1784" s="8"/>
      <c r="F1784" s="119"/>
    </row>
    <row r="1785" spans="1:6" s="5" customFormat="1" x14ac:dyDescent="0.2">
      <c r="A1785" s="116"/>
      <c r="B1785" s="117"/>
      <c r="C1785" s="118"/>
      <c r="D1785" s="118"/>
      <c r="E1785" s="8"/>
      <c r="F1785" s="119"/>
    </row>
    <row r="1786" spans="1:6" s="5" customFormat="1" x14ac:dyDescent="0.2">
      <c r="A1786" s="116"/>
      <c r="B1786" s="117"/>
      <c r="C1786" s="118"/>
      <c r="D1786" s="118"/>
      <c r="E1786" s="8"/>
      <c r="F1786" s="119"/>
    </row>
    <row r="1787" spans="1:6" s="5" customFormat="1" x14ac:dyDescent="0.2">
      <c r="A1787" s="116"/>
      <c r="B1787" s="117"/>
      <c r="C1787" s="118"/>
      <c r="D1787" s="118"/>
      <c r="E1787" s="8"/>
      <c r="F1787" s="119"/>
    </row>
    <row r="1788" spans="1:6" s="5" customFormat="1" x14ac:dyDescent="0.2">
      <c r="A1788" s="116"/>
      <c r="B1788" s="117"/>
      <c r="C1788" s="118"/>
      <c r="D1788" s="118"/>
      <c r="E1788" s="8"/>
      <c r="F1788" s="119"/>
    </row>
    <row r="1789" spans="1:6" s="5" customFormat="1" x14ac:dyDescent="0.2">
      <c r="A1789" s="116"/>
      <c r="B1789" s="117"/>
      <c r="C1789" s="118"/>
      <c r="D1789" s="118"/>
      <c r="E1789" s="8"/>
      <c r="F1789" s="119"/>
    </row>
    <row r="1790" spans="1:6" s="5" customFormat="1" x14ac:dyDescent="0.2">
      <c r="A1790" s="116"/>
      <c r="B1790" s="117"/>
      <c r="C1790" s="118"/>
      <c r="D1790" s="118"/>
      <c r="E1790" s="8"/>
      <c r="F1790" s="119"/>
    </row>
    <row r="1791" spans="1:6" s="5" customFormat="1" x14ac:dyDescent="0.2">
      <c r="A1791" s="116"/>
      <c r="B1791" s="117"/>
      <c r="C1791" s="118"/>
      <c r="D1791" s="118"/>
      <c r="E1791" s="8"/>
      <c r="F1791" s="119"/>
    </row>
    <row r="1792" spans="1:6" s="5" customFormat="1" x14ac:dyDescent="0.2">
      <c r="A1792" s="116"/>
      <c r="B1792" s="117"/>
      <c r="C1792" s="118"/>
      <c r="D1792" s="118"/>
      <c r="E1792" s="8"/>
      <c r="F1792" s="119"/>
    </row>
    <row r="1793" spans="1:6" s="5" customFormat="1" x14ac:dyDescent="0.2">
      <c r="A1793" s="116"/>
      <c r="B1793" s="117"/>
      <c r="C1793" s="118"/>
      <c r="D1793" s="118"/>
      <c r="E1793" s="8"/>
      <c r="F1793" s="119"/>
    </row>
    <row r="1794" spans="1:6" s="5" customFormat="1" x14ac:dyDescent="0.2">
      <c r="A1794" s="116"/>
      <c r="B1794" s="117"/>
      <c r="C1794" s="118"/>
      <c r="D1794" s="118"/>
      <c r="E1794" s="8"/>
      <c r="F1794" s="119"/>
    </row>
    <row r="1795" spans="1:6" s="5" customFormat="1" x14ac:dyDescent="0.2">
      <c r="A1795" s="116"/>
      <c r="B1795" s="117"/>
      <c r="C1795" s="118"/>
      <c r="D1795" s="118"/>
      <c r="E1795" s="8"/>
      <c r="F1795" s="119"/>
    </row>
    <row r="1796" spans="1:6" s="5" customFormat="1" x14ac:dyDescent="0.2">
      <c r="A1796" s="116"/>
      <c r="B1796" s="117"/>
      <c r="C1796" s="118"/>
      <c r="D1796" s="118"/>
      <c r="E1796" s="8"/>
      <c r="F1796" s="119"/>
    </row>
    <row r="1797" spans="1:6" s="5" customFormat="1" x14ac:dyDescent="0.2">
      <c r="A1797" s="116"/>
      <c r="B1797" s="117"/>
      <c r="C1797" s="118"/>
      <c r="D1797" s="118"/>
      <c r="E1797" s="8"/>
      <c r="F1797" s="119"/>
    </row>
    <row r="1798" spans="1:6" s="5" customFormat="1" x14ac:dyDescent="0.2">
      <c r="A1798" s="116"/>
      <c r="B1798" s="117"/>
      <c r="C1798" s="118"/>
      <c r="D1798" s="118"/>
      <c r="E1798" s="8"/>
      <c r="F1798" s="119"/>
    </row>
    <row r="1799" spans="1:6" s="5" customFormat="1" x14ac:dyDescent="0.2">
      <c r="A1799" s="116"/>
      <c r="B1799" s="117"/>
      <c r="C1799" s="118"/>
      <c r="D1799" s="118"/>
      <c r="E1799" s="8"/>
      <c r="F1799" s="119"/>
    </row>
    <row r="1800" spans="1:6" s="5" customFormat="1" x14ac:dyDescent="0.2">
      <c r="A1800" s="116"/>
      <c r="B1800" s="117"/>
      <c r="C1800" s="118"/>
      <c r="D1800" s="118"/>
      <c r="E1800" s="8"/>
      <c r="F1800" s="119"/>
    </row>
    <row r="1801" spans="1:6" s="5" customFormat="1" x14ac:dyDescent="0.2">
      <c r="A1801" s="116"/>
      <c r="B1801" s="117"/>
      <c r="C1801" s="118"/>
      <c r="D1801" s="118"/>
      <c r="E1801" s="8"/>
      <c r="F1801" s="119"/>
    </row>
    <row r="1802" spans="1:6" s="5" customFormat="1" x14ac:dyDescent="0.2">
      <c r="A1802" s="116"/>
      <c r="B1802" s="117"/>
      <c r="C1802" s="118"/>
      <c r="D1802" s="118"/>
      <c r="E1802" s="8"/>
      <c r="F1802" s="119"/>
    </row>
  </sheetData>
  <sheetProtection password="8A46" sheet="1" objects="1" scenarios="1"/>
  <autoFilter ref="A9:F131"/>
  <mergeCells count="8">
    <mergeCell ref="A7:B7"/>
    <mergeCell ref="B8:E8"/>
    <mergeCell ref="A1:F1"/>
    <mergeCell ref="A2:F2"/>
    <mergeCell ref="A3:F3"/>
    <mergeCell ref="A4:F4"/>
    <mergeCell ref="A5:B5"/>
    <mergeCell ref="A6:F6"/>
  </mergeCells>
  <printOptions horizontalCentered="1"/>
  <pageMargins left="0.19685039370078741" right="0.19685039370078741" top="0.17" bottom="0.17" header="0.17" footer="0"/>
  <pageSetup scale="85" orientation="portrait" r:id="rId1"/>
  <headerFooter alignWithMargins="0">
    <oddFooter xml:space="preserve">&amp;CPágina &amp;P de &amp;N </oddFooter>
  </headerFooter>
  <rowBreaks count="3" manualBreakCount="3">
    <brk id="56" max="5" man="1"/>
    <brk id="104" max="5" man="1"/>
    <brk id="13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partidas</vt:lpstr>
      <vt:lpstr>'listado partidas'!Área_de_impresión</vt:lpstr>
      <vt:lpstr>'listado partidas'!Títulos_a_imprimir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Karol Alexandra Peña Grullón</cp:lastModifiedBy>
  <dcterms:created xsi:type="dcterms:W3CDTF">2017-10-20T14:15:31Z</dcterms:created>
  <dcterms:modified xsi:type="dcterms:W3CDTF">2017-10-23T16:18:39Z</dcterms:modified>
</cp:coreProperties>
</file>