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COMPARACION PRECIOS DE OBRAS\INAPA-CCC-CP-2021-0047  ACD. EL SEIBO\"/>
    </mc:Choice>
  </mc:AlternateContent>
  <xr:revisionPtr revIDLastSave="0" documentId="8_{89918F8E-F0A6-4C86-86F5-85F6478DF1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 ESTACION DE BOMBEO EL SEIBO 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>#REF!</definedName>
    <definedName name="\b" localSheetId="0">'[1]CUB-10181-3(Rescision)'!#REF!</definedName>
    <definedName name="\b">#REF!</definedName>
    <definedName name="\c">#N/A</definedName>
    <definedName name="\d">#N/A</definedName>
    <definedName name="\f" localSheetId="0">'[1]CUB-10181-3(Rescision)'!#REF!</definedName>
    <definedName name="\f">#REF!</definedName>
    <definedName name="\i" localSheetId="0">'[1]CUB-10181-3(Rescision)'!#REF!</definedName>
    <definedName name="\i">#REF!</definedName>
    <definedName name="\m" localSheetId="0">'[1]CUB-10181-3(Rescision)'!#REF!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'LP ESTACION DE BOMBEO EL SEIBO '!$A$7:$F$189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'[3]M.O.'!#REF!</definedName>
    <definedName name="AA">'[3]M.O.'!#REF!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 localSheetId="0">#REF!</definedName>
    <definedName name="Acero_QQ">[5]INSU!$D$9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 localSheetId="0">#REF!</definedName>
    <definedName name="ACUEDUCTO_8">#REF!</definedName>
    <definedName name="ADA" localSheetId="0">'[7]CUB-10181-3(Rescision)'!#REF!</definedName>
    <definedName name="ADA">'[7]CUB-10181-3(Rescision)'!#REF!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 localSheetId="0">#REF!</definedName>
    <definedName name="Alambre_Varilla">[5]INSU!$D$17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'[8]M.O.'!$C$12</definedName>
    <definedName name="ALBANIL2">'[9]M.O.'!$C$12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[10]PRESUPUESTO!$C$4</definedName>
    <definedName name="ana">#REF!</definedName>
    <definedName name="ana_6" localSheetId="0">#REF!</definedName>
    <definedName name="ana_6">#REF!</definedName>
    <definedName name="analiis" localSheetId="0">'[9]M.O.'!#REF!</definedName>
    <definedName name="analiis">'[9]M.O.'!#REF!</definedName>
    <definedName name="analisis" localSheetId="0">#REF!</definedName>
    <definedName name="analisis">#REF!</definedName>
    <definedName name="ANALISSSSS" localSheetId="0">#N/A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'LP ESTACION DE BOMBEO EL SEIBO '!$A$1:$F$214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'[11]M.O.'!#REF!</definedName>
    <definedName name="as">'[11]M.O.'!#REF!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[12]INS!#REF!</definedName>
    <definedName name="AYCARP">[6]INS!#REF!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[13]ADDENDA!#REF!</definedName>
    <definedName name="b">[13]ADDENDA!#REF!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#N/A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>#REF!</definedName>
    <definedName name="bbbb">#REF!</definedName>
    <definedName name="be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[14]INSU!$B$42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 localSheetId="0">'[8]M.O.'!$C$9</definedName>
    <definedName name="BRIGADATOPOGRAFICA">'[9]M.O.'!$C$9</definedName>
    <definedName name="BRIGADATOPOGRAFICA_6" localSheetId="0">#REF!</definedName>
    <definedName name="BRIGADATOPOGRAFICA_6">#REF!</definedName>
    <definedName name="Brillado_pisos">#REF!</definedName>
    <definedName name="BVNBVNBV" localSheetId="0">#N/A</definedName>
    <definedName name="BVNBVNBV">'[15]M.O.'!#REF!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[16]precios!#REF!</definedName>
    <definedName name="caballeteasbecto">[16]precios!#REF!</definedName>
    <definedName name="caballeteasbecto_8" localSheetId="0">#REF!</definedName>
    <definedName name="caballeteasbecto_8">#REF!</definedName>
    <definedName name="caballeteasbeto" localSheetId="0">[16]precios!#REF!</definedName>
    <definedName name="caballeteasbeto">[16]precios!#REF!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'[9]M.O.'!#REF!</definedName>
    <definedName name="CARACOL">'[9]M.O.'!#REF!</definedName>
    <definedName name="CARANTEPECHO" localSheetId="0">'[8]M.O.'!#REF!</definedName>
    <definedName name="CARANTEPECHO">'[9]M.O.'!#REF!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'[8]M.O.'!#REF!</definedName>
    <definedName name="CARCOL30">'[9]M.O.'!#REF!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'[8]M.O.'!#REF!</definedName>
    <definedName name="CARCOL50">'[9]M.O.'!#REF!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'[9]M.O.'!#REF!</definedName>
    <definedName name="CARCOL51">'[9]M.O.'!#REF!</definedName>
    <definedName name="CARCOLAMARRE" localSheetId="0">'[8]M.O.'!#REF!</definedName>
    <definedName name="CARCOLAMARRE">'[9]M.O.'!#REF!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'[8]M.O.'!#REF!</definedName>
    <definedName name="CARLOSAPLA">'[9]M.O.'!#REF!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'[8]M.O.'!#REF!</definedName>
    <definedName name="CARLOSAVARIASAGUAS">'[9]M.O.'!#REF!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'[8]M.O.'!#REF!</definedName>
    <definedName name="CARMURO">'[9]M.O.'!#REF!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[12]INS!#REF!</definedName>
    <definedName name="CARP1">[6]INS!#REF!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[12]INS!#REF!</definedName>
    <definedName name="CARP2">[6]INS!#REF!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'[8]M.O.'!#REF!</definedName>
    <definedName name="CARPDINTEL">'[9]M.O.'!#REF!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'[8]M.O.'!#REF!</definedName>
    <definedName name="CARPVIGA2040">'[9]M.O.'!#REF!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'[8]M.O.'!#REF!</definedName>
    <definedName name="CARPVIGA3050">'[9]M.O.'!#REF!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'[8]M.O.'!#REF!</definedName>
    <definedName name="CARPVIGA3060">'[9]M.O.'!#REF!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'[8]M.O.'!#REF!</definedName>
    <definedName name="CARPVIGA4080">'[9]M.O.'!#REF!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'[8]M.O.'!#REF!</definedName>
    <definedName name="CARRAMPA">'[9]M.O.'!#REF!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'[9]M.O.'!#REF!</definedName>
    <definedName name="CASABE">'[9]M.O.'!#REF!</definedName>
    <definedName name="CASABE_8" localSheetId="0">#REF!</definedName>
    <definedName name="CASABE_8">#REF!</definedName>
    <definedName name="CASBESTO" localSheetId="0">'[8]M.O.'!#REF!</definedName>
    <definedName name="CASBESTO">'[9]M.O.'!#REF!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[12]INS!#REF!</definedName>
    <definedName name="CBLOCK10">[6]INS!#REF!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'[17]LISTADO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RAR" localSheetId="0">#REF!</definedName>
    <definedName name="CERRAR">#REF!</definedName>
    <definedName name="CHAZO">[14]INSU!$B$104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 localSheetId="0">#REF!</definedName>
    <definedName name="CLAVO_ACERO">[5]INSU!$D$130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[5]INSU!$D$131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[18]INS!$D$767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[6]INS!#REF!</definedName>
    <definedName name="COPIA">[6]INS!#REF!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[13]ADDENDA!#REF!</definedName>
    <definedName name="cuadro">[13]ADDENDA!#REF!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'[8]M.O.'!#REF!</definedName>
    <definedName name="CZINC">'[9]M.O.'!#REF!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>#REF!</definedName>
    <definedName name="derop" localSheetId="0">'[11]M.O.'!#REF!</definedName>
    <definedName name="derop">'[11]M.O.'!#REF!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[5]MO!$B$256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[19]INS!#REF!</definedName>
    <definedName name="donatelo">[19]INS!#REF!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[5]MO!$B$247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[13]ADDENDA!#REF!</definedName>
    <definedName name="expl">[13]ADDENDA!#REF!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#N/A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[12]INS!$D$561</definedName>
    <definedName name="GASOLINA">[6]INS!$D$561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>#REF!</definedName>
    <definedName name="H" localSheetId="0">'[3]M.O.'!#REF!</definedName>
    <definedName name="H">'[3]M.O.'!#REF!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'[18]HORM.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>[6]INS!#REF!</definedName>
    <definedName name="ilma" localSheetId="0">'[9]M.O.'!#REF!</definedName>
    <definedName name="ilma">'[9]M.O.'!#REF!</definedName>
    <definedName name="impresion_2" localSheetId="0">[20]Directos!#REF!</definedName>
    <definedName name="impresion_2">[20]Directos!#REF!</definedName>
    <definedName name="Imprimir_área_IM" localSheetId="0">[10]PRESUPUESTO!$A$1763:$L$1796</definedName>
    <definedName name="Imprimir_área_IM">#REF!</definedName>
    <definedName name="Imprimir_área_IM_6" localSheetId="0">#REF!</definedName>
    <definedName name="Imprimir_área_IM_6">#REF!</definedName>
    <definedName name="ingeniera">'[11]M.O.'!$C$10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_HORMIGON_124">[21]HORM_MOR!$A$7:$D$7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'[7]CUB-10181-3(Rescision)'!#REF!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'[9]M.O.'!#REF!</definedName>
    <definedName name="k">'[9]M.O.'!#REF!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[14]INSU!$B$41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_y_Vac_manual">#REF!</definedName>
    <definedName name="Liga_y_Vac_Trompo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eza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">#REF!</definedName>
    <definedName name="MA" localSheetId="0">'[8]M.O.'!$C$10</definedName>
    <definedName name="MA">'[9]M.O.'!$C$10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 localSheetId="0">#REF!</definedName>
    <definedName name="Madera_P2">[5]INSU!$D$132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[12]INS!#REF!</definedName>
    <definedName name="MAESTROCARP">[6]INS!#REF!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[5]MO!$B$612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[12]INS!#REF!</definedName>
    <definedName name="MOPISOCERAMICA">[6]INS!#REF!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">#REF!</definedName>
    <definedName name="NADA" localSheetId="0">[22]Insumos!#REF!</definedName>
    <definedName name="NADA">[22]Insumos!#REF!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[22]Insumos!#REF!</definedName>
    <definedName name="NINGUNA">[22]Insumos!#REF!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num_linhas">#REF!</definedName>
    <definedName name="o">[6]INS!#REF!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[18]SALARIOS!$C$10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[23]peso!#REF!</definedName>
    <definedName name="p">[23]peso!#REF!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[5]MO!$B$11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[14]MO!$B$11</definedName>
    <definedName name="PEONCARP" localSheetId="0">[12]INS!#REF!</definedName>
    <definedName name="PEONCARP">[6]INS!#REF!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[14]INSU!$B$91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[18]INS!$D$770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[14]INSU!$B$103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[14]INSU!$B$90</definedName>
    <definedName name="PLIGADORA2" localSheetId="0">[12]INS!$D$563</definedName>
    <definedName name="PLIGADORA2">[6]INS!$D$563</definedName>
    <definedName name="PLIGADORA2_6" localSheetId="0">#REF!</definedName>
    <definedName name="PLIGADORA2_6">#REF!</definedName>
    <definedName name="PLOMERO" localSheetId="0">[12]INS!#REF!</definedName>
    <definedName name="PLOMERO">[6]INS!#REF!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[12]INS!#REF!</definedName>
    <definedName name="PLOMEROAYUDANTE">[6]INS!#REF!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[12]INS!#REF!</definedName>
    <definedName name="PLOMEROOFICIAL">[6]INS!#REF!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[5]INSU!$D$133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[16]precios!#REF!</definedName>
    <definedName name="pmadera2162">[16]precios!#REF!</definedName>
    <definedName name="pmadera2162_8" localSheetId="0">#REF!</definedName>
    <definedName name="pmadera2162_8">#REF!</definedName>
    <definedName name="po">[24]PRESUPUESTO!$O$9:$O$236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[25]Precios!$A$4:$F$1576</definedName>
    <definedName name="premodificado">#REF!</definedName>
    <definedName name="PRESUPUESTO">#N/A</definedName>
    <definedName name="PRESUPUESTO_6">NA()</definedName>
    <definedName name="PUERTA" localSheetId="0" hidden="1">#REF!</definedName>
    <definedName name="PUERTA" hidden="1">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 localSheetId="0">[12]INS!$D$568</definedName>
    <definedName name="PWINCHE2000K">[6]INS!$D$568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[26]INS!#REF!</definedName>
    <definedName name="QQ">[26]INS!#REF!</definedName>
    <definedName name="QQQ" localSheetId="0">'[3]M.O.'!#REF!</definedName>
    <definedName name="QQQ">'[3]M.O.'!#REF!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[24]PRESUPUESTO!$M$10:$AH$731</definedName>
    <definedName name="qwe" localSheetId="0">[10]PRESUPUESTO!$D$133</definedName>
    <definedName name="qwe">[27]INSU!$D$133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 localSheetId="0">[28]COF!$G$733</definedName>
    <definedName name="REFERENCIA">[29]COF!$G$733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#N/A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'[9]M.O.'!$C$12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'LP ESTACION DE BOMBEO EL SEIBO '!$1:$7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[30]MO!$B$11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[26]INS!$D$561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7" l="1"/>
  <c r="F184" i="7"/>
  <c r="F54" i="7"/>
  <c r="F55" i="7"/>
  <c r="F56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15" i="7"/>
  <c r="F190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98" i="7"/>
  <c r="F97" i="7"/>
  <c r="F96" i="7"/>
  <c r="F95" i="7"/>
  <c r="F94" i="7"/>
  <c r="F93" i="7"/>
  <c r="F92" i="7"/>
  <c r="F91" i="7"/>
  <c r="F82" i="7"/>
  <c r="F189" i="7" l="1"/>
  <c r="F187" i="7"/>
  <c r="F186" i="7"/>
  <c r="A181" i="7"/>
  <c r="A182" i="7" s="1"/>
  <c r="A162" i="7"/>
  <c r="A163" i="7" s="1"/>
  <c r="A164" i="7" s="1"/>
  <c r="A165" i="7" s="1"/>
  <c r="A166" i="7" s="1"/>
  <c r="A167" i="7" s="1"/>
  <c r="A168" i="7" s="1"/>
  <c r="A169" i="7" s="1"/>
  <c r="A170" i="7" s="1"/>
  <c r="F147" i="7"/>
  <c r="F107" i="7"/>
  <c r="F106" i="7"/>
  <c r="F105" i="7"/>
  <c r="F103" i="7"/>
  <c r="F100" i="7"/>
  <c r="F99" i="7"/>
  <c r="F88" i="7"/>
  <c r="F87" i="7"/>
  <c r="F86" i="7"/>
  <c r="F85" i="7"/>
  <c r="F84" i="7"/>
  <c r="F83" i="7"/>
  <c r="F81" i="7"/>
  <c r="F80" i="7"/>
  <c r="F79" i="7"/>
  <c r="F78" i="7"/>
  <c r="F77" i="7"/>
  <c r="F76" i="7"/>
  <c r="F71" i="7"/>
  <c r="F70" i="7"/>
  <c r="F69" i="7"/>
  <c r="F68" i="7"/>
  <c r="F67" i="7"/>
  <c r="F66" i="7"/>
  <c r="F65" i="7"/>
  <c r="F64" i="7"/>
  <c r="F63" i="7"/>
  <c r="F62" i="7"/>
  <c r="A62" i="7"/>
  <c r="A63" i="7" s="1"/>
  <c r="A64" i="7" s="1"/>
  <c r="A65" i="7" s="1"/>
  <c r="A66" i="7" s="1"/>
  <c r="A67" i="7" s="1"/>
  <c r="A68" i="7" s="1"/>
  <c r="A69" i="7" s="1"/>
  <c r="A70" i="7" s="1"/>
  <c r="A48" i="7"/>
  <c r="A49" i="7" s="1"/>
  <c r="A50" i="7" s="1"/>
  <c r="A51" i="7" s="1"/>
  <c r="A52" i="7" s="1"/>
  <c r="A53" i="7" s="1"/>
  <c r="A54" i="7" s="1"/>
  <c r="A55" i="7" s="1"/>
  <c r="A56" i="7" s="1"/>
  <c r="A37" i="7"/>
  <c r="A38" i="7" s="1"/>
  <c r="A39" i="7" s="1"/>
  <c r="A40" i="7" s="1"/>
  <c r="A41" i="7" s="1"/>
  <c r="A42" i="7" s="1"/>
  <c r="A43" i="7" s="1"/>
  <c r="A44" i="7" s="1"/>
  <c r="A45" i="7" s="1"/>
  <c r="A15" i="7"/>
  <c r="A16" i="7" s="1"/>
  <c r="A17" i="7" s="1"/>
  <c r="A18" i="7" s="1"/>
  <c r="A19" i="7" s="1"/>
  <c r="A20" i="7" s="1"/>
  <c r="A21" i="7" s="1"/>
  <c r="A22" i="7" s="1"/>
  <c r="A23" i="7" s="1"/>
  <c r="F57" i="7" l="1"/>
  <c r="F192" i="7" l="1"/>
  <c r="F193" i="7" s="1"/>
  <c r="F205" i="7" l="1"/>
  <c r="F201" i="7"/>
  <c r="F198" i="7"/>
  <c r="F197" i="7"/>
  <c r="F196" i="7"/>
  <c r="F203" i="7" s="1"/>
  <c r="F204" i="7"/>
  <c r="F202" i="7"/>
  <c r="F200" i="7"/>
  <c r="F199" i="7"/>
  <c r="F206" i="7"/>
  <c r="F208" i="7" l="1"/>
  <c r="F210" i="7" s="1"/>
</calcChain>
</file>

<file path=xl/sharedStrings.xml><?xml version="1.0" encoding="utf-8"?>
<sst xmlns="http://schemas.openxmlformats.org/spreadsheetml/2006/main" count="370" uniqueCount="252">
  <si>
    <t>U</t>
  </si>
  <si>
    <t>P.U. (RD$)</t>
  </si>
  <si>
    <t>A</t>
  </si>
  <si>
    <t>PA</t>
  </si>
  <si>
    <t>ML</t>
  </si>
  <si>
    <t>MOVIMIENTO DE TIERRA:</t>
  </si>
  <si>
    <t>M²</t>
  </si>
  <si>
    <t>FINO DE TECHO</t>
  </si>
  <si>
    <t>B</t>
  </si>
  <si>
    <t>C</t>
  </si>
  <si>
    <t>PINTURA</t>
  </si>
  <si>
    <t>VARIOS</t>
  </si>
  <si>
    <t>GASTOS INDIRECTOS</t>
  </si>
  <si>
    <t>HONORARIOS PROFESIONALES</t>
  </si>
  <si>
    <t>GASTOS ADMINISTRATIVOS</t>
  </si>
  <si>
    <t>LEY 6-86</t>
  </si>
  <si>
    <t>IMPREVISTOS</t>
  </si>
  <si>
    <t>CODIA</t>
  </si>
  <si>
    <t>INSTALACIÓN DE ELECTROBOMBA</t>
  </si>
  <si>
    <t>INSTALACIÓN MANOMÉTRICA COMPLETA</t>
  </si>
  <si>
    <t>SUB-TOTAL GENERAL</t>
  </si>
  <si>
    <t>SUPERVISIÓN DE LA OBRA</t>
  </si>
  <si>
    <t>GASTOS DE TRANSPORTE</t>
  </si>
  <si>
    <t>TOTAL GASTOS INDIRECTOS</t>
  </si>
  <si>
    <t>UD</t>
  </si>
  <si>
    <t>PUERTA DOBLE DE TOLA DE 1/4" (2.70 X 2.00) M</t>
  </si>
  <si>
    <t>D</t>
  </si>
  <si>
    <t xml:space="preserve">Ubicación: EL SEIBO </t>
  </si>
  <si>
    <t>Zona : VI</t>
  </si>
  <si>
    <t>CANTIDAD</t>
  </si>
  <si>
    <t>VALOR (RD$)</t>
  </si>
  <si>
    <t xml:space="preserve">REHABILITACIONES EN ESTACIÓN DE BOMBEO ACUEDUCTO  DE EL SEIBO </t>
  </si>
  <si>
    <t>CAMBIO DE EQUIPOS EN ESTACIÓN DE BOMBEO EXISTENTE</t>
  </si>
  <si>
    <t xml:space="preserve">ELECTRIFICACIÓN BASICA </t>
  </si>
  <si>
    <t>SUMINISTRO E INSTALACIÓN DE ELECTROBOMBA</t>
  </si>
  <si>
    <t>SUMINISTRO ELECTROBOMBAS TURBINA DE EJE VERTICAL 1585 GPM, VS. 372 PIES TDH, CON MOTOR DE 200 HP A 1770 RPM, 480V LONGITUD DE COLUMNA MAS TAZONES DE 38 PIES,</t>
  </si>
  <si>
    <t>ARRANCADOR TIPO SOFT START PARA ELECTROBOMBA DE 200 HP, 60HZ A 480V.</t>
  </si>
  <si>
    <t>ELECTROBOMBA SUMERGIBLE DE LODO NO ATASCABLE, MANEJO DE SOLIDO 3'' DE 250 GPM, 25 PIES DE TDH, CON MOTOR DE 3 HP, A 480V, 60HZ.</t>
  </si>
  <si>
    <t>ARRANCADOR DIRECTO A LINEA PARA MOTOR DE 3 HP, A 480V, 60HZ.</t>
  </si>
  <si>
    <t>TUBERÍA DE POLIETILENO DE 3'' PARA ELECTROBOMBA DE LODO</t>
  </si>
  <si>
    <t>PIES</t>
  </si>
  <si>
    <t>NIPLES PLATILLADOS EN UN EXTREMO Ø10'' X 12''</t>
  </si>
  <si>
    <t>NIPLES PLATILLADOS EN UN EXTREMO Ø6'' X 12''</t>
  </si>
  <si>
    <t>NIPLES SOLDABLE Ø6'' X 60''</t>
  </si>
  <si>
    <t>CODO Ø6'' X 90º SOLDABLE</t>
  </si>
  <si>
    <t>JUNTA DRESSER Ø10"</t>
  </si>
  <si>
    <t>VÁLVULA DE RETENCIÓN (CHECK) DE Ø10'' PLATILLADO 250 PSI</t>
  </si>
  <si>
    <t>TEE PLATILLADA Ø12'' X 6'', ACERO</t>
  </si>
  <si>
    <t>VÁLVULA DE COMPUERTA VÁSTAGO ASCENDENTE Ø10'' PLATILLADA 250 PSI.</t>
  </si>
  <si>
    <t>VÁLVULA DE COMPUERTA VÁSTAGO ASCENDENTE Ø6'' PLATILLADA 250 PSI.</t>
  </si>
  <si>
    <t>VÁLVULA DE AIRE 2'', 200 PSI, INSTALACIÓN COMPLETA</t>
  </si>
  <si>
    <t>MANO DE OBRA</t>
  </si>
  <si>
    <t>DESMANTELAMIENTO DE DESCARGA DE 10" (VALVULAS DE COMPUERTA, VALVULA CHECK, NIPLES, JUNTAS DRESSER Y MAS)</t>
  </si>
  <si>
    <t>ELECTRIFICACIÓN SECUNDARIA</t>
  </si>
  <si>
    <t>PANEL BOARD CON BARRA DE 1000 AMP CON MAIN BREAKER DE 1000 AMP (INCLUYE 3 BRAKERS 350/ 3 AMP, 1 BREAKER DE 30/3 AMP</t>
  </si>
  <si>
    <t>ALIMENTADOR DESDE EL TRANSFORMADOR HASTA EL MAIN BREAKER DE PANEL BOARD (INCLUYE 4 CONDUCTORES THW # 4/0 POR FASE EN TUBERIA EMT Ø3")</t>
  </si>
  <si>
    <t>PIE</t>
  </si>
  <si>
    <t xml:space="preserve">ALIMENTADOR DESDE EL PANEL BOARD HASTA ARRANCADORES (INCLUYE CONDUCTOR THW #3/0, DOS POR FASE EN TUBERIA EMT Ø4") </t>
  </si>
  <si>
    <t xml:space="preserve">ALIMENTADOR DESDE ARRANCADOR HASTA BOMBAS (INCLUYE  CONDUCTOR THW #3/0, DOS POR FASE EN TUBERIA L.T.  Ø3") </t>
  </si>
  <si>
    <t>ALIMENTADOR ELÉCTRICO DESDE PANEL BOARD HASTA PANEL ARRANCADOR DIRECTO A LINEA COMPUESTO POR: 3 CONDUCTOR ELÉCTRICO THW NO. 8, TUBERIA EMT DE 1", CONJUNTO DE SOPORTES Y CONECTORES</t>
  </si>
  <si>
    <t>ALIMENTADOR ELÉCTRICO DESDE PANEL ARRANCADOR DIRECTO A LINEA HASTA ELECTROBOMBA SUMERGIBLE COMPUESTO POR: CONDUCTOR ELÉCTRICO DE GOMA NO. 10/4.</t>
  </si>
  <si>
    <t>BANDEJAS PARA CABLES ELECTRICOS 0.30 X 3.0 M</t>
  </si>
  <si>
    <t xml:space="preserve">MANO DE OBRA ELÉCTRICA </t>
  </si>
  <si>
    <t>DESMANTELAMIENTO DE PANELES Y CONDUCTORES ELECTRICOS (MAIN BREAKERS, ARRANCADORES, AUTOTRANSFORMADORES, CCM Y MAS)</t>
  </si>
  <si>
    <t>SUMINISTRO E INSTALACIÓN DE GENERADOR ELÉCTRICO</t>
  </si>
  <si>
    <t>SUMINISTRO GENERADOR ELÉCTRICO DE EMERGENCIA DE 400 KW ENCAPSULADO</t>
  </si>
  <si>
    <t>INSTALACIÓN DE GENERADOR ELÉCTRICO DE EMERGENCIA</t>
  </si>
  <si>
    <t>SUMINISTRO DE ITM (INTERRUPTOR DE TRANSFERENCIA MANUAL) DE 1000 AMP.</t>
  </si>
  <si>
    <t>TRAILER PARA GENERADOR ELECTRICO</t>
  </si>
  <si>
    <t>ALIMENTADOR DESDE ITM EN CASETA DE BOMBEO HASTA MAIN BRAKER ENCLOSURED EN CASETA DE GENERADOR (INCLUYE CONDUCTOR THW# 4/0, 4 POR FASE  EN TUBERIA PVC Ø4")</t>
  </si>
  <si>
    <t>ALIMENTADOR DESDE MAIN BRAKER ENCLOSURED HASTA EL GENERADOR ELÉCTRICO (INCLUYE CONDUCTOR THW# 4/0, 4 POR FASE  EN TUBERIA L.T. Ø4")</t>
  </si>
  <si>
    <t>DESINSTALACIÓN DE  GENERADOR ELÉCTRICO DE EMERGENCIA EXISTENTE</t>
  </si>
  <si>
    <t>DESINSTALACIÓN DE SISTEMA DE ESCAPE DE GASES</t>
  </si>
  <si>
    <t>SUB-TOTAL A</t>
  </si>
  <si>
    <t>REHABILITACIÓN DE OBRA DE TOMA Y ESTACIÓN DE BOMBEO EXISTENTE</t>
  </si>
  <si>
    <t>OBRA DE TOMA EXISTENTE:</t>
  </si>
  <si>
    <t>LIMPIEZA DE MANTENIMIENTO DE REJILLA DE CAPTACIÓN</t>
  </si>
  <si>
    <t>PINTURA DE MANTENIMIENTO EN REJILLA DE CAPTACIÓN</t>
  </si>
  <si>
    <t>M2</t>
  </si>
  <si>
    <t xml:space="preserve">LIMPIEZA DE MUROS EXISTENTES DE HORMIGÓN VISTO </t>
  </si>
  <si>
    <t>SUMINISTRO Y COLOCACIÓN DE COMPUERTA TIPO MURAL DE 0.60 x 0.40 M CON VÁSTAGOS DE 3.10 M DE ALTURA EN ACERO NEGRO</t>
  </si>
  <si>
    <t>RESANE DE ESTRUCTURA DE HORMIGÓN EN DESARENADOR</t>
  </si>
  <si>
    <t xml:space="preserve">PINTURA DE MANTENIMIENTO AZUL PARA BARANDAS, PASARELAS </t>
  </si>
  <si>
    <t>PINTURA DE MANTENIMIENTO AZUL PARA  ESCALERAS TIPO GATO</t>
  </si>
  <si>
    <t>PINTURA DE OXIDO ROJO PARA BARANDAS  Y PASARELAS A COLOCAR</t>
  </si>
  <si>
    <t>SUMINISTRO Y COLOCACIÓN DE TAPA METÁLICA DE REGISTRO (1.0 M X 1.0 M)</t>
  </si>
  <si>
    <t>ESTACIÓN DE BOMBEO EXISTENTE:</t>
  </si>
  <si>
    <t>REHABILITACIÓN DE CASETA DE GENERADOR EXISTENTE</t>
  </si>
  <si>
    <t>2.1.1</t>
  </si>
  <si>
    <t>REMOCIÓN DE GENERADOR ELÉCTRICO EXISTENTE</t>
  </si>
  <si>
    <t>2.1.2</t>
  </si>
  <si>
    <t>REMOCIÓN PAÑETE EN MAL ESTADO EN TECHO Y PAREDES</t>
  </si>
  <si>
    <t>2.1.3</t>
  </si>
  <si>
    <t>LIMPIEZA GENERAL</t>
  </si>
  <si>
    <t>2.1.4</t>
  </si>
  <si>
    <t xml:space="preserve">DEMOLICIÓN PISO DE HORMIGÓN ARMADO Y BASE DE GENERADOR </t>
  </si>
  <si>
    <t>2.1.5</t>
  </si>
  <si>
    <t xml:space="preserve">BOTE MATERIAL DE PISO DEMOLIDO  </t>
  </si>
  <si>
    <r>
      <t xml:space="preserve"> M</t>
    </r>
    <r>
      <rPr>
        <sz val="14"/>
        <rFont val="Arial"/>
        <family val="2"/>
      </rPr>
      <t>³</t>
    </r>
    <r>
      <rPr>
        <sz val="12"/>
        <rFont val="Arial"/>
        <family val="2"/>
      </rPr>
      <t xml:space="preserve"> </t>
    </r>
  </si>
  <si>
    <t>2.1.6</t>
  </si>
  <si>
    <t>PISO DE HORMIGÓN ARMADO Y BASE DE GENERADOR</t>
  </si>
  <si>
    <t>2.1.7</t>
  </si>
  <si>
    <t>PINTURA INTERIOR Y EXTERIOR DE CASETA</t>
  </si>
  <si>
    <t>2.1.8</t>
  </si>
  <si>
    <t>2.1.9</t>
  </si>
  <si>
    <t>SUMINISTRO E INSTALACIÓN DE TANQUE DE COMBUSTIBLE DE 500 GLS.(LLENO)</t>
  </si>
  <si>
    <t>2.1.10</t>
  </si>
  <si>
    <t>2.1.11</t>
  </si>
  <si>
    <t>2.1.12</t>
  </si>
  <si>
    <t>2.1.13</t>
  </si>
  <si>
    <t>REHABILITACIÓN DE ESTACIÓN DE BOMBEO</t>
  </si>
  <si>
    <t>2.2.1</t>
  </si>
  <si>
    <t>PINTURA EPÓXICA EN PISO INTERIOR</t>
  </si>
  <si>
    <t>2.2.2</t>
  </si>
  <si>
    <t>2.2.3</t>
  </si>
  <si>
    <t>2.2.4</t>
  </si>
  <si>
    <t>LOGO Y LETRERO DE INAPA</t>
  </si>
  <si>
    <t>2.2.5</t>
  </si>
  <si>
    <t>REPARACIÓN DE ACERA PERIMETRAL</t>
  </si>
  <si>
    <t>2.2.6</t>
  </si>
  <si>
    <t>DESINSTALACION DE PUERTAS ENROLLABLES EXISTENTES</t>
  </si>
  <si>
    <t>2.2.7</t>
  </si>
  <si>
    <t>REPARACIÓN, REINSTALACIÓN  DE PUERTA METALICA ENROLLABLE Y COLOCACIÓN CADENAS PARA IZADO (2 UND)</t>
  </si>
  <si>
    <t>PUERTA CORREDERA DE DOBLE DE TOLA DE 1/4" (2.70 X 2.00) M</t>
  </si>
  <si>
    <t>2.2.8</t>
  </si>
  <si>
    <t>IMPERMEABILIZACIÓN DE TECHO (LONA ASFALTICA 4 mm)</t>
  </si>
  <si>
    <t>2.2.9</t>
  </si>
  <si>
    <t>DEMOLICIÓN Y BOTE DE BASES DE HORMIGÓN EXISTENTES (INCLUYE RESANE PISO)</t>
  </si>
  <si>
    <t>2.3.1</t>
  </si>
  <si>
    <t>2.3.2</t>
  </si>
  <si>
    <t>CONDUCTOR DE GOMA 8/4</t>
  </si>
  <si>
    <t>2.3.3</t>
  </si>
  <si>
    <t>SALIDA CENITAL EN IMC</t>
  </si>
  <si>
    <t>2.3.4</t>
  </si>
  <si>
    <t>INSTALACION DE POLIPASTO</t>
  </si>
  <si>
    <t>VERJA EN MURO DE BLOQUES DE 6", LONG.=130ML</t>
  </si>
  <si>
    <t>2.4.1</t>
  </si>
  <si>
    <t>2.4.1.1</t>
  </si>
  <si>
    <t>EXCAVACIÓN ZAPATAS  A MANO</t>
  </si>
  <si>
    <t>2.4.1.2</t>
  </si>
  <si>
    <t xml:space="preserve">REPOSICIÓN MATERIAL COMPACTADO </t>
  </si>
  <si>
    <t>2.4.1.3</t>
  </si>
  <si>
    <t>BOTE DE MATERIAL CON CAMIÓN IN SITU</t>
  </si>
  <si>
    <t>2.4.2</t>
  </si>
  <si>
    <t>HORMIGÓN ARMADO EN:</t>
  </si>
  <si>
    <t>2.4.2.1</t>
  </si>
  <si>
    <r>
      <t>ZAPATA DE MUROS (0.45 X 0.25)MTS  - 0.87 QQ/M</t>
    </r>
    <r>
      <rPr>
        <vertAlign val="superscript"/>
        <sz val="10"/>
        <rFont val="Arial"/>
        <family val="2"/>
      </rPr>
      <t>3</t>
    </r>
  </si>
  <si>
    <t>2.4.2.2</t>
  </si>
  <si>
    <r>
      <t>ZAPATA  DE  COLUMNAS  (0.60 X 0.60 X .25)MTS - 2.08QQ/M</t>
    </r>
    <r>
      <rPr>
        <vertAlign val="superscript"/>
        <sz val="10"/>
        <rFont val="Arial"/>
        <family val="2"/>
      </rPr>
      <t>3</t>
    </r>
  </si>
  <si>
    <t>2.4.2.3</t>
  </si>
  <si>
    <r>
      <t>COLUMNAS DE AMARRE (0.20 X 0.20)MTS - 4.36 QQ/M</t>
    </r>
    <r>
      <rPr>
        <vertAlign val="superscript"/>
        <sz val="10"/>
        <rFont val="Arial"/>
        <family val="2"/>
      </rPr>
      <t>3</t>
    </r>
  </si>
  <si>
    <t>2.4.2.4</t>
  </si>
  <si>
    <r>
      <t>VIGA DE AMARRE  BNP (0.15 X 0.20)MTS - 3.22 QQ/M</t>
    </r>
    <r>
      <rPr>
        <vertAlign val="superscript"/>
        <sz val="10"/>
        <rFont val="Arial"/>
        <family val="2"/>
      </rPr>
      <t>3</t>
    </r>
  </si>
  <si>
    <t>2.4.2.5</t>
  </si>
  <si>
    <r>
      <t>VIGA DE AMARRE SNP (0.20 X 0.20)MTS - 2.45 QQ/M</t>
    </r>
    <r>
      <rPr>
        <vertAlign val="superscript"/>
        <sz val="10"/>
        <rFont val="Arial"/>
        <family val="2"/>
      </rPr>
      <t>3</t>
    </r>
  </si>
  <si>
    <t>2.4.2.6</t>
  </si>
  <si>
    <t>VIGA PARA RIEL SNP (0.20 X 0.20 )</t>
  </si>
  <si>
    <t>2.4.3</t>
  </si>
  <si>
    <t>MUROS</t>
  </si>
  <si>
    <t>2.4.3.1</t>
  </si>
  <si>
    <t>2.4.3.2</t>
  </si>
  <si>
    <t>2.4.4</t>
  </si>
  <si>
    <t>TERMINACIÓN DE SUPERFICIE</t>
  </si>
  <si>
    <t>2.4.4.1</t>
  </si>
  <si>
    <t>PAÑETE EN VIGAS Y COLUMNAS</t>
  </si>
  <si>
    <t>2.4.4.2</t>
  </si>
  <si>
    <t>FRAGUACHE EN VIGAS Y COLUMNAS</t>
  </si>
  <si>
    <t>2.4.4.3</t>
  </si>
  <si>
    <t>CANTOS</t>
  </si>
  <si>
    <t>2.4.5</t>
  </si>
  <si>
    <t>2.4.5.1</t>
  </si>
  <si>
    <t>PINTURA BASE BLANCA EN VIGAS Y COLUMNAS</t>
  </si>
  <si>
    <t>2.4.5.2</t>
  </si>
  <si>
    <t xml:space="preserve">ACRÍLICA AZUL TURQUESA EN VIGAS Y COLUMNAS </t>
  </si>
  <si>
    <t>2.4.6</t>
  </si>
  <si>
    <t>SUMINISTRO Y COLOCACIÓN DE ALAMBRE GALVANIZADO TIPO TRINCHERA</t>
  </si>
  <si>
    <t>2.4.7</t>
  </si>
  <si>
    <t>PORTÓN EN CANALETAS DE 3 1/2" Y BARRAS DE 1/2", LONGITUD=4.0 M.</t>
  </si>
  <si>
    <t>P.A</t>
  </si>
  <si>
    <t>ÁREA EXTERIOR:</t>
  </si>
  <si>
    <t>2.5.2</t>
  </si>
  <si>
    <t>EMBELLECIMIENTO CON GRAVILLA</t>
  </si>
  <si>
    <t>2.5.3</t>
  </si>
  <si>
    <t>LIMPIEZA FINAL</t>
  </si>
  <si>
    <t>SUB-TOTAL B</t>
  </si>
  <si>
    <t>INSTALACIÓN SISTEMA DE VIDEO VIGILANCIA Y CABLEADO A REALIZAR EN PLANTA DE TRATAMIENTO DE AGUA POTABLE DE EL SEIBO</t>
  </si>
  <si>
    <t>CAMARAS VIGILANCIA</t>
  </si>
  <si>
    <t>CAMARA DOMO 4 MPX EN:</t>
  </si>
  <si>
    <t>1.1.1</t>
  </si>
  <si>
    <t>ALMACEN SULFATO DE SODIO</t>
  </si>
  <si>
    <t>1.1.2</t>
  </si>
  <si>
    <t>COCINA TOMA DE AGUA</t>
  </si>
  <si>
    <t>1.1.3</t>
  </si>
  <si>
    <t>RUTA DEL AGUA</t>
  </si>
  <si>
    <t>1.1.4</t>
  </si>
  <si>
    <t>POZO SULFATO DE SODIO</t>
  </si>
  <si>
    <t>CAMARA BULLET 4 MPX</t>
  </si>
  <si>
    <t>1.2.1</t>
  </si>
  <si>
    <t>ESQUINA ENTRADA DE ALMACÉN</t>
  </si>
  <si>
    <t>1.2.2</t>
  </si>
  <si>
    <t>ESQUINA ARRIBA OFICINA</t>
  </si>
  <si>
    <t>1.2.3</t>
  </si>
  <si>
    <t>PROCESO DEL AGUA (FLOCULADORES, SEDIMENTADORES Y FILTROS)</t>
  </si>
  <si>
    <t>1.2.4</t>
  </si>
  <si>
    <t>GENERADOR ELÉCTRICO</t>
  </si>
  <si>
    <t>1.2.5</t>
  </si>
  <si>
    <t>ENTRADA PLANTA TRATAMIENTO AGUA</t>
  </si>
  <si>
    <t>OTROS EQUIPOS PARA INSTALACIÓN</t>
  </si>
  <si>
    <t>DVR NVR 18 CANALES IP</t>
  </si>
  <si>
    <t>CAJAS DE CABLE UTP CAT 6 CERTIFICADO</t>
  </si>
  <si>
    <t>GABINETE ABATIBLE DE 9U</t>
  </si>
  <si>
    <t>PATCH PANEL LLENO 24 PORT CAT 6</t>
  </si>
  <si>
    <t>BANDEJA U2 FRONTAL PARA GABINETE</t>
  </si>
  <si>
    <t>ACCESORIOS REDES VARIOS</t>
  </si>
  <si>
    <t>DISCO DURO 2 TERA B. PULPURA SULVILANCE</t>
  </si>
  <si>
    <t>PROTECTOR CONTRA RAYOS</t>
  </si>
  <si>
    <t>MATERIALES Y ACCESORIOS PARA CANALIZACION</t>
  </si>
  <si>
    <t>SWITCH POE 24 PORT GIGABIT SMART TP-LINK</t>
  </si>
  <si>
    <t>TUBO EMT DE 3/4"</t>
  </si>
  <si>
    <t>TUBO EMT DE 1"</t>
  </si>
  <si>
    <t>COUPLING PARA TUBOS EMT DE 3/4"</t>
  </si>
  <si>
    <t>COUPLING PARA TUBOS EMT DE 1"</t>
  </si>
  <si>
    <t xml:space="preserve">REGISTRO OCTAGONAL </t>
  </si>
  <si>
    <t xml:space="preserve">REGISTRO NEMA 10"x8"x6" </t>
  </si>
  <si>
    <t>OTRAS PIEZAS (ABRAZADERAS, BARRAS Y OTROS)</t>
  </si>
  <si>
    <t>SOLUCIÓN RADIO ENLACE</t>
  </si>
  <si>
    <t>EQUIPOS ENLACE PUNTO A PUNTO</t>
  </si>
  <si>
    <t>TORRE DE TRANSMISIÓN DE 20'</t>
  </si>
  <si>
    <t>SUB-TOTAL C</t>
  </si>
  <si>
    <t>MESES</t>
  </si>
  <si>
    <t>VALLA ANUNCIANDO OBRA 16' X 8' IMPRESIÓN FULL COLOR CONTENIENDO LOGO DE INAPA, NOMBRE DE PROYECTO Y CONTRATISTA. ESTRUCTURA EN TUBOS GALVANIZADOS 1 1/2"X 1 1/2" Y SOPORTES EN TUBO CUADRADO 4" X 4"</t>
  </si>
  <si>
    <t>SUB-TOTAL D</t>
  </si>
  <si>
    <t xml:space="preserve">SEGUROS , POLIZA Y FIANZAS </t>
  </si>
  <si>
    <t>ITBIS DE HONORARIOS PROFESIONALES  (LEY 07-2007)</t>
  </si>
  <si>
    <t>OPERACIÓN Y MANTENIMIENTO INAPA</t>
  </si>
  <si>
    <t>MEDIDA DE COMPENSACIÓN AMBIENTAL</t>
  </si>
  <si>
    <t>DESINSTALACIÓN DE ELECTROBOMBAS EXISTENTE</t>
  </si>
  <si>
    <t>SUMINISTRO E INSTALACIÓN DE BARANDAS DE            H.G. 1 1/2" EN TRAMOS FALTANTES (ALTURA=1.00 M)</t>
  </si>
  <si>
    <t>CONSTRUCCIÓN DE ESCAPE DE SISTEMA DE GASES</t>
  </si>
  <si>
    <t>DEMOLICIÓN DE FINO DE TECHO EN MAL ESTADO</t>
  </si>
  <si>
    <t xml:space="preserve">PINTURA ACRÍLICA INTERIOR Y EXTERIOR </t>
  </si>
  <si>
    <t xml:space="preserve">PINTURA ACÍILICA EN TECHO </t>
  </si>
  <si>
    <t>EQUIPAMIENTO DEL PUENTE GRUA EN LA ESTACIÓN DE BOMBEO</t>
  </si>
  <si>
    <t>CAMPAMENTO (INCLUYE  ALQUILER DE CASA  O SOLAR, FURGÓN OFICINA, ALMACEN Y ALQUILER BAÑOS MOVILES)</t>
  </si>
  <si>
    <t>EQUIPAMIENTO DE POLIPASTO ELÉCTRICO EN ACERO, RESISTENTE A LA CORROSIÓN EXTERIOR - MARINO DE 3 TON. CON MOTOR DE IZAJE 4-5 KW Y MOTOR DE DESPLAZAMIENTO 0.3-0.5 KW NEMA 4, VARIADOR DE VELOCIDAD, RENDIMIENTO, PROTECCIÓN TERMICA MOTOR DE IZAJE, TRIFASICO 460V/60HZ,10,70 m DE ELEVACION, VELOCIDAD DE PRECISIÓN  1.67 m/min CON GANCHO DE ACERO ALEADO Y CERROJO DE SEGURIDAD ACERO  INTERRUPTOR DE CONTROL DE DESPLAZAMIENTO, SUBIDA, BAJADA, BOTON DE PARADA DE EMERGENCIA Y BOTON PARA VARIACION DE VELOCIDADES. (INCLUYE LINEA ELECTRICA PARA ALIMENTACION DE POLIPASTO EN MONORRIEL)</t>
  </si>
  <si>
    <t xml:space="preserve">Obra: REHABILITACIÓN OBRA DE TOMA Y ESTACIÓN DE BOMBEO, ACUEDUCTO  EL SEIBO </t>
  </si>
  <si>
    <t>TOTAL A CONTRATAR   (RD$)</t>
  </si>
  <si>
    <t xml:space="preserve">BLOCK 6"  Ø3/8"@0.60M  SNP VIOLINADO </t>
  </si>
  <si>
    <t>BLOCK 6"  Ø3/8"@0.60M  BNP</t>
  </si>
  <si>
    <t>M</t>
  </si>
  <si>
    <t>DESCRIPCIÓN</t>
  </si>
  <si>
    <t>Nº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</si>
</sst>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\ _€_-;\-* #,##0.00\ _€_-;_-* &quot;-&quot;??\ _€_-;_-@_-"/>
    <numFmt numFmtId="165" formatCode="#,##0.00;[Red]#,##0.00"/>
    <numFmt numFmtId="166" formatCode="_-* #,##0.00\ &quot;€&quot;_-;\-* #,##0.00\ &quot;€&quot;_-;_-* &quot;-&quot;??\ &quot;€&quot;_-;_-@_-"/>
    <numFmt numFmtId="167" formatCode="_-* #,##0.00_-;\-* #,##0.00_-;_-* &quot;-&quot;??_-;_-@_-"/>
    <numFmt numFmtId="168" formatCode="#,##0.00_ ;\-#,##0.00\ "/>
    <numFmt numFmtId="169" formatCode="0.00;[Red]0.00"/>
    <numFmt numFmtId="170" formatCode="0.0%"/>
    <numFmt numFmtId="171" formatCode="&quot;$&quot;#,##0.00;[Red]\-&quot;$&quot;#,##0.00"/>
    <numFmt numFmtId="172" formatCode="&quot;$&quot;#,##0.00;\-&quot;$&quot;#,##0.00"/>
    <numFmt numFmtId="173" formatCode="#,##0.0"/>
    <numFmt numFmtId="174" formatCode="_-* #,##0.00\ _P_t_s_-;\-* #,##0.00\ _P_t_s_-;_-* &quot;-&quot;??\ _P_t_s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39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174" fontId="4" fillId="0" borderId="0" applyFont="0" applyFill="0" applyBorder="0" applyAlignment="0" applyProtection="0"/>
    <xf numFmtId="0" fontId="19" fillId="0" borderId="0"/>
    <xf numFmtId="0" fontId="1" fillId="0" borderId="0"/>
  </cellStyleXfs>
  <cellXfs count="232">
    <xf numFmtId="0" fontId="0" fillId="0" borderId="0" xfId="0"/>
    <xf numFmtId="4" fontId="4" fillId="2" borderId="2" xfId="8" applyNumberFormat="1" applyFont="1" applyFill="1" applyBorder="1" applyAlignment="1" applyProtection="1">
      <alignment vertical="center"/>
      <protection locked="0"/>
    </xf>
    <xf numFmtId="0" fontId="4" fillId="2" borderId="2" xfId="28" applyFont="1" applyFill="1" applyBorder="1" applyAlignment="1" applyProtection="1">
      <alignment horizontal="left" vertical="top" wrapText="1"/>
    </xf>
    <xf numFmtId="164" fontId="4" fillId="2" borderId="0" xfId="12" applyFont="1" applyFill="1"/>
    <xf numFmtId="43" fontId="4" fillId="0" borderId="0" xfId="15" applyNumberFormat="1" applyFont="1" applyFill="1" applyBorder="1" applyAlignment="1">
      <alignment horizontal="right" vertical="top"/>
    </xf>
    <xf numFmtId="43" fontId="5" fillId="0" borderId="0" xfId="15" applyNumberFormat="1" applyFont="1" applyFill="1" applyBorder="1" applyAlignment="1">
      <alignment vertical="top"/>
    </xf>
    <xf numFmtId="2" fontId="4" fillId="0" borderId="0" xfId="10" applyNumberFormat="1" applyFont="1" applyFill="1" applyBorder="1" applyAlignment="1">
      <alignment horizontal="left" vertical="top"/>
    </xf>
    <xf numFmtId="0" fontId="4" fillId="0" borderId="0" xfId="10" applyFont="1" applyFill="1" applyBorder="1" applyAlignment="1">
      <alignment horizontal="left" vertical="top"/>
    </xf>
    <xf numFmtId="0" fontId="4" fillId="0" borderId="0" xfId="10" applyFont="1" applyFill="1" applyBorder="1" applyAlignment="1">
      <alignment horizontal="center" vertical="top"/>
    </xf>
    <xf numFmtId="43" fontId="4" fillId="2" borderId="0" xfId="23" applyFont="1" applyFill="1" applyBorder="1" applyAlignment="1" applyProtection="1">
      <alignment horizontal="right" vertical="top" wrapText="1"/>
    </xf>
    <xf numFmtId="43" fontId="4" fillId="2" borderId="0" xfId="23" applyFont="1" applyFill="1" applyBorder="1" applyAlignment="1" applyProtection="1">
      <alignment vertical="top" wrapText="1"/>
    </xf>
    <xf numFmtId="43" fontId="4" fillId="2" borderId="2" xfId="23" applyFont="1" applyFill="1" applyBorder="1" applyAlignment="1" applyProtection="1">
      <alignment horizontal="center" vertical="center" wrapText="1"/>
    </xf>
    <xf numFmtId="3" fontId="5" fillId="2" borderId="2" xfId="8" applyNumberFormat="1" applyFont="1" applyFill="1" applyBorder="1" applyAlignment="1" applyProtection="1">
      <alignment horizontal="right" wrapText="1"/>
    </xf>
    <xf numFmtId="49" fontId="5" fillId="2" borderId="2" xfId="8" applyNumberFormat="1" applyFont="1" applyFill="1" applyBorder="1" applyAlignment="1" applyProtection="1">
      <alignment horizontal="left" vertical="center" wrapText="1"/>
    </xf>
    <xf numFmtId="4" fontId="4" fillId="2" borderId="2" xfId="8" applyNumberFormat="1" applyFont="1" applyFill="1" applyBorder="1" applyAlignment="1" applyProtection="1">
      <alignment horizontal="right" vertical="center" wrapText="1"/>
    </xf>
    <xf numFmtId="39" fontId="4" fillId="2" borderId="2" xfId="8" applyNumberFormat="1" applyFont="1" applyFill="1" applyBorder="1" applyAlignment="1" applyProtection="1">
      <alignment vertical="center"/>
    </xf>
    <xf numFmtId="173" fontId="4" fillId="2" borderId="2" xfId="8" applyNumberFormat="1" applyFont="1" applyFill="1" applyBorder="1" applyAlignment="1" applyProtection="1">
      <alignment horizontal="right" vertical="top" wrapText="1"/>
    </xf>
    <xf numFmtId="49" fontId="4" fillId="2" borderId="2" xfId="8" applyNumberFormat="1" applyFont="1" applyFill="1" applyBorder="1" applyAlignment="1" applyProtection="1">
      <alignment horizontal="left" vertical="center" wrapText="1"/>
    </xf>
    <xf numFmtId="39" fontId="4" fillId="2" borderId="2" xfId="8" applyNumberFormat="1" applyFont="1" applyFill="1" applyBorder="1" applyAlignment="1" applyProtection="1">
      <alignment horizontal="center" vertical="center"/>
    </xf>
    <xf numFmtId="49" fontId="4" fillId="2" borderId="0" xfId="8" applyNumberFormat="1" applyFont="1" applyFill="1" applyBorder="1" applyAlignment="1" applyProtection="1">
      <alignment horizontal="left" vertical="center" wrapText="1"/>
    </xf>
    <xf numFmtId="4" fontId="4" fillId="2" borderId="2" xfId="8" applyNumberFormat="1" applyFont="1" applyFill="1" applyBorder="1" applyAlignment="1" applyProtection="1">
      <alignment horizontal="right" vertical="top" wrapText="1"/>
    </xf>
    <xf numFmtId="39" fontId="4" fillId="2" borderId="2" xfId="8" applyNumberFormat="1" applyFont="1" applyFill="1" applyBorder="1" applyAlignment="1" applyProtection="1">
      <alignment horizontal="center"/>
    </xf>
    <xf numFmtId="173" fontId="4" fillId="2" borderId="4" xfId="8" applyNumberFormat="1" applyFont="1" applyFill="1" applyBorder="1" applyAlignment="1" applyProtection="1">
      <alignment horizontal="right" vertical="top" wrapText="1"/>
    </xf>
    <xf numFmtId="49" fontId="4" fillId="0" borderId="4" xfId="8" applyNumberFormat="1" applyFont="1" applyFill="1" applyBorder="1" applyAlignment="1" applyProtection="1">
      <alignment horizontal="left" vertical="center" wrapText="1"/>
    </xf>
    <xf numFmtId="39" fontId="4" fillId="2" borderId="4" xfId="8" applyNumberFormat="1" applyFont="1" applyFill="1" applyBorder="1" applyAlignment="1" applyProtection="1">
      <alignment horizontal="center" vertical="center"/>
    </xf>
    <xf numFmtId="49" fontId="4" fillId="0" borderId="2" xfId="8" applyNumberFormat="1" applyFont="1" applyFill="1" applyBorder="1" applyAlignment="1" applyProtection="1">
      <alignment horizontal="left" vertical="top" wrapText="1"/>
    </xf>
    <xf numFmtId="49" fontId="4" fillId="0" borderId="2" xfId="8" applyNumberFormat="1" applyFont="1" applyFill="1" applyBorder="1" applyAlignment="1" applyProtection="1">
      <alignment horizontal="left" vertical="center" wrapText="1"/>
    </xf>
    <xf numFmtId="3" fontId="5" fillId="2" borderId="2" xfId="8" applyNumberFormat="1" applyFont="1" applyFill="1" applyBorder="1" applyAlignment="1" applyProtection="1">
      <alignment horizontal="right" vertical="top" wrapText="1"/>
    </xf>
    <xf numFmtId="4" fontId="4" fillId="2" borderId="2" xfId="5" applyNumberFormat="1" applyFont="1" applyFill="1" applyBorder="1" applyAlignment="1" applyProtection="1">
      <alignment horizontal="right" vertical="center" wrapText="1"/>
    </xf>
    <xf numFmtId="39" fontId="4" fillId="2" borderId="2" xfId="26" applyNumberFormat="1" applyFont="1" applyFill="1" applyBorder="1" applyAlignment="1" applyProtection="1">
      <alignment horizontal="center" vertical="center"/>
    </xf>
    <xf numFmtId="0" fontId="4" fillId="0" borderId="2" xfId="27" applyFont="1" applyBorder="1" applyAlignment="1" applyProtection="1">
      <alignment horizontal="left" vertical="center" wrapText="1"/>
    </xf>
    <xf numFmtId="168" fontId="4" fillId="2" borderId="2" xfId="26" applyNumberFormat="1" applyFont="1" applyFill="1" applyBorder="1" applyAlignment="1" applyProtection="1">
      <alignment horizontal="right" vertical="center" wrapText="1"/>
    </xf>
    <xf numFmtId="0" fontId="5" fillId="2" borderId="2" xfId="28" applyFont="1" applyFill="1" applyBorder="1" applyAlignment="1" applyProtection="1">
      <alignment horizontal="left" vertical="top" wrapText="1"/>
    </xf>
    <xf numFmtId="0" fontId="4" fillId="0" borderId="2" xfId="26" applyFont="1" applyFill="1" applyBorder="1" applyAlignment="1" applyProtection="1">
      <alignment vertical="center" wrapText="1"/>
    </xf>
    <xf numFmtId="173" fontId="5" fillId="2" borderId="2" xfId="8" applyNumberFormat="1" applyFont="1" applyFill="1" applyBorder="1" applyAlignment="1" applyProtection="1">
      <alignment horizontal="right" vertical="center" wrapText="1"/>
    </xf>
    <xf numFmtId="173" fontId="4" fillId="2" borderId="2" xfId="8" applyNumberFormat="1" applyFont="1" applyFill="1" applyBorder="1" applyAlignment="1" applyProtection="1">
      <alignment horizontal="right" vertical="center" wrapText="1"/>
    </xf>
    <xf numFmtId="0" fontId="5" fillId="2" borderId="2" xfId="46" applyNumberFormat="1" applyFont="1" applyFill="1" applyBorder="1" applyAlignment="1" applyProtection="1">
      <alignment horizontal="right" vertical="center" wrapText="1"/>
    </xf>
    <xf numFmtId="0" fontId="5" fillId="2" borderId="2" xfId="46" applyFont="1" applyFill="1" applyBorder="1" applyAlignment="1" applyProtection="1">
      <alignment vertical="top" wrapText="1"/>
    </xf>
    <xf numFmtId="4" fontId="4" fillId="2" borderId="2" xfId="46" applyNumberFormat="1" applyFont="1" applyFill="1" applyBorder="1" applyAlignment="1" applyProtection="1">
      <alignment horizontal="right" vertical="top" wrapText="1"/>
    </xf>
    <xf numFmtId="4" fontId="4" fillId="2" borderId="2" xfId="46" applyNumberFormat="1" applyFont="1" applyFill="1" applyBorder="1" applyAlignment="1" applyProtection="1">
      <alignment horizontal="center" vertical="top" wrapText="1"/>
    </xf>
    <xf numFmtId="0" fontId="4" fillId="2" borderId="2" xfId="46" applyNumberFormat="1" applyFont="1" applyFill="1" applyBorder="1" applyAlignment="1" applyProtection="1">
      <alignment horizontal="right" vertical="top" wrapText="1"/>
    </xf>
    <xf numFmtId="0" fontId="4" fillId="2" borderId="2" xfId="46" applyFont="1" applyFill="1" applyBorder="1" applyAlignment="1" applyProtection="1">
      <alignment vertical="top" wrapText="1"/>
    </xf>
    <xf numFmtId="4" fontId="4" fillId="2" borderId="2" xfId="46" applyNumberFormat="1" applyFont="1" applyFill="1" applyBorder="1" applyAlignment="1" applyProtection="1">
      <alignment horizontal="right" vertical="center" wrapText="1"/>
    </xf>
    <xf numFmtId="4" fontId="18" fillId="2" borderId="2" xfId="46" applyNumberFormat="1" applyFont="1" applyFill="1" applyBorder="1" applyAlignment="1" applyProtection="1">
      <alignment horizontal="center" vertical="center" wrapText="1"/>
    </xf>
    <xf numFmtId="3" fontId="4" fillId="2" borderId="2" xfId="48" applyNumberFormat="1" applyFont="1" applyFill="1" applyBorder="1" applyAlignment="1" applyProtection="1">
      <alignment horizontal="right" vertical="top" wrapText="1"/>
    </xf>
    <xf numFmtId="4" fontId="4" fillId="2" borderId="2" xfId="48" applyNumberFormat="1" applyFont="1" applyFill="1" applyBorder="1" applyAlignment="1" applyProtection="1">
      <alignment horizontal="right" vertical="center" wrapText="1"/>
    </xf>
    <xf numFmtId="4" fontId="4" fillId="2" borderId="2" xfId="48" applyNumberFormat="1" applyFont="1" applyFill="1" applyBorder="1" applyAlignment="1" applyProtection="1">
      <alignment horizontal="center" vertical="center" wrapText="1"/>
    </xf>
    <xf numFmtId="4" fontId="4" fillId="2" borderId="2" xfId="47" applyNumberFormat="1" applyFont="1" applyFill="1" applyBorder="1" applyAlignment="1" applyProtection="1">
      <alignment horizontal="right" vertical="top" wrapText="1"/>
    </xf>
    <xf numFmtId="4" fontId="4" fillId="2" borderId="2" xfId="47" applyNumberFormat="1" applyFont="1" applyFill="1" applyBorder="1" applyAlignment="1" applyProtection="1">
      <alignment horizontal="center" vertical="top" wrapText="1"/>
    </xf>
    <xf numFmtId="4" fontId="4" fillId="3" borderId="4" xfId="47" applyNumberFormat="1" applyFont="1" applyFill="1" applyBorder="1" applyAlignment="1" applyProtection="1">
      <alignment horizontal="right" vertical="center" wrapText="1"/>
    </xf>
    <xf numFmtId="4" fontId="4" fillId="3" borderId="4" xfId="47" applyNumberFormat="1" applyFont="1" applyFill="1" applyBorder="1" applyAlignment="1" applyProtection="1">
      <alignment horizontal="right" vertical="top" wrapText="1"/>
    </xf>
    <xf numFmtId="4" fontId="4" fillId="3" borderId="4" xfId="47" applyNumberFormat="1" applyFont="1" applyFill="1" applyBorder="1" applyAlignment="1" applyProtection="1">
      <alignment horizontal="center" vertical="top" wrapText="1"/>
    </xf>
    <xf numFmtId="0" fontId="4" fillId="2" borderId="2" xfId="46" applyNumberFormat="1" applyFont="1" applyFill="1" applyBorder="1" applyAlignment="1" applyProtection="1">
      <alignment horizontal="right" vertical="center" wrapText="1"/>
    </xf>
    <xf numFmtId="0" fontId="4" fillId="2" borderId="2" xfId="46" applyFont="1" applyFill="1" applyBorder="1" applyAlignment="1" applyProtection="1">
      <alignment horizontal="right" vertical="top" wrapText="1"/>
    </xf>
    <xf numFmtId="10" fontId="4" fillId="2" borderId="2" xfId="18" applyNumberFormat="1" applyFont="1" applyFill="1" applyBorder="1" applyAlignment="1" applyProtection="1">
      <alignment horizontal="right" vertical="top" wrapText="1"/>
    </xf>
    <xf numFmtId="0" fontId="4" fillId="2" borderId="2" xfId="26" applyFont="1" applyFill="1" applyBorder="1" applyAlignment="1" applyProtection="1">
      <alignment horizontal="right" vertical="top" wrapText="1"/>
    </xf>
    <xf numFmtId="10" fontId="4" fillId="2" borderId="2" xfId="26" applyNumberFormat="1" applyFont="1" applyFill="1" applyBorder="1" applyAlignment="1" applyProtection="1">
      <alignment horizontal="right" vertical="top" wrapText="1"/>
    </xf>
    <xf numFmtId="10" fontId="4" fillId="2" borderId="2" xfId="10" applyNumberFormat="1" applyFont="1" applyFill="1" applyBorder="1" applyAlignment="1" applyProtection="1">
      <alignment vertical="top"/>
    </xf>
    <xf numFmtId="4" fontId="4" fillId="2" borderId="2" xfId="8" applyNumberFormat="1" applyFont="1" applyFill="1" applyBorder="1" applyAlignment="1" applyProtection="1">
      <protection locked="0"/>
    </xf>
    <xf numFmtId="4" fontId="4" fillId="2" borderId="4" xfId="8" applyNumberFormat="1" applyFont="1" applyFill="1" applyBorder="1" applyAlignment="1" applyProtection="1">
      <alignment vertical="center"/>
      <protection locked="0"/>
    </xf>
    <xf numFmtId="164" fontId="14" fillId="2" borderId="2" xfId="12" applyFont="1" applyFill="1" applyBorder="1" applyAlignment="1" applyProtection="1">
      <alignment vertical="center"/>
      <protection locked="0"/>
    </xf>
    <xf numFmtId="164" fontId="8" fillId="2" borderId="2" xfId="12" applyFont="1" applyFill="1" applyBorder="1" applyAlignment="1" applyProtection="1">
      <alignment vertical="center"/>
      <protection locked="0"/>
    </xf>
    <xf numFmtId="164" fontId="15" fillId="0" borderId="2" xfId="12" applyFont="1" applyFill="1" applyBorder="1" applyAlignment="1" applyProtection="1">
      <alignment horizontal="right"/>
      <protection locked="0"/>
    </xf>
    <xf numFmtId="164" fontId="5" fillId="0" borderId="2" xfId="12" applyFont="1" applyFill="1" applyBorder="1" applyAlignment="1" applyProtection="1">
      <alignment horizontal="right"/>
      <protection locked="0"/>
    </xf>
    <xf numFmtId="164" fontId="4" fillId="0" borderId="2" xfId="12" applyFont="1" applyFill="1" applyBorder="1" applyAlignment="1" applyProtection="1">
      <alignment horizontal="right"/>
      <protection locked="0"/>
    </xf>
    <xf numFmtId="164" fontId="4" fillId="2" borderId="2" xfId="12" applyFont="1" applyFill="1" applyBorder="1" applyAlignment="1" applyProtection="1">
      <alignment horizontal="right" vertical="center" wrapText="1"/>
      <protection locked="0"/>
    </xf>
    <xf numFmtId="164" fontId="8" fillId="2" borderId="2" xfId="12" applyFont="1" applyFill="1" applyBorder="1" applyAlignment="1" applyProtection="1">
      <alignment horizontal="right" vertical="center" wrapText="1"/>
      <protection locked="0"/>
    </xf>
    <xf numFmtId="164" fontId="8" fillId="0" borderId="4" xfId="12" applyFont="1" applyFill="1" applyBorder="1" applyAlignment="1" applyProtection="1">
      <alignment horizontal="right" vertical="center" wrapText="1"/>
      <protection locked="0"/>
    </xf>
    <xf numFmtId="164" fontId="8" fillId="0" borderId="2" xfId="12" applyFont="1" applyFill="1" applyBorder="1" applyAlignment="1" applyProtection="1">
      <alignment horizontal="right" vertical="center" wrapText="1"/>
      <protection locked="0"/>
    </xf>
    <xf numFmtId="4" fontId="4" fillId="2" borderId="2" xfId="5" applyNumberFormat="1" applyFont="1" applyFill="1" applyBorder="1" applyAlignment="1" applyProtection="1">
      <alignment horizontal="right" vertical="center" wrapText="1"/>
      <protection locked="0"/>
    </xf>
    <xf numFmtId="43" fontId="4" fillId="2" borderId="2" xfId="22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45" applyNumberFormat="1" applyFont="1" applyFill="1" applyBorder="1" applyAlignment="1" applyProtection="1">
      <protection locked="0"/>
    </xf>
    <xf numFmtId="4" fontId="4" fillId="0" borderId="2" xfId="45" applyNumberFormat="1" applyFont="1" applyFill="1" applyBorder="1" applyAlignment="1" applyProtection="1">
      <alignment vertical="center"/>
      <protection locked="0"/>
    </xf>
    <xf numFmtId="4" fontId="4" fillId="2" borderId="2" xfId="45" applyNumberFormat="1" applyFont="1" applyFill="1" applyBorder="1" applyAlignment="1" applyProtection="1">
      <protection locked="0"/>
    </xf>
    <xf numFmtId="4" fontId="4" fillId="2" borderId="2" xfId="46" applyNumberFormat="1" applyFont="1" applyFill="1" applyBorder="1" applyAlignment="1" applyProtection="1">
      <alignment vertical="top" wrapText="1"/>
      <protection locked="0"/>
    </xf>
    <xf numFmtId="4" fontId="4" fillId="2" borderId="2" xfId="47" applyNumberFormat="1" applyFont="1" applyFill="1" applyBorder="1" applyAlignment="1" applyProtection="1">
      <alignment horizontal="right" vertical="center" wrapText="1"/>
      <protection locked="0"/>
    </xf>
    <xf numFmtId="4" fontId="5" fillId="2" borderId="2" xfId="47" applyNumberFormat="1" applyFont="1" applyFill="1" applyBorder="1" applyAlignment="1" applyProtection="1">
      <alignment horizontal="right" vertical="top" wrapText="1"/>
      <protection locked="0"/>
    </xf>
    <xf numFmtId="4" fontId="5" fillId="3" borderId="4" xfId="47" applyNumberFormat="1" applyFont="1" applyFill="1" applyBorder="1" applyAlignment="1" applyProtection="1">
      <alignment horizontal="right" vertical="top" wrapText="1"/>
      <protection locked="0"/>
    </xf>
    <xf numFmtId="4" fontId="5" fillId="3" borderId="4" xfId="29" applyNumberFormat="1" applyFont="1" applyFill="1" applyBorder="1" applyAlignment="1" applyProtection="1">
      <alignment vertical="top" wrapText="1"/>
      <protection locked="0"/>
    </xf>
    <xf numFmtId="164" fontId="4" fillId="2" borderId="2" xfId="12" applyFont="1" applyFill="1" applyBorder="1" applyAlignment="1" applyProtection="1">
      <alignment horizontal="right" vertical="top" wrapText="1"/>
      <protection locked="0"/>
    </xf>
    <xf numFmtId="4" fontId="4" fillId="2" borderId="2" xfId="46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/>
    <xf numFmtId="4" fontId="4" fillId="2" borderId="0" xfId="0" applyNumberFormat="1" applyFont="1" applyFill="1" applyAlignment="1">
      <alignment horizontal="right" wrapText="1"/>
    </xf>
    <xf numFmtId="169" fontId="4" fillId="2" borderId="2" xfId="0" applyNumberFormat="1" applyFont="1" applyFill="1" applyBorder="1" applyAlignment="1" applyProtection="1">
      <alignment horizontal="right" vertical="center"/>
    </xf>
    <xf numFmtId="39" fontId="7" fillId="2" borderId="2" xfId="0" applyNumberFormat="1" applyFont="1" applyFill="1" applyBorder="1" applyAlignment="1" applyProtection="1">
      <alignment horizontal="right" vertical="center"/>
      <protection locked="0"/>
    </xf>
    <xf numFmtId="39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2" xfId="49" applyFont="1" applyFill="1" applyBorder="1" applyAlignment="1" applyProtection="1">
      <alignment vertical="center" wrapText="1"/>
    </xf>
    <xf numFmtId="4" fontId="4" fillId="2" borderId="2" xfId="49" applyNumberFormat="1" applyFont="1" applyFill="1" applyBorder="1" applyAlignment="1" applyProtection="1">
      <alignment horizontal="right" vertical="center" wrapText="1"/>
    </xf>
    <xf numFmtId="0" fontId="4" fillId="2" borderId="0" xfId="49" applyFont="1" applyFill="1" applyBorder="1" applyAlignment="1" applyProtection="1">
      <alignment horizontal="center" vertical="center"/>
    </xf>
    <xf numFmtId="0" fontId="4" fillId="2" borderId="0" xfId="0" applyFont="1" applyFill="1"/>
    <xf numFmtId="2" fontId="4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horizontal="center" vertical="top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3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/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right"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top" wrapText="1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 wrapText="1"/>
    </xf>
    <xf numFmtId="0" fontId="10" fillId="3" borderId="1" xfId="0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center" vertical="center"/>
    </xf>
    <xf numFmtId="4" fontId="10" fillId="2" borderId="2" xfId="0" applyNumberFormat="1" applyFont="1" applyFill="1" applyBorder="1" applyAlignment="1" applyProtection="1">
      <alignment horizontal="center"/>
    </xf>
    <xf numFmtId="0" fontId="10" fillId="2" borderId="2" xfId="0" applyNumberFormat="1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horizontal="right" vertical="top" wrapText="1"/>
    </xf>
    <xf numFmtId="43" fontId="8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right" vertical="top"/>
    </xf>
    <xf numFmtId="0" fontId="5" fillId="2" borderId="2" xfId="0" applyNumberFormat="1" applyFont="1" applyFill="1" applyBorder="1" applyAlignment="1" applyProtection="1">
      <alignment horizontal="center" vertical="top"/>
    </xf>
    <xf numFmtId="165" fontId="15" fillId="2" borderId="2" xfId="0" applyNumberFormat="1" applyFont="1" applyFill="1" applyBorder="1" applyAlignment="1" applyProtection="1">
      <alignment horizontal="center"/>
    </xf>
    <xf numFmtId="0" fontId="15" fillId="2" borderId="2" xfId="0" applyNumberFormat="1" applyFont="1" applyFill="1" applyBorder="1" applyAlignment="1" applyProtection="1">
      <alignment horizontal="center"/>
    </xf>
    <xf numFmtId="4" fontId="8" fillId="2" borderId="2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 vertical="top" wrapText="1"/>
    </xf>
    <xf numFmtId="2" fontId="4" fillId="2" borderId="2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top" wrapText="1"/>
    </xf>
    <xf numFmtId="4" fontId="4" fillId="2" borderId="2" xfId="0" applyNumberFormat="1" applyFont="1" applyFill="1" applyBorder="1" applyAlignment="1" applyProtection="1">
      <alignment vertical="center"/>
    </xf>
    <xf numFmtId="2" fontId="4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right" vertical="top" wrapText="1"/>
    </xf>
    <xf numFmtId="4" fontId="8" fillId="2" borderId="2" xfId="0" applyNumberFormat="1" applyFont="1" applyFill="1" applyBorder="1" applyAlignment="1" applyProtection="1"/>
    <xf numFmtId="4" fontId="8" fillId="2" borderId="4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right" vertical="top"/>
    </xf>
    <xf numFmtId="0" fontId="5" fillId="0" borderId="2" xfId="0" applyNumberFormat="1" applyFont="1" applyFill="1" applyBorder="1" applyAlignment="1" applyProtection="1">
      <alignment horizontal="center" vertical="top"/>
    </xf>
    <xf numFmtId="165" fontId="15" fillId="0" borderId="2" xfId="0" applyNumberFormat="1" applyFont="1" applyFill="1" applyBorder="1" applyAlignment="1" applyProtection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left" vertical="top"/>
    </xf>
    <xf numFmtId="165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2" borderId="2" xfId="0" applyNumberFormat="1" applyFont="1" applyFill="1" applyBorder="1" applyAlignment="1" applyProtection="1">
      <alignment horizontal="left" vertical="top" wrapText="1"/>
    </xf>
    <xf numFmtId="165" fontId="4" fillId="2" borderId="2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left" vertical="top"/>
    </xf>
    <xf numFmtId="165" fontId="4" fillId="2" borderId="2" xfId="0" applyNumberFormat="1" applyFont="1" applyFill="1" applyBorder="1" applyAlignment="1" applyProtection="1">
      <alignment horizontal="right"/>
    </xf>
    <xf numFmtId="0" fontId="4" fillId="2" borderId="2" xfId="0" applyNumberFormat="1" applyFont="1" applyFill="1" applyBorder="1" applyAlignment="1" applyProtection="1">
      <alignment horizontal="center"/>
    </xf>
    <xf numFmtId="165" fontId="4" fillId="2" borderId="2" xfId="0" applyNumberFormat="1" applyFont="1" applyFill="1" applyBorder="1" applyAlignment="1" applyProtection="1">
      <alignment horizontal="center" vertical="center"/>
    </xf>
    <xf numFmtId="165" fontId="15" fillId="2" borderId="2" xfId="0" applyNumberFormat="1" applyFont="1" applyFill="1" applyBorder="1" applyAlignment="1" applyProtection="1">
      <alignment horizontal="right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righ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165" fontId="15" fillId="0" borderId="4" xfId="0" applyNumberFormat="1" applyFont="1" applyFill="1" applyBorder="1" applyAlignment="1" applyProtection="1">
      <alignment horizontal="right"/>
    </xf>
    <xf numFmtId="0" fontId="15" fillId="0" borderId="4" xfId="0" applyNumberFormat="1" applyFont="1" applyFill="1" applyBorder="1" applyAlignment="1" applyProtection="1">
      <alignment horizontal="center"/>
    </xf>
    <xf numFmtId="165" fontId="15" fillId="0" borderId="2" xfId="0" applyNumberFormat="1" applyFont="1" applyFill="1" applyBorder="1" applyAlignment="1" applyProtection="1">
      <alignment horizontal="right"/>
    </xf>
    <xf numFmtId="0" fontId="5" fillId="2" borderId="2" xfId="0" applyNumberFormat="1" applyFont="1" applyFill="1" applyBorder="1" applyAlignment="1" applyProtection="1">
      <alignment horizontal="left" vertical="top" wrapText="1"/>
    </xf>
    <xf numFmtId="0" fontId="4" fillId="2" borderId="2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0" fontId="4" fillId="2" borderId="2" xfId="0" applyNumberFormat="1" applyFont="1" applyFill="1" applyBorder="1" applyAlignment="1" applyProtection="1">
      <alignment horizontal="right" vertical="top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168" fontId="8" fillId="2" borderId="2" xfId="26" applyNumberFormat="1" applyFont="1" applyFill="1" applyBorder="1" applyAlignment="1" applyProtection="1">
      <alignment horizontal="right" wrapText="1"/>
    </xf>
    <xf numFmtId="39" fontId="4" fillId="2" borderId="2" xfId="26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left" vertical="top" wrapText="1"/>
    </xf>
    <xf numFmtId="165" fontId="4" fillId="2" borderId="2" xfId="0" applyNumberFormat="1" applyFont="1" applyFill="1" applyBorder="1" applyAlignment="1" applyProtection="1">
      <alignment horizontal="center"/>
    </xf>
    <xf numFmtId="4" fontId="4" fillId="0" borderId="3" xfId="0" applyNumberFormat="1" applyFont="1" applyFill="1" applyBorder="1" applyAlignment="1" applyProtection="1">
      <alignment vertical="center"/>
    </xf>
    <xf numFmtId="173" fontId="4" fillId="2" borderId="4" xfId="8" applyNumberFormat="1" applyFont="1" applyFill="1" applyBorder="1" applyAlignment="1" applyProtection="1">
      <alignment horizontal="right" vertical="center" wrapText="1"/>
    </xf>
    <xf numFmtId="49" fontId="4" fillId="2" borderId="4" xfId="8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top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5" fillId="3" borderId="4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right" vertical="top" wrapText="1"/>
    </xf>
    <xf numFmtId="10" fontId="4" fillId="2" borderId="2" xfId="0" applyNumberFormat="1" applyFont="1" applyFill="1" applyBorder="1" applyAlignment="1" applyProtection="1">
      <alignment horizontal="right" vertical="top" wrapText="1"/>
    </xf>
    <xf numFmtId="0" fontId="4" fillId="2" borderId="2" xfId="0" applyFont="1" applyFill="1" applyBorder="1" applyAlignment="1" applyProtection="1">
      <alignment horizontal="right"/>
    </xf>
    <xf numFmtId="10" fontId="4" fillId="2" borderId="2" xfId="0" applyNumberFormat="1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top"/>
    </xf>
    <xf numFmtId="0" fontId="5" fillId="2" borderId="2" xfId="0" applyFont="1" applyFill="1" applyBorder="1" applyAlignment="1" applyProtection="1">
      <alignment vertical="top"/>
    </xf>
    <xf numFmtId="170" fontId="5" fillId="2" borderId="2" xfId="0" applyNumberFormat="1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 applyProtection="1">
      <alignment horizontal="right" vertical="top" wrapText="1"/>
    </xf>
    <xf numFmtId="10" fontId="4" fillId="3" borderId="4" xfId="0" applyNumberFormat="1" applyFont="1" applyFill="1" applyBorder="1" applyAlignment="1" applyProtection="1">
      <alignment horizontal="right" vertical="top" wrapText="1"/>
    </xf>
    <xf numFmtId="10" fontId="4" fillId="3" borderId="4" xfId="0" applyNumberFormat="1" applyFont="1" applyFill="1" applyBorder="1" applyAlignment="1" applyProtection="1">
      <alignment horizontal="center" vertical="top" wrapText="1"/>
    </xf>
    <xf numFmtId="4" fontId="10" fillId="2" borderId="2" xfId="0" applyNumberFormat="1" applyFont="1" applyFill="1" applyBorder="1" applyAlignment="1" applyProtection="1">
      <alignment horizontal="right" wrapText="1"/>
      <protection locked="0"/>
    </xf>
    <xf numFmtId="43" fontId="14" fillId="2" borderId="2" xfId="0" applyNumberFormat="1" applyFont="1" applyFill="1" applyBorder="1" applyAlignment="1" applyProtection="1">
      <alignment vertical="center"/>
      <protection locked="0"/>
    </xf>
    <xf numFmtId="39" fontId="8" fillId="2" borderId="2" xfId="0" applyNumberFormat="1" applyFont="1" applyFill="1" applyBorder="1" applyAlignment="1" applyProtection="1">
      <alignment vertical="center"/>
      <protection locked="0"/>
    </xf>
    <xf numFmtId="165" fontId="15" fillId="2" borderId="2" xfId="0" applyNumberFormat="1" applyFont="1" applyFill="1" applyBorder="1" applyAlignment="1" applyProtection="1">
      <alignment horizontal="right"/>
      <protection locked="0"/>
    </xf>
    <xf numFmtId="165" fontId="5" fillId="2" borderId="2" xfId="0" applyNumberFormat="1" applyFont="1" applyFill="1" applyBorder="1" applyAlignment="1" applyProtection="1">
      <alignment horizontal="right"/>
      <protection locked="0"/>
    </xf>
    <xf numFmtId="4" fontId="4" fillId="2" borderId="2" xfId="0" applyNumberFormat="1" applyFont="1" applyFill="1" applyBorder="1" applyAlignment="1" applyProtection="1">
      <alignment vertical="center"/>
      <protection locked="0"/>
    </xf>
    <xf numFmtId="4" fontId="4" fillId="2" borderId="2" xfId="0" applyNumberFormat="1" applyFont="1" applyFill="1" applyBorder="1" applyAlignment="1" applyProtection="1">
      <alignment horizontal="right" vertical="top" wrapText="1"/>
      <protection locked="0"/>
    </xf>
    <xf numFmtId="4" fontId="4" fillId="2" borderId="2" xfId="49" applyNumberFormat="1" applyFont="1" applyFill="1" applyBorder="1" applyAlignment="1" applyProtection="1">
      <alignment horizontal="right" vertical="center" wrapText="1"/>
      <protection locked="0"/>
    </xf>
    <xf numFmtId="43" fontId="4" fillId="2" borderId="2" xfId="22" applyNumberFormat="1" applyFont="1" applyFill="1" applyBorder="1" applyAlignment="1" applyProtection="1">
      <alignment horizontal="right" wrapText="1"/>
      <protection locked="0"/>
    </xf>
    <xf numFmtId="4" fontId="4" fillId="0" borderId="4" xfId="45" applyNumberFormat="1" applyFont="1" applyFill="1" applyBorder="1" applyAlignment="1" applyProtection="1">
      <protection locked="0"/>
    </xf>
    <xf numFmtId="4" fontId="5" fillId="2" borderId="2" xfId="0" applyNumberFormat="1" applyFont="1" applyFill="1" applyBorder="1" applyAlignment="1" applyProtection="1">
      <alignment vertical="top" wrapText="1"/>
      <protection locked="0"/>
    </xf>
    <xf numFmtId="4" fontId="5" fillId="2" borderId="2" xfId="0" applyNumberFormat="1" applyFont="1" applyFill="1" applyBorder="1" applyProtection="1">
      <protection locked="0"/>
    </xf>
    <xf numFmtId="4" fontId="5" fillId="2" borderId="2" xfId="0" applyNumberFormat="1" applyFont="1" applyFill="1" applyBorder="1" applyAlignment="1" applyProtection="1">
      <alignment vertical="top"/>
      <protection locked="0"/>
    </xf>
    <xf numFmtId="164" fontId="4" fillId="3" borderId="4" xfId="12" applyFont="1" applyFill="1" applyBorder="1" applyAlignment="1" applyProtection="1">
      <alignment horizontal="right" vertical="top" wrapText="1"/>
      <protection locked="0"/>
    </xf>
    <xf numFmtId="4" fontId="5" fillId="3" borderId="4" xfId="0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4" fontId="4" fillId="3" borderId="1" xfId="47" applyNumberFormat="1" applyFont="1" applyFill="1" applyBorder="1" applyAlignment="1" applyProtection="1">
      <alignment horizontal="right" vertical="top" wrapText="1"/>
    </xf>
    <xf numFmtId="4" fontId="4" fillId="3" borderId="1" xfId="47" applyNumberFormat="1" applyFont="1" applyFill="1" applyBorder="1" applyAlignment="1" applyProtection="1">
      <alignment horizontal="center" vertical="top" wrapText="1"/>
    </xf>
    <xf numFmtId="4" fontId="5" fillId="3" borderId="1" xfId="47" applyNumberFormat="1" applyFont="1" applyFill="1" applyBorder="1" applyAlignment="1" applyProtection="1">
      <alignment horizontal="right" vertical="top" wrapText="1"/>
      <protection locked="0"/>
    </xf>
    <xf numFmtId="4" fontId="5" fillId="3" borderId="4" xfId="47" applyNumberFormat="1" applyFont="1" applyFill="1" applyBorder="1" applyAlignment="1" applyProtection="1">
      <alignment horizontal="right" vertical="center" wrapText="1"/>
    </xf>
    <xf numFmtId="4" fontId="5" fillId="3" borderId="4" xfId="47" applyNumberFormat="1" applyFont="1" applyFill="1" applyBorder="1" applyAlignment="1" applyProtection="1">
      <alignment horizontal="center" vertical="top" wrapText="1"/>
    </xf>
    <xf numFmtId="4" fontId="5" fillId="3" borderId="4" xfId="47" applyNumberFormat="1" applyFont="1" applyFill="1" applyBorder="1" applyAlignment="1" applyProtection="1">
      <alignment horizontal="center" vertical="top" wrapText="1"/>
      <protection locked="0"/>
    </xf>
    <xf numFmtId="39" fontId="10" fillId="3" borderId="4" xfId="0" applyNumberFormat="1" applyFont="1" applyFill="1" applyBorder="1" applyAlignment="1" applyProtection="1">
      <alignment vertical="center" wrapText="1"/>
      <protection locked="0"/>
    </xf>
    <xf numFmtId="0" fontId="5" fillId="3" borderId="4" xfId="0" applyNumberFormat="1" applyFont="1" applyFill="1" applyBorder="1" applyAlignment="1" applyProtection="1">
      <alignment horizontal="right" vertical="top"/>
    </xf>
    <xf numFmtId="0" fontId="5" fillId="3" borderId="4" xfId="0" applyNumberFormat="1" applyFont="1" applyFill="1" applyBorder="1" applyAlignment="1" applyProtection="1">
      <alignment horizontal="center" vertical="top"/>
    </xf>
    <xf numFmtId="165" fontId="15" fillId="3" borderId="4" xfId="0" applyNumberFormat="1" applyFont="1" applyFill="1" applyBorder="1" applyAlignment="1" applyProtection="1">
      <alignment horizontal="center"/>
    </xf>
    <xf numFmtId="0" fontId="15" fillId="3" borderId="4" xfId="0" applyNumberFormat="1" applyFont="1" applyFill="1" applyBorder="1" applyAlignment="1" applyProtection="1">
      <alignment horizontal="center"/>
    </xf>
    <xf numFmtId="0" fontId="15" fillId="3" borderId="4" xfId="0" applyNumberFormat="1" applyFont="1" applyFill="1" applyBorder="1" applyAlignment="1" applyProtection="1">
      <alignment horizontal="center"/>
      <protection locked="0"/>
    </xf>
    <xf numFmtId="165" fontId="15" fillId="3" borderId="4" xfId="0" applyNumberFormat="1" applyFont="1" applyFill="1" applyBorder="1" applyAlignment="1" applyProtection="1">
      <alignment horizontal="right"/>
      <protection locked="0"/>
    </xf>
    <xf numFmtId="165" fontId="5" fillId="3" borderId="4" xfId="0" applyNumberFormat="1" applyFont="1" applyFill="1" applyBorder="1" applyAlignment="1" applyProtection="1">
      <alignment horizontal="right"/>
      <protection locked="0"/>
    </xf>
    <xf numFmtId="4" fontId="4" fillId="2" borderId="3" xfId="24" applyNumberFormat="1" applyFont="1" applyFill="1" applyBorder="1" applyAlignment="1" applyProtection="1">
      <alignment horizontal="right" wrapText="1"/>
      <protection locked="0"/>
    </xf>
    <xf numFmtId="0" fontId="4" fillId="2" borderId="0" xfId="24" applyFont="1" applyFill="1" applyBorder="1" applyAlignment="1" applyProtection="1">
      <alignment vertical="center" wrapText="1"/>
    </xf>
    <xf numFmtId="4" fontId="4" fillId="2" borderId="3" xfId="24" applyNumberFormat="1" applyFont="1" applyFill="1" applyBorder="1" applyAlignment="1" applyProtection="1">
      <alignment vertical="center" wrapText="1"/>
      <protection locked="0"/>
    </xf>
    <xf numFmtId="4" fontId="4" fillId="2" borderId="3" xfId="47" applyNumberFormat="1" applyFont="1" applyFill="1" applyBorder="1" applyAlignment="1" applyProtection="1">
      <alignment horizontal="right" vertical="top" wrapText="1"/>
      <protection locked="0"/>
    </xf>
    <xf numFmtId="0" fontId="5" fillId="2" borderId="2" xfId="0" applyFont="1" applyFill="1" applyBorder="1" applyAlignment="1" applyProtection="1">
      <alignment horizontal="right" vertical="top" wrapText="1"/>
    </xf>
    <xf numFmtId="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5" xfId="0" applyFont="1" applyFill="1" applyBorder="1" applyAlignment="1" applyProtection="1">
      <alignment horizontal="center" vertical="top"/>
    </xf>
  </cellXfs>
  <cellStyles count="50">
    <cellStyle name="Millares 10" xfId="12" xr:uid="{00000000-0005-0000-0000-000000000000}"/>
    <cellStyle name="Millares 10 2" xfId="23" xr:uid="{00000000-0005-0000-0000-000001000000}"/>
    <cellStyle name="Millares 11" xfId="22" xr:uid="{00000000-0005-0000-0000-000002000000}"/>
    <cellStyle name="Millares 11 2" xfId="33" xr:uid="{00000000-0005-0000-0000-000003000000}"/>
    <cellStyle name="Millares 2" xfId="14" xr:uid="{00000000-0005-0000-0000-000004000000}"/>
    <cellStyle name="Millares 2 2" xfId="11" xr:uid="{00000000-0005-0000-0000-000005000000}"/>
    <cellStyle name="Millares 2 2 2" xfId="13" xr:uid="{00000000-0005-0000-0000-000006000000}"/>
    <cellStyle name="Millares 2 2 2 2" xfId="19" xr:uid="{00000000-0005-0000-0000-000007000000}"/>
    <cellStyle name="Millares 2 3" xfId="25" xr:uid="{00000000-0005-0000-0000-000008000000}"/>
    <cellStyle name="Millares 2_XXXCopia de Pres. elab. no. 24-12  Terrm. ampliacion Ac. Monte Plata 2" xfId="39" xr:uid="{00000000-0005-0000-0000-000009000000}"/>
    <cellStyle name="Millares 3" xfId="2" xr:uid="{00000000-0005-0000-0000-00000A000000}"/>
    <cellStyle name="Millares 3 2" xfId="36" xr:uid="{00000000-0005-0000-0000-00000B000000}"/>
    <cellStyle name="Millares 3 3" xfId="37" xr:uid="{00000000-0005-0000-0000-00000C000000}"/>
    <cellStyle name="Millares 3 3 2" xfId="30" xr:uid="{00000000-0005-0000-0000-00000D000000}"/>
    <cellStyle name="Millares 3 3 2 3" xfId="43" xr:uid="{00000000-0005-0000-0000-00000E000000}"/>
    <cellStyle name="Millares 3 3 3" xfId="38" xr:uid="{00000000-0005-0000-0000-00000F000000}"/>
    <cellStyle name="Millares 4" xfId="17" xr:uid="{00000000-0005-0000-0000-000010000000}"/>
    <cellStyle name="Millares 4 2" xfId="29" xr:uid="{00000000-0005-0000-0000-000011000000}"/>
    <cellStyle name="Millares 5" xfId="3" xr:uid="{00000000-0005-0000-0000-000012000000}"/>
    <cellStyle name="Millares 5 3" xfId="15" xr:uid="{00000000-0005-0000-0000-000013000000}"/>
    <cellStyle name="Millares 5 3 2" xfId="32" xr:uid="{00000000-0005-0000-0000-000014000000}"/>
    <cellStyle name="Millares_estimado juana vicenta" xfId="47" xr:uid="{00000000-0005-0000-0000-000015000000}"/>
    <cellStyle name="Millares_PRES 059-09 REHABIL. PLANTA DE TRATAMIENTO DE 80 LPS RAPIDA, AC. HATO DEL YAQUE" xfId="45" xr:uid="{00000000-0005-0000-0000-000016000000}"/>
    <cellStyle name="Normal" xfId="0" builtinId="0"/>
    <cellStyle name="Normal 10" xfId="26" xr:uid="{00000000-0005-0000-0000-000018000000}"/>
    <cellStyle name="Normal 10 2" xfId="35" xr:uid="{00000000-0005-0000-0000-000019000000}"/>
    <cellStyle name="Normal 13 2" xfId="4" xr:uid="{00000000-0005-0000-0000-00001A000000}"/>
    <cellStyle name="Normal 13 2 2" xfId="41" xr:uid="{00000000-0005-0000-0000-00001B000000}"/>
    <cellStyle name="Normal 15" xfId="28" xr:uid="{00000000-0005-0000-0000-00001C000000}"/>
    <cellStyle name="Normal 2 2" xfId="9" xr:uid="{00000000-0005-0000-0000-00001D000000}"/>
    <cellStyle name="Normal 2 2 2 2" xfId="34" xr:uid="{00000000-0005-0000-0000-00001E000000}"/>
    <cellStyle name="Normal 2 3" xfId="10" xr:uid="{00000000-0005-0000-0000-00001F000000}"/>
    <cellStyle name="Normal 2 3 2" xfId="42" xr:uid="{00000000-0005-0000-0000-000020000000}"/>
    <cellStyle name="Normal 2 4" xfId="20" xr:uid="{00000000-0005-0000-0000-000021000000}"/>
    <cellStyle name="Normal 2 6" xfId="27" xr:uid="{00000000-0005-0000-0000-000022000000}"/>
    <cellStyle name="Normal 31_correccion de averia ac.hatillo prov.hato mayor oct.2011 2" xfId="6" xr:uid="{00000000-0005-0000-0000-000023000000}"/>
    <cellStyle name="Normal 45" xfId="24" xr:uid="{00000000-0005-0000-0000-000024000000}"/>
    <cellStyle name="Normal 5" xfId="5" xr:uid="{00000000-0005-0000-0000-000025000000}"/>
    <cellStyle name="Normal 5 2" xfId="31" xr:uid="{00000000-0005-0000-0000-000026000000}"/>
    <cellStyle name="Normal 5 2 2" xfId="40" xr:uid="{00000000-0005-0000-0000-000027000000}"/>
    <cellStyle name="Normal 5 2 3" xfId="44" xr:uid="{00000000-0005-0000-0000-000028000000}"/>
    <cellStyle name="Normal 5 2 4" xfId="49" xr:uid="{00000000-0005-0000-0000-000029000000}"/>
    <cellStyle name="Normal 6" xfId="1" xr:uid="{00000000-0005-0000-0000-00002A000000}"/>
    <cellStyle name="Normal 6 2" xfId="16" xr:uid="{00000000-0005-0000-0000-00002B000000}"/>
    <cellStyle name="Normal 7" xfId="7" xr:uid="{00000000-0005-0000-0000-00002C000000}"/>
    <cellStyle name="Normal 9" xfId="21" xr:uid="{00000000-0005-0000-0000-00002D000000}"/>
    <cellStyle name="Normal_CARCAMO SAN PEDRO" xfId="48" xr:uid="{00000000-0005-0000-0000-00002E000000}"/>
    <cellStyle name="Normal_Hoja1" xfId="8" xr:uid="{00000000-0005-0000-0000-00002F000000}"/>
    <cellStyle name="Normal_Presupuesto Terminaciones Edificio Mantenimiento Nave I " xfId="46" xr:uid="{00000000-0005-0000-0000-000030000000}"/>
    <cellStyle name="Porcentaje 2" xfId="18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5" name="Text Box 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1476375</xdr:colOff>
      <xdr:row>211</xdr:row>
      <xdr:rowOff>57150</xdr:rowOff>
    </xdr:to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211</xdr:row>
      <xdr:rowOff>0</xdr:rowOff>
    </xdr:from>
    <xdr:to>
      <xdr:col>1</xdr:col>
      <xdr:colOff>1685925</xdr:colOff>
      <xdr:row>211</xdr:row>
      <xdr:rowOff>57150</xdr:rowOff>
    </xdr:to>
    <xdr:sp macro="" textlink="">
      <xdr:nvSpPr>
        <xdr:cNvPr id="81" name="Text Box 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028825" y="5093017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3" name="Text Box 9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133350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133350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98" name="Text Box 9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0" name="Text Box 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3" name="Text Box 8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4" name="Text Box 9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06" name="Text Box 9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10" name="Text Box 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215" name="Text Box 8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216" name="Text Box 9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0" name="Text Box 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2" name="Text Box 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4" name="Text Box 9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56" name="Text Box 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58" name="Text Box 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60" name="Text Box 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62" name="Text Box 9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64" name="Text Box 9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366" name="Text Box 9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68" name="Text Box 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370" name="Text Box 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372" name="Text Box 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378" name="Text Box 9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384" name="Text Box 9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389" name="Text Box 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3" name="Text Box 8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4" name="Text Box 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19" name="Text Box 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20" name="Text Box 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25" name="Text Box 8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26" name="Text Box 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428" name="Text Box 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430" name="Text Box 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431" name="Text Box 8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152400</xdr:rowOff>
    </xdr:to>
    <xdr:sp macro="" textlink="">
      <xdr:nvSpPr>
        <xdr:cNvPr id="432" name="Text Box 9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33" name="Text Box 8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142875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104775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133350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133350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212</xdr:row>
      <xdr:rowOff>0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95250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123825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114300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85725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76200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66675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212</xdr:row>
      <xdr:rowOff>57150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09" name="Text Box 9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1" name="Text Box 9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7" name="Text Box 9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3" name="Text Box 9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5" name="Text Box 9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7" name="Text Box 9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3" name="Text Box 9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8" name="Text Box 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39" name="Text Box 9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4" name="Text Box 8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645" name="Text Box 9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1" name="Text Box 9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3" name="Text Box 9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69" name="Text Box 9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4" name="Text Box 8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5" name="Text Box 9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8" name="Text Box 8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89" name="Text Box 9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4" name="Text Box 8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5" name="Text Box 9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7" name="Text Box 9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699" name="Text Box 9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5" name="Text Box 9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1" name="Text Box 9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7" name="Text Box 9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23" name="Text Box 9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8" name="Text Box 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29" name="Text Box 9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8" name="Text Box 8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39" name="Text Box 9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5" name="Text Box 9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1" name="Text Box 9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3" name="Text Box 9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8" name="Text Box 8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59" name="Text Box 9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1304925</xdr:colOff>
      <xdr:row>211</xdr:row>
      <xdr:rowOff>161925</xdr:rowOff>
    </xdr:to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4" name="Text Box 8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5" name="Text Box 9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6" name="Text Box 8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7" name="Text Box 9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2" name="Text Box 8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3" name="Text Box 9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8" name="Text Box 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89" name="Text Box 9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5" name="Text Box 9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1" name="Text Box 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8" name="Text Box 8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4" name="Text Box 8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211</xdr:row>
      <xdr:rowOff>0</xdr:rowOff>
    </xdr:from>
    <xdr:to>
      <xdr:col>1</xdr:col>
      <xdr:colOff>1409700</xdr:colOff>
      <xdr:row>211</xdr:row>
      <xdr:rowOff>161925</xdr:rowOff>
    </xdr:to>
    <xdr:sp macro="" textlink="">
      <xdr:nvSpPr>
        <xdr:cNvPr id="815" name="Text Box 9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1819275" y="5093017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211</xdr:row>
      <xdr:rowOff>0</xdr:rowOff>
    </xdr:from>
    <xdr:to>
      <xdr:col>1</xdr:col>
      <xdr:colOff>1381125</xdr:colOff>
      <xdr:row>211</xdr:row>
      <xdr:rowOff>142875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1800225" y="50930175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188</xdr:row>
      <xdr:rowOff>0</xdr:rowOff>
    </xdr:from>
    <xdr:to>
      <xdr:col>1</xdr:col>
      <xdr:colOff>1381125</xdr:colOff>
      <xdr:row>188</xdr:row>
      <xdr:rowOff>142875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1800225" y="4659630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95250</xdr:rowOff>
    </xdr:to>
    <xdr:sp macro="" textlink="">
      <xdr:nvSpPr>
        <xdr:cNvPr id="960" name="Text Box 8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95250</xdr:rowOff>
    </xdr:to>
    <xdr:sp macro="" textlink="">
      <xdr:nvSpPr>
        <xdr:cNvPr id="961" name="Text Box 9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85725</xdr:rowOff>
    </xdr:to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85725</xdr:rowOff>
    </xdr:to>
    <xdr:sp macro="" textlink="">
      <xdr:nvSpPr>
        <xdr:cNvPr id="963" name="Text Box 9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210</xdr:row>
      <xdr:rowOff>142875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210</xdr:row>
      <xdr:rowOff>142875</xdr:rowOff>
    </xdr:to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66675</xdr:rowOff>
    </xdr:to>
    <xdr:sp macro="" textlink="">
      <xdr:nvSpPr>
        <xdr:cNvPr id="966" name="Text Box 8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210</xdr:row>
      <xdr:rowOff>0</xdr:rowOff>
    </xdr:from>
    <xdr:to>
      <xdr:col>1</xdr:col>
      <xdr:colOff>1409700</xdr:colOff>
      <xdr:row>211</xdr:row>
      <xdr:rowOff>66675</xdr:rowOff>
    </xdr:to>
    <xdr:sp macro="" textlink="">
      <xdr:nvSpPr>
        <xdr:cNvPr id="967" name="Text Box 9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1819275" y="5075872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146435</xdr:rowOff>
    </xdr:to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136910</xdr:rowOff>
    </xdr:to>
    <xdr:sp macro="" textlink="">
      <xdr:nvSpPr>
        <xdr:cNvPr id="972" name="Text Box 8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136910</xdr:rowOff>
    </xdr:to>
    <xdr:sp macro="" textlink="">
      <xdr:nvSpPr>
        <xdr:cNvPr id="973" name="Text Box 9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146435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146435</xdr:rowOff>
    </xdr:to>
    <xdr:sp macro="" textlink="">
      <xdr:nvSpPr>
        <xdr:cNvPr id="975" name="Text Box 9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30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136910</xdr:rowOff>
    </xdr:to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213</xdr:row>
      <xdr:rowOff>0</xdr:rowOff>
    </xdr:from>
    <xdr:to>
      <xdr:col>1</xdr:col>
      <xdr:colOff>3285153</xdr:colOff>
      <xdr:row>214</xdr:row>
      <xdr:rowOff>136910</xdr:rowOff>
    </xdr:to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1819275" y="53530500"/>
          <a:ext cx="1980228" cy="298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304800</xdr:colOff>
      <xdr:row>205</xdr:row>
      <xdr:rowOff>133350</xdr:rowOff>
    </xdr:from>
    <xdr:ext cx="95250" cy="142875"/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6724650" y="500824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tecnica\Downloads\Presupuestos\Documents%20and%20Settings\Joel%20Francisco\Mis%20documentos\Documents%20and%20Settings\CLAUDIA\Mis%20documentos\TRABAJO%20CLAUDIA\analisis%20seopc\Copia%20de%20Analisis%20PARA%20PRESUPUESTO%20OBRAS%20PUBLICA%20df%20enero%202004.xls?5A516E7B" TargetMode="External"/><Relationship Id="rId1" Type="http://schemas.openxmlformats.org/officeDocument/2006/relationships/externalLinkPath" Target="file:///\\5A516E7B\Copia%20de%20Analisis%20PARA%20PRESUPUESTO%20OBRAS%20PUBLICA%20df%20enero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tecnica\Downloads\Presupuestos\Documents%20and%20Settings\Joel%20Francisco\Mis%20documentos\Documents%20and%20Settings\CLAUDIA\Mis%20documentos\TRABAJO%20CLAUDIA\Garibaldy%20Bautista%20(actualizaciones)\analisis%20el%20pino%20junumuc&#250;.xls?63E71F2B" TargetMode="External"/><Relationship Id="rId1" Type="http://schemas.openxmlformats.org/officeDocument/2006/relationships/externalLinkPath" Target="file:///\\63E71F2B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N214"/>
  <sheetViews>
    <sheetView showGridLines="0" showZeros="0" tabSelected="1" view="pageBreakPreview" zoomScaleNormal="100" zoomScaleSheetLayoutView="100" workbookViewId="0">
      <selection activeCell="D15" sqref="D15"/>
    </sheetView>
  </sheetViews>
  <sheetFormatPr baseColWidth="10" defaultRowHeight="12.75" x14ac:dyDescent="0.2"/>
  <cols>
    <col min="1" max="1" width="7.7109375" style="98" customWidth="1"/>
    <col min="2" max="2" width="53" style="89" customWidth="1"/>
    <col min="3" max="3" width="13.42578125" style="99" customWidth="1"/>
    <col min="4" max="4" width="6.85546875" style="100" customWidth="1"/>
    <col min="5" max="5" width="15.28515625" style="82" bestFit="1" customWidth="1"/>
    <col min="6" max="6" width="17.7109375" style="82" customWidth="1"/>
    <col min="7" max="16384" width="11.42578125" style="81"/>
  </cols>
  <sheetData>
    <row r="1" spans="1:6" ht="14.25" x14ac:dyDescent="0.2">
      <c r="A1" s="101"/>
      <c r="B1" s="102"/>
      <c r="C1" s="103"/>
      <c r="D1" s="104"/>
      <c r="E1" s="105"/>
      <c r="F1" s="105"/>
    </row>
    <row r="2" spans="1:6" x14ac:dyDescent="0.2">
      <c r="A2" s="106"/>
      <c r="B2" s="107"/>
      <c r="C2" s="9"/>
      <c r="D2" s="108"/>
      <c r="E2" s="109"/>
      <c r="F2" s="230"/>
    </row>
    <row r="3" spans="1:6" x14ac:dyDescent="0.2">
      <c r="A3" s="110"/>
      <c r="B3" s="107"/>
      <c r="C3" s="9"/>
      <c r="D3" s="108"/>
      <c r="E3" s="109"/>
      <c r="F3" s="230"/>
    </row>
    <row r="4" spans="1:6" x14ac:dyDescent="0.2">
      <c r="A4" s="110" t="s">
        <v>245</v>
      </c>
      <c r="B4" s="107"/>
      <c r="C4" s="9"/>
      <c r="D4" s="108"/>
      <c r="E4" s="109"/>
      <c r="F4" s="111"/>
    </row>
    <row r="5" spans="1:6" x14ac:dyDescent="0.2">
      <c r="A5" s="110" t="s">
        <v>27</v>
      </c>
      <c r="B5" s="10"/>
      <c r="C5" s="9"/>
      <c r="D5" s="112" t="s">
        <v>28</v>
      </c>
      <c r="E5" s="113"/>
      <c r="F5" s="9"/>
    </row>
    <row r="6" spans="1:6" x14ac:dyDescent="0.2">
      <c r="A6" s="231"/>
      <c r="B6" s="231"/>
      <c r="C6" s="231"/>
      <c r="D6" s="231"/>
      <c r="E6" s="231"/>
      <c r="F6" s="231"/>
    </row>
    <row r="7" spans="1:6" x14ac:dyDescent="0.2">
      <c r="A7" s="114" t="s">
        <v>251</v>
      </c>
      <c r="B7" s="115" t="s">
        <v>250</v>
      </c>
      <c r="C7" s="116" t="s">
        <v>29</v>
      </c>
      <c r="D7" s="117" t="s">
        <v>24</v>
      </c>
      <c r="E7" s="229" t="s">
        <v>1</v>
      </c>
      <c r="F7" s="229" t="s">
        <v>30</v>
      </c>
    </row>
    <row r="8" spans="1:6" x14ac:dyDescent="0.2">
      <c r="A8" s="118"/>
      <c r="B8" s="119"/>
      <c r="C8" s="11"/>
      <c r="D8" s="120"/>
      <c r="E8" s="193"/>
      <c r="F8" s="193"/>
    </row>
    <row r="9" spans="1:6" ht="25.5" x14ac:dyDescent="0.2">
      <c r="A9" s="118"/>
      <c r="B9" s="121" t="s">
        <v>31</v>
      </c>
      <c r="C9" s="11"/>
      <c r="D9" s="120"/>
      <c r="E9" s="193"/>
      <c r="F9" s="193"/>
    </row>
    <row r="10" spans="1:6" x14ac:dyDescent="0.2">
      <c r="A10" s="118"/>
      <c r="B10" s="119"/>
      <c r="C10" s="11"/>
      <c r="D10" s="120"/>
      <c r="E10" s="193"/>
      <c r="F10" s="193"/>
    </row>
    <row r="11" spans="1:6" ht="25.5" x14ac:dyDescent="0.2">
      <c r="A11" s="122" t="s">
        <v>2</v>
      </c>
      <c r="B11" s="121" t="s">
        <v>32</v>
      </c>
      <c r="C11" s="11"/>
      <c r="D11" s="123"/>
      <c r="E11" s="194"/>
      <c r="F11" s="195"/>
    </row>
    <row r="12" spans="1:6" x14ac:dyDescent="0.2">
      <c r="A12" s="124"/>
      <c r="B12" s="125" t="s">
        <v>33</v>
      </c>
      <c r="C12" s="83"/>
      <c r="D12" s="125"/>
      <c r="E12" s="84"/>
      <c r="F12" s="85"/>
    </row>
    <row r="13" spans="1:6" x14ac:dyDescent="0.2">
      <c r="A13" s="126"/>
      <c r="B13" s="127"/>
      <c r="C13" s="128"/>
      <c r="D13" s="129"/>
      <c r="E13" s="196"/>
      <c r="F13" s="197"/>
    </row>
    <row r="14" spans="1:6" x14ac:dyDescent="0.2">
      <c r="A14" s="12">
        <v>1</v>
      </c>
      <c r="B14" s="13" t="s">
        <v>34</v>
      </c>
      <c r="C14" s="14"/>
      <c r="D14" s="15"/>
      <c r="E14" s="1"/>
      <c r="F14" s="224"/>
    </row>
    <row r="15" spans="1:6" ht="51" x14ac:dyDescent="0.2">
      <c r="A15" s="16">
        <f>A14+0.1</f>
        <v>1.1000000000000001</v>
      </c>
      <c r="B15" s="17" t="s">
        <v>35</v>
      </c>
      <c r="C15" s="130">
        <v>3</v>
      </c>
      <c r="D15" s="18" t="s">
        <v>0</v>
      </c>
      <c r="E15" s="1"/>
      <c r="F15" s="65">
        <f>ROUND(C15*E15,2)</f>
        <v>0</v>
      </c>
    </row>
    <row r="16" spans="1:6" x14ac:dyDescent="0.2">
      <c r="A16" s="16">
        <f t="shared" ref="A16:A23" si="0">A15+0.1</f>
        <v>1.2</v>
      </c>
      <c r="B16" s="17" t="s">
        <v>18</v>
      </c>
      <c r="C16" s="130">
        <v>3</v>
      </c>
      <c r="D16" s="18" t="s">
        <v>0</v>
      </c>
      <c r="E16" s="1"/>
      <c r="F16" s="65">
        <f t="shared" ref="F16:F53" si="1">ROUND(C16*E16,2)</f>
        <v>0</v>
      </c>
    </row>
    <row r="17" spans="1:6" ht="25.5" x14ac:dyDescent="0.2">
      <c r="A17" s="16">
        <f t="shared" si="0"/>
        <v>1.3</v>
      </c>
      <c r="B17" s="17" t="s">
        <v>36</v>
      </c>
      <c r="C17" s="130">
        <v>3</v>
      </c>
      <c r="D17" s="18" t="s">
        <v>0</v>
      </c>
      <c r="E17" s="1"/>
      <c r="F17" s="65">
        <f t="shared" si="1"/>
        <v>0</v>
      </c>
    </row>
    <row r="18" spans="1:6" ht="38.25" x14ac:dyDescent="0.2">
      <c r="A18" s="16">
        <f t="shared" si="0"/>
        <v>1.4</v>
      </c>
      <c r="B18" s="17" t="s">
        <v>37</v>
      </c>
      <c r="C18" s="130">
        <v>2</v>
      </c>
      <c r="D18" s="18" t="s">
        <v>0</v>
      </c>
      <c r="E18" s="1"/>
      <c r="F18" s="65">
        <f t="shared" si="1"/>
        <v>0</v>
      </c>
    </row>
    <row r="19" spans="1:6" ht="25.5" x14ac:dyDescent="0.2">
      <c r="A19" s="16">
        <f t="shared" si="0"/>
        <v>1.5</v>
      </c>
      <c r="B19" s="17" t="s">
        <v>38</v>
      </c>
      <c r="C19" s="130">
        <v>2</v>
      </c>
      <c r="D19" s="18" t="s">
        <v>0</v>
      </c>
      <c r="E19" s="1"/>
      <c r="F19" s="65">
        <f t="shared" si="1"/>
        <v>0</v>
      </c>
    </row>
    <row r="20" spans="1:6" ht="25.5" x14ac:dyDescent="0.2">
      <c r="A20" s="16">
        <f t="shared" si="0"/>
        <v>1.6</v>
      </c>
      <c r="B20" s="19" t="s">
        <v>39</v>
      </c>
      <c r="C20" s="130">
        <v>100</v>
      </c>
      <c r="D20" s="18" t="s">
        <v>40</v>
      </c>
      <c r="E20" s="1"/>
      <c r="F20" s="65">
        <f t="shared" si="1"/>
        <v>0</v>
      </c>
    </row>
    <row r="21" spans="1:6" x14ac:dyDescent="0.2">
      <c r="A21" s="16">
        <f t="shared" si="0"/>
        <v>1.7</v>
      </c>
      <c r="B21" s="131" t="s">
        <v>41</v>
      </c>
      <c r="C21" s="132">
        <v>6</v>
      </c>
      <c r="D21" s="133" t="s">
        <v>0</v>
      </c>
      <c r="E21" s="198"/>
      <c r="F21" s="65">
        <f t="shared" si="1"/>
        <v>0</v>
      </c>
    </row>
    <row r="22" spans="1:6" x14ac:dyDescent="0.2">
      <c r="A22" s="16">
        <f t="shared" si="0"/>
        <v>1.8</v>
      </c>
      <c r="B22" s="131" t="s">
        <v>42</v>
      </c>
      <c r="C22" s="132">
        <v>1</v>
      </c>
      <c r="D22" s="133" t="s">
        <v>0</v>
      </c>
      <c r="E22" s="198"/>
      <c r="F22" s="65">
        <f t="shared" si="1"/>
        <v>0</v>
      </c>
    </row>
    <row r="23" spans="1:6" x14ac:dyDescent="0.2">
      <c r="A23" s="16">
        <f t="shared" si="0"/>
        <v>1.9</v>
      </c>
      <c r="B23" s="131" t="s">
        <v>43</v>
      </c>
      <c r="C23" s="132">
        <v>1</v>
      </c>
      <c r="D23" s="133" t="s">
        <v>0</v>
      </c>
      <c r="E23" s="198"/>
      <c r="F23" s="65">
        <f t="shared" si="1"/>
        <v>0</v>
      </c>
    </row>
    <row r="24" spans="1:6" x14ac:dyDescent="0.2">
      <c r="A24" s="20">
        <v>1.1000000000000001</v>
      </c>
      <c r="B24" s="131" t="s">
        <v>44</v>
      </c>
      <c r="C24" s="132">
        <v>1</v>
      </c>
      <c r="D24" s="133" t="s">
        <v>0</v>
      </c>
      <c r="E24" s="198"/>
      <c r="F24" s="65">
        <f t="shared" si="1"/>
        <v>0</v>
      </c>
    </row>
    <row r="25" spans="1:6" x14ac:dyDescent="0.2">
      <c r="A25" s="20">
        <v>1.1100000000000001</v>
      </c>
      <c r="B25" s="131" t="s">
        <v>45</v>
      </c>
      <c r="C25" s="132">
        <v>3</v>
      </c>
      <c r="D25" s="133" t="s">
        <v>0</v>
      </c>
      <c r="E25" s="198"/>
      <c r="F25" s="65">
        <f t="shared" si="1"/>
        <v>0</v>
      </c>
    </row>
    <row r="26" spans="1:6" ht="25.5" x14ac:dyDescent="0.2">
      <c r="A26" s="20">
        <v>1.1200000000000001</v>
      </c>
      <c r="B26" s="131" t="s">
        <v>46</v>
      </c>
      <c r="C26" s="135">
        <v>3</v>
      </c>
      <c r="D26" s="136" t="s">
        <v>0</v>
      </c>
      <c r="E26" s="198"/>
      <c r="F26" s="65">
        <f t="shared" si="1"/>
        <v>0</v>
      </c>
    </row>
    <row r="27" spans="1:6" x14ac:dyDescent="0.2">
      <c r="A27" s="20">
        <v>1.1299999999999999</v>
      </c>
      <c r="B27" s="131" t="s">
        <v>47</v>
      </c>
      <c r="C27" s="137">
        <v>1</v>
      </c>
      <c r="D27" s="133" t="s">
        <v>0</v>
      </c>
      <c r="E27" s="198"/>
      <c r="F27" s="65">
        <f t="shared" si="1"/>
        <v>0</v>
      </c>
    </row>
    <row r="28" spans="1:6" ht="25.5" x14ac:dyDescent="0.2">
      <c r="A28" s="20">
        <v>1.1399999999999999</v>
      </c>
      <c r="B28" s="131" t="s">
        <v>48</v>
      </c>
      <c r="C28" s="135">
        <v>3</v>
      </c>
      <c r="D28" s="136" t="s">
        <v>0</v>
      </c>
      <c r="E28" s="198"/>
      <c r="F28" s="65">
        <f t="shared" si="1"/>
        <v>0</v>
      </c>
    </row>
    <row r="29" spans="1:6" ht="25.5" x14ac:dyDescent="0.2">
      <c r="A29" s="20">
        <v>1.1499999999999999</v>
      </c>
      <c r="B29" s="131" t="s">
        <v>49</v>
      </c>
      <c r="C29" s="135">
        <v>1</v>
      </c>
      <c r="D29" s="136" t="s">
        <v>0</v>
      </c>
      <c r="E29" s="198"/>
      <c r="F29" s="65">
        <f t="shared" si="1"/>
        <v>0</v>
      </c>
    </row>
    <row r="30" spans="1:6" ht="13.5" customHeight="1" x14ac:dyDescent="0.2">
      <c r="A30" s="20">
        <v>1.1599999999999999</v>
      </c>
      <c r="B30" s="131" t="s">
        <v>50</v>
      </c>
      <c r="C30" s="137">
        <v>3</v>
      </c>
      <c r="D30" s="133" t="s">
        <v>0</v>
      </c>
      <c r="E30" s="199"/>
      <c r="F30" s="65">
        <f t="shared" si="1"/>
        <v>0</v>
      </c>
    </row>
    <row r="31" spans="1:6" ht="15" customHeight="1" x14ac:dyDescent="0.2">
      <c r="A31" s="20">
        <v>1.17</v>
      </c>
      <c r="B31" s="17" t="s">
        <v>19</v>
      </c>
      <c r="C31" s="14">
        <v>3</v>
      </c>
      <c r="D31" s="18" t="s">
        <v>0</v>
      </c>
      <c r="E31" s="1"/>
      <c r="F31" s="65">
        <f t="shared" si="1"/>
        <v>0</v>
      </c>
    </row>
    <row r="32" spans="1:6" ht="15" customHeight="1" x14ac:dyDescent="0.2">
      <c r="A32" s="20">
        <v>1.18</v>
      </c>
      <c r="B32" s="225" t="s">
        <v>51</v>
      </c>
      <c r="C32" s="130">
        <v>1</v>
      </c>
      <c r="D32" s="18" t="s">
        <v>0</v>
      </c>
      <c r="E32" s="1"/>
      <c r="F32" s="65">
        <f t="shared" si="1"/>
        <v>0</v>
      </c>
    </row>
    <row r="33" spans="1:6" x14ac:dyDescent="0.2">
      <c r="A33" s="20">
        <v>1.19</v>
      </c>
      <c r="B33" s="17" t="s">
        <v>236</v>
      </c>
      <c r="C33" s="130">
        <v>2</v>
      </c>
      <c r="D33" s="21" t="s">
        <v>0</v>
      </c>
      <c r="E33" s="58"/>
      <c r="F33" s="65">
        <f t="shared" si="1"/>
        <v>0</v>
      </c>
    </row>
    <row r="34" spans="1:6" ht="38.25" x14ac:dyDescent="0.2">
      <c r="A34" s="20">
        <v>1.2</v>
      </c>
      <c r="B34" s="17" t="s">
        <v>52</v>
      </c>
      <c r="C34" s="138">
        <v>3</v>
      </c>
      <c r="D34" s="21" t="s">
        <v>0</v>
      </c>
      <c r="E34" s="58"/>
      <c r="F34" s="65">
        <f t="shared" si="1"/>
        <v>0</v>
      </c>
    </row>
    <row r="35" spans="1:6" x14ac:dyDescent="0.2">
      <c r="A35" s="20"/>
      <c r="B35" s="17"/>
      <c r="C35" s="130"/>
      <c r="D35" s="18"/>
      <c r="E35" s="1"/>
      <c r="F35" s="65">
        <f t="shared" si="1"/>
        <v>0</v>
      </c>
    </row>
    <row r="36" spans="1:6" x14ac:dyDescent="0.2">
      <c r="A36" s="12">
        <v>2</v>
      </c>
      <c r="B36" s="13" t="s">
        <v>53</v>
      </c>
      <c r="C36" s="130"/>
      <c r="D36" s="18"/>
      <c r="E36" s="1"/>
      <c r="F36" s="65">
        <f t="shared" si="1"/>
        <v>0</v>
      </c>
    </row>
    <row r="37" spans="1:6" ht="38.25" x14ac:dyDescent="0.2">
      <c r="A37" s="16">
        <f>A36+0.1</f>
        <v>2.1</v>
      </c>
      <c r="B37" s="17" t="s">
        <v>54</v>
      </c>
      <c r="C37" s="130">
        <v>1</v>
      </c>
      <c r="D37" s="18" t="s">
        <v>0</v>
      </c>
      <c r="E37" s="1"/>
      <c r="F37" s="65">
        <f t="shared" si="1"/>
        <v>0</v>
      </c>
    </row>
    <row r="38" spans="1:6" ht="51" x14ac:dyDescent="0.2">
      <c r="A38" s="16">
        <f t="shared" ref="A38:A45" si="2">A37+0.1</f>
        <v>2.2000000000000002</v>
      </c>
      <c r="B38" s="17" t="s">
        <v>55</v>
      </c>
      <c r="C38" s="130">
        <v>60</v>
      </c>
      <c r="D38" s="18" t="s">
        <v>56</v>
      </c>
      <c r="E38" s="1"/>
      <c r="F38" s="65">
        <f t="shared" si="1"/>
        <v>0</v>
      </c>
    </row>
    <row r="39" spans="1:6" ht="38.25" x14ac:dyDescent="0.2">
      <c r="A39" s="16">
        <f t="shared" si="2"/>
        <v>2.2999999999999998</v>
      </c>
      <c r="B39" s="17" t="s">
        <v>57</v>
      </c>
      <c r="C39" s="130">
        <v>10</v>
      </c>
      <c r="D39" s="18" t="s">
        <v>56</v>
      </c>
      <c r="E39" s="1"/>
      <c r="F39" s="65">
        <f t="shared" si="1"/>
        <v>0</v>
      </c>
    </row>
    <row r="40" spans="1:6" ht="38.25" x14ac:dyDescent="0.2">
      <c r="A40" s="22">
        <f t="shared" si="2"/>
        <v>2.4</v>
      </c>
      <c r="B40" s="23" t="s">
        <v>58</v>
      </c>
      <c r="C40" s="139">
        <v>30</v>
      </c>
      <c r="D40" s="24" t="s">
        <v>56</v>
      </c>
      <c r="E40" s="59"/>
      <c r="F40" s="65">
        <f t="shared" si="1"/>
        <v>0</v>
      </c>
    </row>
    <row r="41" spans="1:6" ht="58.5" customHeight="1" x14ac:dyDescent="0.2">
      <c r="A41" s="16">
        <f t="shared" si="2"/>
        <v>2.5</v>
      </c>
      <c r="B41" s="25" t="s">
        <v>59</v>
      </c>
      <c r="C41" s="130">
        <v>6</v>
      </c>
      <c r="D41" s="18" t="s">
        <v>56</v>
      </c>
      <c r="E41" s="1"/>
      <c r="F41" s="65">
        <f t="shared" si="1"/>
        <v>0</v>
      </c>
    </row>
    <row r="42" spans="1:6" ht="51" x14ac:dyDescent="0.2">
      <c r="A42" s="16">
        <f t="shared" si="2"/>
        <v>2.6</v>
      </c>
      <c r="B42" s="26" t="s">
        <v>60</v>
      </c>
      <c r="C42" s="130">
        <v>50</v>
      </c>
      <c r="D42" s="18" t="s">
        <v>56</v>
      </c>
      <c r="E42" s="1"/>
      <c r="F42" s="65">
        <f t="shared" si="1"/>
        <v>0</v>
      </c>
    </row>
    <row r="43" spans="1:6" x14ac:dyDescent="0.2">
      <c r="A43" s="16">
        <f t="shared" si="2"/>
        <v>2.7</v>
      </c>
      <c r="B43" s="26" t="s">
        <v>61</v>
      </c>
      <c r="C43" s="130">
        <v>8</v>
      </c>
      <c r="D43" s="18" t="s">
        <v>0</v>
      </c>
      <c r="E43" s="1"/>
      <c r="F43" s="65">
        <f t="shared" si="1"/>
        <v>0</v>
      </c>
    </row>
    <row r="44" spans="1:6" x14ac:dyDescent="0.2">
      <c r="A44" s="16">
        <f t="shared" si="2"/>
        <v>2.8</v>
      </c>
      <c r="B44" s="17" t="s">
        <v>62</v>
      </c>
      <c r="C44" s="130">
        <v>1</v>
      </c>
      <c r="D44" s="18" t="s">
        <v>0</v>
      </c>
      <c r="E44" s="1"/>
      <c r="F44" s="65">
        <f t="shared" si="1"/>
        <v>0</v>
      </c>
    </row>
    <row r="45" spans="1:6" ht="38.25" x14ac:dyDescent="0.2">
      <c r="A45" s="16">
        <f t="shared" si="2"/>
        <v>2.9</v>
      </c>
      <c r="B45" s="17" t="s">
        <v>63</v>
      </c>
      <c r="C45" s="138">
        <v>1</v>
      </c>
      <c r="D45" s="21" t="s">
        <v>3</v>
      </c>
      <c r="E45" s="58"/>
      <c r="F45" s="65">
        <f t="shared" si="1"/>
        <v>0</v>
      </c>
    </row>
    <row r="46" spans="1:6" x14ac:dyDescent="0.2">
      <c r="A46" s="20"/>
      <c r="B46" s="17"/>
      <c r="C46" s="130"/>
      <c r="D46" s="18"/>
      <c r="E46" s="1"/>
      <c r="F46" s="65">
        <f t="shared" si="1"/>
        <v>0</v>
      </c>
    </row>
    <row r="47" spans="1:6" ht="25.5" x14ac:dyDescent="0.2">
      <c r="A47" s="27">
        <v>3</v>
      </c>
      <c r="B47" s="13" t="s">
        <v>64</v>
      </c>
      <c r="C47" s="130"/>
      <c r="D47" s="18"/>
      <c r="E47" s="1"/>
      <c r="F47" s="65">
        <f t="shared" si="1"/>
        <v>0</v>
      </c>
    </row>
    <row r="48" spans="1:6" ht="25.5" x14ac:dyDescent="0.2">
      <c r="A48" s="16">
        <f>A47+0.1</f>
        <v>3.1</v>
      </c>
      <c r="B48" s="17" t="s">
        <v>65</v>
      </c>
      <c r="C48" s="130">
        <v>1</v>
      </c>
      <c r="D48" s="18" t="s">
        <v>0</v>
      </c>
      <c r="E48" s="1"/>
      <c r="F48" s="65">
        <f t="shared" si="1"/>
        <v>0</v>
      </c>
    </row>
    <row r="49" spans="1:6" ht="25.5" x14ac:dyDescent="0.2">
      <c r="A49" s="16">
        <f t="shared" ref="A49:A56" si="3">A48+0.1</f>
        <v>3.2</v>
      </c>
      <c r="B49" s="17" t="s">
        <v>66</v>
      </c>
      <c r="C49" s="130">
        <v>1</v>
      </c>
      <c r="D49" s="18" t="s">
        <v>0</v>
      </c>
      <c r="E49" s="1"/>
      <c r="F49" s="65">
        <f t="shared" si="1"/>
        <v>0</v>
      </c>
    </row>
    <row r="50" spans="1:6" ht="25.5" x14ac:dyDescent="0.2">
      <c r="A50" s="16">
        <f t="shared" si="3"/>
        <v>3.3</v>
      </c>
      <c r="B50" s="17" t="s">
        <v>67</v>
      </c>
      <c r="C50" s="130">
        <v>1</v>
      </c>
      <c r="D50" s="18" t="s">
        <v>0</v>
      </c>
      <c r="E50" s="1"/>
      <c r="F50" s="65">
        <f t="shared" si="1"/>
        <v>0</v>
      </c>
    </row>
    <row r="51" spans="1:6" x14ac:dyDescent="0.2">
      <c r="A51" s="16">
        <f t="shared" si="3"/>
        <v>3.4</v>
      </c>
      <c r="B51" s="17" t="s">
        <v>68</v>
      </c>
      <c r="C51" s="134">
        <v>1</v>
      </c>
      <c r="D51" s="18" t="s">
        <v>0</v>
      </c>
      <c r="E51" s="1"/>
      <c r="F51" s="65">
        <f t="shared" si="1"/>
        <v>0</v>
      </c>
    </row>
    <row r="52" spans="1:6" ht="51" x14ac:dyDescent="0.2">
      <c r="A52" s="16">
        <f t="shared" si="3"/>
        <v>3.5</v>
      </c>
      <c r="B52" s="17" t="s">
        <v>69</v>
      </c>
      <c r="C52" s="130">
        <v>85</v>
      </c>
      <c r="D52" s="18" t="s">
        <v>56</v>
      </c>
      <c r="E52" s="1"/>
      <c r="F52" s="65">
        <f t="shared" si="1"/>
        <v>0</v>
      </c>
    </row>
    <row r="53" spans="1:6" ht="51" x14ac:dyDescent="0.2">
      <c r="A53" s="16">
        <f t="shared" si="3"/>
        <v>3.6</v>
      </c>
      <c r="B53" s="17" t="s">
        <v>70</v>
      </c>
      <c r="C53" s="130">
        <v>15</v>
      </c>
      <c r="D53" s="18" t="s">
        <v>56</v>
      </c>
      <c r="E53" s="1"/>
      <c r="F53" s="65">
        <f t="shared" si="1"/>
        <v>0</v>
      </c>
    </row>
    <row r="54" spans="1:6" x14ac:dyDescent="0.2">
      <c r="A54" s="16">
        <f t="shared" si="3"/>
        <v>3.7</v>
      </c>
      <c r="B54" s="17" t="s">
        <v>62</v>
      </c>
      <c r="C54" s="130">
        <v>1</v>
      </c>
      <c r="D54" s="18" t="s">
        <v>3</v>
      </c>
      <c r="E54" s="1"/>
      <c r="F54" s="65">
        <f>ROUND(C54*E54,2)</f>
        <v>0</v>
      </c>
    </row>
    <row r="55" spans="1:6" ht="25.5" x14ac:dyDescent="0.2">
      <c r="A55" s="16">
        <f t="shared" si="3"/>
        <v>3.8</v>
      </c>
      <c r="B55" s="17" t="s">
        <v>71</v>
      </c>
      <c r="C55" s="130">
        <v>1</v>
      </c>
      <c r="D55" s="18" t="s">
        <v>0</v>
      </c>
      <c r="E55" s="1"/>
      <c r="F55" s="65">
        <f>ROUND(C55*E55,2)</f>
        <v>0</v>
      </c>
    </row>
    <row r="56" spans="1:6" x14ac:dyDescent="0.2">
      <c r="A56" s="16">
        <f t="shared" si="3"/>
        <v>3.9</v>
      </c>
      <c r="B56" s="17" t="s">
        <v>72</v>
      </c>
      <c r="C56" s="130">
        <v>1</v>
      </c>
      <c r="D56" s="18" t="s">
        <v>0</v>
      </c>
      <c r="E56" s="1"/>
      <c r="F56" s="65">
        <f>ROUND(C56*E56,2)</f>
        <v>0</v>
      </c>
    </row>
    <row r="57" spans="1:6" ht="15" customHeight="1" x14ac:dyDescent="0.2">
      <c r="A57" s="217"/>
      <c r="B57" s="218" t="s">
        <v>73</v>
      </c>
      <c r="C57" s="219"/>
      <c r="D57" s="220"/>
      <c r="E57" s="222"/>
      <c r="F57" s="223">
        <f>SUM(F15:F56)</f>
        <v>0</v>
      </c>
    </row>
    <row r="58" spans="1:6" x14ac:dyDescent="0.2">
      <c r="A58" s="118"/>
      <c r="B58" s="119"/>
      <c r="C58" s="11"/>
      <c r="D58" s="120"/>
      <c r="E58" s="193"/>
      <c r="F58" s="193"/>
    </row>
    <row r="59" spans="1:6" ht="25.5" x14ac:dyDescent="0.2">
      <c r="A59" s="122" t="s">
        <v>8</v>
      </c>
      <c r="B59" s="121" t="s">
        <v>74</v>
      </c>
      <c r="C59" s="11"/>
      <c r="D59" s="123"/>
      <c r="E59" s="60"/>
      <c r="F59" s="61"/>
    </row>
    <row r="60" spans="1:6" x14ac:dyDescent="0.2">
      <c r="A60" s="140"/>
      <c r="B60" s="141"/>
      <c r="C60" s="142"/>
      <c r="D60" s="143"/>
      <c r="E60" s="62"/>
      <c r="F60" s="63"/>
    </row>
    <row r="61" spans="1:6" x14ac:dyDescent="0.2">
      <c r="A61" s="140">
        <v>1</v>
      </c>
      <c r="B61" s="144" t="s">
        <v>75</v>
      </c>
      <c r="C61" s="145"/>
      <c r="D61" s="146"/>
      <c r="E61" s="64"/>
      <c r="F61" s="63"/>
    </row>
    <row r="62" spans="1:6" ht="15" customHeight="1" x14ac:dyDescent="0.2">
      <c r="A62" s="16">
        <f t="shared" ref="A62:A70" si="4">A61+0.1</f>
        <v>1.1000000000000001</v>
      </c>
      <c r="B62" s="147" t="s">
        <v>76</v>
      </c>
      <c r="C62" s="148">
        <v>1</v>
      </c>
      <c r="D62" s="149" t="s">
        <v>0</v>
      </c>
      <c r="E62" s="1"/>
      <c r="F62" s="65">
        <f>ROUND(C62*E62,2)</f>
        <v>0</v>
      </c>
    </row>
    <row r="63" spans="1:6" x14ac:dyDescent="0.2">
      <c r="A63" s="16">
        <f t="shared" si="4"/>
        <v>1.2</v>
      </c>
      <c r="B63" s="150" t="s">
        <v>77</v>
      </c>
      <c r="C63" s="151">
        <v>34.5</v>
      </c>
      <c r="D63" s="152" t="s">
        <v>78</v>
      </c>
      <c r="E63" s="1"/>
      <c r="F63" s="65">
        <f t="shared" ref="F63" si="5">ROUND(C63*E63,2)</f>
        <v>0</v>
      </c>
    </row>
    <row r="64" spans="1:6" ht="15.75" customHeight="1" x14ac:dyDescent="0.2">
      <c r="A64" s="16">
        <f t="shared" si="4"/>
        <v>1.3</v>
      </c>
      <c r="B64" s="147" t="s">
        <v>79</v>
      </c>
      <c r="C64" s="148">
        <v>320</v>
      </c>
      <c r="D64" s="153" t="s">
        <v>6</v>
      </c>
      <c r="E64" s="1"/>
      <c r="F64" s="65">
        <f>ROUND(C64*E64,2)</f>
        <v>0</v>
      </c>
    </row>
    <row r="65" spans="1:6" ht="38.25" x14ac:dyDescent="0.2">
      <c r="A65" s="16">
        <f t="shared" si="4"/>
        <v>1.4</v>
      </c>
      <c r="B65" s="147" t="s">
        <v>80</v>
      </c>
      <c r="C65" s="148">
        <v>3</v>
      </c>
      <c r="D65" s="149" t="s">
        <v>0</v>
      </c>
      <c r="E65" s="1"/>
      <c r="F65" s="65">
        <f t="shared" ref="F65:F100" si="6">ROUND(C65*E65,2)</f>
        <v>0</v>
      </c>
    </row>
    <row r="66" spans="1:6" ht="25.5" x14ac:dyDescent="0.2">
      <c r="A66" s="16">
        <f t="shared" si="4"/>
        <v>1.5</v>
      </c>
      <c r="B66" s="147" t="s">
        <v>81</v>
      </c>
      <c r="C66" s="154">
        <v>66.25</v>
      </c>
      <c r="D66" s="153" t="s">
        <v>6</v>
      </c>
      <c r="E66" s="1"/>
      <c r="F66" s="66">
        <f t="shared" si="6"/>
        <v>0</v>
      </c>
    </row>
    <row r="67" spans="1:6" ht="25.5" x14ac:dyDescent="0.2">
      <c r="A67" s="16">
        <f t="shared" si="4"/>
        <v>1.6</v>
      </c>
      <c r="B67" s="147" t="s">
        <v>237</v>
      </c>
      <c r="C67" s="148">
        <v>34.5</v>
      </c>
      <c r="D67" s="155" t="s">
        <v>4</v>
      </c>
      <c r="E67" s="1"/>
      <c r="F67" s="66">
        <f t="shared" si="6"/>
        <v>0</v>
      </c>
    </row>
    <row r="68" spans="1:6" ht="25.5" x14ac:dyDescent="0.2">
      <c r="A68" s="16">
        <f t="shared" si="4"/>
        <v>1.7</v>
      </c>
      <c r="B68" s="147" t="s">
        <v>82</v>
      </c>
      <c r="C68" s="154">
        <v>63.5</v>
      </c>
      <c r="D68" s="155" t="s">
        <v>4</v>
      </c>
      <c r="E68" s="1"/>
      <c r="F68" s="66">
        <f t="shared" si="6"/>
        <v>0</v>
      </c>
    </row>
    <row r="69" spans="1:6" ht="25.5" x14ac:dyDescent="0.2">
      <c r="A69" s="16">
        <f t="shared" si="4"/>
        <v>1.8</v>
      </c>
      <c r="B69" s="147" t="s">
        <v>83</v>
      </c>
      <c r="C69" s="154">
        <v>25</v>
      </c>
      <c r="D69" s="155" t="s">
        <v>4</v>
      </c>
      <c r="E69" s="1"/>
      <c r="F69" s="66">
        <f t="shared" si="6"/>
        <v>0</v>
      </c>
    </row>
    <row r="70" spans="1:6" ht="25.5" x14ac:dyDescent="0.2">
      <c r="A70" s="16">
        <f t="shared" si="4"/>
        <v>1.9</v>
      </c>
      <c r="B70" s="147" t="s">
        <v>84</v>
      </c>
      <c r="C70" s="154">
        <v>34.5</v>
      </c>
      <c r="D70" s="155" t="s">
        <v>4</v>
      </c>
      <c r="E70" s="1"/>
      <c r="F70" s="66">
        <f t="shared" si="6"/>
        <v>0</v>
      </c>
    </row>
    <row r="71" spans="1:6" ht="25.5" x14ac:dyDescent="0.2">
      <c r="A71" s="20">
        <v>1.1000000000000001</v>
      </c>
      <c r="B71" s="147" t="s">
        <v>85</v>
      </c>
      <c r="C71" s="154">
        <v>2</v>
      </c>
      <c r="D71" s="155" t="s">
        <v>0</v>
      </c>
      <c r="E71" s="1"/>
      <c r="F71" s="66">
        <f t="shared" si="6"/>
        <v>0</v>
      </c>
    </row>
    <row r="72" spans="1:6" x14ac:dyDescent="0.2">
      <c r="A72" s="156"/>
      <c r="B72" s="157"/>
      <c r="C72" s="158"/>
      <c r="D72" s="159"/>
      <c r="E72" s="59"/>
      <c r="F72" s="67"/>
    </row>
    <row r="73" spans="1:6" x14ac:dyDescent="0.2">
      <c r="A73" s="140">
        <v>2</v>
      </c>
      <c r="B73" s="144" t="s">
        <v>86</v>
      </c>
      <c r="C73" s="160"/>
      <c r="D73" s="143"/>
      <c r="E73" s="1"/>
      <c r="F73" s="68"/>
    </row>
    <row r="74" spans="1:6" x14ac:dyDescent="0.2">
      <c r="A74" s="140"/>
      <c r="B74" s="144"/>
      <c r="C74" s="160"/>
      <c r="D74" s="143"/>
      <c r="E74" s="1"/>
      <c r="F74" s="68"/>
    </row>
    <row r="75" spans="1:6" ht="25.5" x14ac:dyDescent="0.2">
      <c r="A75" s="126">
        <v>2.1</v>
      </c>
      <c r="B75" s="161" t="s">
        <v>87</v>
      </c>
      <c r="C75" s="151"/>
      <c r="D75" s="152"/>
      <c r="E75" s="1"/>
      <c r="F75" s="65"/>
    </row>
    <row r="76" spans="1:6" x14ac:dyDescent="0.2">
      <c r="A76" s="162" t="s">
        <v>88</v>
      </c>
      <c r="B76" s="163" t="s">
        <v>89</v>
      </c>
      <c r="C76" s="148">
        <v>1</v>
      </c>
      <c r="D76" s="149" t="s">
        <v>0</v>
      </c>
      <c r="E76" s="1"/>
      <c r="F76" s="65">
        <f t="shared" si="6"/>
        <v>0</v>
      </c>
    </row>
    <row r="77" spans="1:6" ht="25.5" x14ac:dyDescent="0.2">
      <c r="A77" s="164" t="s">
        <v>90</v>
      </c>
      <c r="B77" s="165" t="s">
        <v>91</v>
      </c>
      <c r="C77" s="148">
        <v>1</v>
      </c>
      <c r="D77" s="149" t="s">
        <v>0</v>
      </c>
      <c r="E77" s="1"/>
      <c r="F77" s="65">
        <f t="shared" si="6"/>
        <v>0</v>
      </c>
    </row>
    <row r="78" spans="1:6" x14ac:dyDescent="0.2">
      <c r="A78" s="162" t="s">
        <v>92</v>
      </c>
      <c r="B78" s="163" t="s">
        <v>93</v>
      </c>
      <c r="C78" s="148">
        <v>1</v>
      </c>
      <c r="D78" s="149" t="s">
        <v>0</v>
      </c>
      <c r="E78" s="1"/>
      <c r="F78" s="65">
        <f t="shared" si="6"/>
        <v>0</v>
      </c>
    </row>
    <row r="79" spans="1:6" ht="25.5" x14ac:dyDescent="0.2">
      <c r="A79" s="164" t="s">
        <v>94</v>
      </c>
      <c r="B79" s="165" t="s">
        <v>95</v>
      </c>
      <c r="C79" s="148">
        <v>24</v>
      </c>
      <c r="D79" s="153" t="s">
        <v>6</v>
      </c>
      <c r="E79" s="1"/>
      <c r="F79" s="65">
        <f t="shared" si="6"/>
        <v>0</v>
      </c>
    </row>
    <row r="80" spans="1:6" ht="15.75" customHeight="1" x14ac:dyDescent="0.2">
      <c r="A80" s="162" t="s">
        <v>96</v>
      </c>
      <c r="B80" s="165" t="s">
        <v>97</v>
      </c>
      <c r="C80" s="148">
        <v>6.76</v>
      </c>
      <c r="D80" s="153" t="s">
        <v>98</v>
      </c>
      <c r="E80" s="1"/>
      <c r="F80" s="65">
        <f t="shared" si="6"/>
        <v>0</v>
      </c>
    </row>
    <row r="81" spans="1:6" ht="16.5" customHeight="1" x14ac:dyDescent="0.2">
      <c r="A81" s="162" t="s">
        <v>99</v>
      </c>
      <c r="B81" s="165" t="s">
        <v>100</v>
      </c>
      <c r="C81" s="148">
        <v>5.2</v>
      </c>
      <c r="D81" s="153" t="s">
        <v>98</v>
      </c>
      <c r="E81" s="1"/>
      <c r="F81" s="65">
        <f t="shared" si="6"/>
        <v>0</v>
      </c>
    </row>
    <row r="82" spans="1:6" x14ac:dyDescent="0.2">
      <c r="A82" s="162" t="s">
        <v>101</v>
      </c>
      <c r="B82" s="163" t="s">
        <v>102</v>
      </c>
      <c r="C82" s="148">
        <v>124</v>
      </c>
      <c r="D82" s="153" t="s">
        <v>6</v>
      </c>
      <c r="E82" s="1"/>
      <c r="F82" s="65">
        <f>ROUND(C82*E82,2)</f>
        <v>0</v>
      </c>
    </row>
    <row r="83" spans="1:6" ht="16.5" customHeight="1" x14ac:dyDescent="0.2">
      <c r="A83" s="162" t="s">
        <v>103</v>
      </c>
      <c r="B83" s="86" t="s">
        <v>25</v>
      </c>
      <c r="C83" s="87">
        <v>1</v>
      </c>
      <c r="D83" s="88" t="s">
        <v>24</v>
      </c>
      <c r="E83" s="200"/>
      <c r="F83" s="65">
        <f t="shared" si="6"/>
        <v>0</v>
      </c>
    </row>
    <row r="84" spans="1:6" ht="25.5" x14ac:dyDescent="0.2">
      <c r="A84" s="164" t="s">
        <v>104</v>
      </c>
      <c r="B84" s="165" t="s">
        <v>105</v>
      </c>
      <c r="C84" s="148">
        <v>1</v>
      </c>
      <c r="D84" s="149" t="s">
        <v>0</v>
      </c>
      <c r="E84" s="1"/>
      <c r="F84" s="65">
        <f t="shared" si="6"/>
        <v>0</v>
      </c>
    </row>
    <row r="85" spans="1:6" x14ac:dyDescent="0.2">
      <c r="A85" s="162" t="s">
        <v>106</v>
      </c>
      <c r="B85" s="163" t="s">
        <v>238</v>
      </c>
      <c r="C85" s="148">
        <v>1</v>
      </c>
      <c r="D85" s="149" t="s">
        <v>0</v>
      </c>
      <c r="E85" s="1"/>
      <c r="F85" s="65">
        <f t="shared" si="6"/>
        <v>0</v>
      </c>
    </row>
    <row r="86" spans="1:6" ht="15" customHeight="1" x14ac:dyDescent="0.2">
      <c r="A86" s="162" t="s">
        <v>107</v>
      </c>
      <c r="B86" s="163" t="s">
        <v>239</v>
      </c>
      <c r="C86" s="148">
        <v>24</v>
      </c>
      <c r="D86" s="153" t="s">
        <v>6</v>
      </c>
      <c r="E86" s="1"/>
      <c r="F86" s="65">
        <f t="shared" si="6"/>
        <v>0</v>
      </c>
    </row>
    <row r="87" spans="1:6" ht="14.25" customHeight="1" x14ac:dyDescent="0.2">
      <c r="A87" s="162" t="s">
        <v>108</v>
      </c>
      <c r="B87" s="163" t="s">
        <v>7</v>
      </c>
      <c r="C87" s="148">
        <v>24</v>
      </c>
      <c r="D87" s="153" t="s">
        <v>6</v>
      </c>
      <c r="E87" s="1"/>
      <c r="F87" s="65">
        <f t="shared" si="6"/>
        <v>0</v>
      </c>
    </row>
    <row r="88" spans="1:6" ht="13.5" customHeight="1" x14ac:dyDescent="0.2">
      <c r="A88" s="162" t="s">
        <v>109</v>
      </c>
      <c r="B88" s="163" t="s">
        <v>125</v>
      </c>
      <c r="C88" s="148">
        <v>35.4</v>
      </c>
      <c r="D88" s="153" t="s">
        <v>6</v>
      </c>
      <c r="E88" s="1"/>
      <c r="F88" s="65">
        <f t="shared" si="6"/>
        <v>0</v>
      </c>
    </row>
    <row r="89" spans="1:6" x14ac:dyDescent="0.2">
      <c r="A89" s="164"/>
      <c r="B89" s="147"/>
      <c r="C89" s="148"/>
      <c r="D89" s="149"/>
      <c r="E89" s="1"/>
      <c r="F89" s="65"/>
    </row>
    <row r="90" spans="1:6" x14ac:dyDescent="0.2">
      <c r="A90" s="126">
        <v>2.2000000000000002</v>
      </c>
      <c r="B90" s="166" t="s">
        <v>110</v>
      </c>
      <c r="C90" s="148"/>
      <c r="D90" s="149"/>
      <c r="E90" s="1"/>
      <c r="F90" s="65"/>
    </row>
    <row r="91" spans="1:6" ht="15" customHeight="1" x14ac:dyDescent="0.2">
      <c r="A91" s="164" t="s">
        <v>111</v>
      </c>
      <c r="B91" s="147" t="s">
        <v>112</v>
      </c>
      <c r="C91" s="148">
        <v>195.03</v>
      </c>
      <c r="D91" s="153" t="s">
        <v>6</v>
      </c>
      <c r="E91" s="1"/>
      <c r="F91" s="65">
        <f t="shared" ref="F91:F98" si="7">ROUND(C91*E91,2)</f>
        <v>0</v>
      </c>
    </row>
    <row r="92" spans="1:6" x14ac:dyDescent="0.2">
      <c r="A92" s="164" t="s">
        <v>113</v>
      </c>
      <c r="B92" s="150" t="s">
        <v>240</v>
      </c>
      <c r="C92" s="148">
        <v>373.6</v>
      </c>
      <c r="D92" s="153" t="s">
        <v>6</v>
      </c>
      <c r="E92" s="1"/>
      <c r="F92" s="65">
        <f t="shared" si="7"/>
        <v>0</v>
      </c>
    </row>
    <row r="93" spans="1:6" ht="13.5" customHeight="1" x14ac:dyDescent="0.2">
      <c r="A93" s="164" t="s">
        <v>114</v>
      </c>
      <c r="B93" s="150" t="s">
        <v>241</v>
      </c>
      <c r="C93" s="148">
        <v>195.03</v>
      </c>
      <c r="D93" s="153" t="s">
        <v>6</v>
      </c>
      <c r="E93" s="1"/>
      <c r="F93" s="65">
        <f t="shared" si="7"/>
        <v>0</v>
      </c>
    </row>
    <row r="94" spans="1:6" x14ac:dyDescent="0.2">
      <c r="A94" s="164" t="s">
        <v>115</v>
      </c>
      <c r="B94" s="150" t="s">
        <v>116</v>
      </c>
      <c r="C94" s="148">
        <v>1</v>
      </c>
      <c r="D94" s="153" t="s">
        <v>0</v>
      </c>
      <c r="E94" s="1"/>
      <c r="F94" s="65">
        <f t="shared" si="7"/>
        <v>0</v>
      </c>
    </row>
    <row r="95" spans="1:6" x14ac:dyDescent="0.2">
      <c r="A95" s="164" t="s">
        <v>117</v>
      </c>
      <c r="B95" s="147" t="s">
        <v>118</v>
      </c>
      <c r="C95" s="148">
        <v>1</v>
      </c>
      <c r="D95" s="149" t="s">
        <v>0</v>
      </c>
      <c r="E95" s="1"/>
      <c r="F95" s="65">
        <f t="shared" si="7"/>
        <v>0</v>
      </c>
    </row>
    <row r="96" spans="1:6" ht="25.5" x14ac:dyDescent="0.2">
      <c r="A96" s="164" t="s">
        <v>119</v>
      </c>
      <c r="B96" s="147" t="s">
        <v>120</v>
      </c>
      <c r="C96" s="148">
        <v>3</v>
      </c>
      <c r="D96" s="149" t="s">
        <v>0</v>
      </c>
      <c r="E96" s="1"/>
      <c r="F96" s="65">
        <f t="shared" si="7"/>
        <v>0</v>
      </c>
    </row>
    <row r="97" spans="1:6" ht="38.25" x14ac:dyDescent="0.2">
      <c r="A97" s="164" t="s">
        <v>121</v>
      </c>
      <c r="B97" s="147" t="s">
        <v>122</v>
      </c>
      <c r="C97" s="28">
        <v>2</v>
      </c>
      <c r="D97" s="153" t="s">
        <v>0</v>
      </c>
      <c r="E97" s="69"/>
      <c r="F97" s="65">
        <f t="shared" si="7"/>
        <v>0</v>
      </c>
    </row>
    <row r="98" spans="1:6" ht="25.5" x14ac:dyDescent="0.2">
      <c r="A98" s="164" t="s">
        <v>121</v>
      </c>
      <c r="B98" s="147" t="s">
        <v>123</v>
      </c>
      <c r="C98" s="28">
        <v>1</v>
      </c>
      <c r="D98" s="153" t="s">
        <v>0</v>
      </c>
      <c r="E98" s="69"/>
      <c r="F98" s="65">
        <f t="shared" si="7"/>
        <v>0</v>
      </c>
    </row>
    <row r="99" spans="1:6" x14ac:dyDescent="0.2">
      <c r="A99" s="164" t="s">
        <v>124</v>
      </c>
      <c r="B99" s="150" t="s">
        <v>125</v>
      </c>
      <c r="C99" s="148">
        <v>218.79</v>
      </c>
      <c r="D99" s="153" t="s">
        <v>6</v>
      </c>
      <c r="E99" s="1"/>
      <c r="F99" s="65">
        <f t="shared" si="6"/>
        <v>0</v>
      </c>
    </row>
    <row r="100" spans="1:6" ht="25.5" x14ac:dyDescent="0.2">
      <c r="A100" s="164" t="s">
        <v>126</v>
      </c>
      <c r="B100" s="147" t="s">
        <v>127</v>
      </c>
      <c r="C100" s="148">
        <v>3</v>
      </c>
      <c r="D100" s="149" t="s">
        <v>0</v>
      </c>
      <c r="E100" s="1"/>
      <c r="F100" s="65">
        <f t="shared" si="6"/>
        <v>0</v>
      </c>
    </row>
    <row r="101" spans="1:6" x14ac:dyDescent="0.2">
      <c r="A101" s="167"/>
      <c r="B101" s="168"/>
      <c r="C101" s="160"/>
      <c r="D101" s="143"/>
      <c r="E101" s="1"/>
      <c r="F101" s="68"/>
    </row>
    <row r="102" spans="1:6" ht="27" customHeight="1" x14ac:dyDescent="0.2">
      <c r="A102" s="126">
        <v>2.2999999999999998</v>
      </c>
      <c r="B102" s="169" t="s">
        <v>242</v>
      </c>
      <c r="C102" s="160"/>
      <c r="D102" s="143"/>
      <c r="E102" s="1"/>
      <c r="F102" s="68"/>
    </row>
    <row r="103" spans="1:6" ht="168.75" customHeight="1" x14ac:dyDescent="0.2">
      <c r="A103" s="164" t="s">
        <v>128</v>
      </c>
      <c r="B103" s="147" t="s">
        <v>244</v>
      </c>
      <c r="C103" s="170">
        <v>1</v>
      </c>
      <c r="D103" s="171" t="s">
        <v>0</v>
      </c>
      <c r="E103" s="201"/>
      <c r="F103" s="201">
        <f>ROUND(C103*E103,2)</f>
        <v>0</v>
      </c>
    </row>
    <row r="104" spans="1:6" ht="14.25" customHeight="1" x14ac:dyDescent="0.2">
      <c r="A104" s="167"/>
      <c r="B104" s="168"/>
      <c r="C104" s="160"/>
      <c r="D104" s="143"/>
      <c r="E104" s="1"/>
      <c r="F104" s="68"/>
    </row>
    <row r="105" spans="1:6" x14ac:dyDescent="0.2">
      <c r="A105" s="164" t="s">
        <v>129</v>
      </c>
      <c r="B105" s="30" t="s">
        <v>130</v>
      </c>
      <c r="C105" s="31">
        <v>180</v>
      </c>
      <c r="D105" s="29" t="s">
        <v>40</v>
      </c>
      <c r="E105" s="70"/>
      <c r="F105" s="70">
        <f>ROUND(C105*E105,2)</f>
        <v>0</v>
      </c>
    </row>
    <row r="106" spans="1:6" x14ac:dyDescent="0.2">
      <c r="A106" s="164" t="s">
        <v>131</v>
      </c>
      <c r="B106" s="30" t="s">
        <v>132</v>
      </c>
      <c r="C106" s="31">
        <v>1</v>
      </c>
      <c r="D106" s="29" t="s">
        <v>0</v>
      </c>
      <c r="E106" s="70"/>
      <c r="F106" s="70">
        <f>ROUND(C106*E106,2)</f>
        <v>0</v>
      </c>
    </row>
    <row r="107" spans="1:6" x14ac:dyDescent="0.2">
      <c r="A107" s="164" t="s">
        <v>133</v>
      </c>
      <c r="B107" s="30" t="s">
        <v>134</v>
      </c>
      <c r="C107" s="31">
        <v>1</v>
      </c>
      <c r="D107" s="29" t="s">
        <v>0</v>
      </c>
      <c r="E107" s="70"/>
      <c r="F107" s="70">
        <f>ROUND(C107*E107,2)</f>
        <v>0</v>
      </c>
    </row>
    <row r="108" spans="1:6" x14ac:dyDescent="0.2">
      <c r="A108" s="167"/>
      <c r="B108" s="168"/>
      <c r="C108" s="160"/>
      <c r="D108" s="143"/>
      <c r="E108" s="1"/>
      <c r="F108" s="68"/>
    </row>
    <row r="109" spans="1:6" x14ac:dyDescent="0.2">
      <c r="A109" s="156"/>
      <c r="B109" s="172"/>
      <c r="C109" s="158"/>
      <c r="D109" s="159"/>
      <c r="E109" s="59"/>
      <c r="F109" s="67"/>
    </row>
    <row r="110" spans="1:6" x14ac:dyDescent="0.2">
      <c r="A110" s="126">
        <v>2.4</v>
      </c>
      <c r="B110" s="32" t="s">
        <v>135</v>
      </c>
      <c r="C110" s="148"/>
      <c r="D110" s="149"/>
      <c r="E110" s="1"/>
      <c r="F110" s="65"/>
    </row>
    <row r="111" spans="1:6" x14ac:dyDescent="0.2">
      <c r="A111" s="126" t="s">
        <v>136</v>
      </c>
      <c r="B111" s="32" t="s">
        <v>5</v>
      </c>
      <c r="C111" s="148"/>
      <c r="D111" s="149"/>
      <c r="E111" s="1"/>
      <c r="F111" s="65"/>
    </row>
    <row r="112" spans="1:6" ht="18" x14ac:dyDescent="0.25">
      <c r="A112" s="164" t="s">
        <v>137</v>
      </c>
      <c r="B112" s="2" t="s">
        <v>138</v>
      </c>
      <c r="C112" s="151">
        <v>52.79</v>
      </c>
      <c r="D112" s="173" t="s">
        <v>98</v>
      </c>
      <c r="E112" s="58"/>
      <c r="F112" s="71">
        <f t="shared" ref="F112:F143" si="8">ROUND(E112*C112,2)</f>
        <v>0</v>
      </c>
    </row>
    <row r="113" spans="1:6" ht="18" x14ac:dyDescent="0.25">
      <c r="A113" s="164" t="s">
        <v>139</v>
      </c>
      <c r="B113" s="2" t="s">
        <v>140</v>
      </c>
      <c r="C113" s="151">
        <v>26.42</v>
      </c>
      <c r="D113" s="173" t="s">
        <v>98</v>
      </c>
      <c r="E113" s="58"/>
      <c r="F113" s="71">
        <f t="shared" si="8"/>
        <v>0</v>
      </c>
    </row>
    <row r="114" spans="1:6" ht="18" x14ac:dyDescent="0.25">
      <c r="A114" s="164" t="s">
        <v>141</v>
      </c>
      <c r="B114" s="2" t="s">
        <v>142</v>
      </c>
      <c r="C114" s="151">
        <v>34.270000000000003</v>
      </c>
      <c r="D114" s="173" t="s">
        <v>98</v>
      </c>
      <c r="E114" s="58"/>
      <c r="F114" s="71">
        <f t="shared" si="8"/>
        <v>0</v>
      </c>
    </row>
    <row r="115" spans="1:6" x14ac:dyDescent="0.2">
      <c r="A115" s="164"/>
      <c r="B115" s="2"/>
      <c r="C115" s="151"/>
      <c r="D115" s="152"/>
      <c r="E115" s="58"/>
      <c r="F115" s="71">
        <f t="shared" si="8"/>
        <v>0</v>
      </c>
    </row>
    <row r="116" spans="1:6" x14ac:dyDescent="0.2">
      <c r="A116" s="126" t="s">
        <v>143</v>
      </c>
      <c r="B116" s="32" t="s">
        <v>144</v>
      </c>
      <c r="C116" s="151"/>
      <c r="D116" s="152"/>
      <c r="E116" s="58"/>
      <c r="F116" s="71">
        <f t="shared" si="8"/>
        <v>0</v>
      </c>
    </row>
    <row r="117" spans="1:6" ht="15.75" customHeight="1" x14ac:dyDescent="0.25">
      <c r="A117" s="164" t="s">
        <v>145</v>
      </c>
      <c r="B117" s="2" t="s">
        <v>146</v>
      </c>
      <c r="C117" s="151">
        <v>12.56</v>
      </c>
      <c r="D117" s="173" t="s">
        <v>98</v>
      </c>
      <c r="E117" s="58"/>
      <c r="F117" s="71">
        <f t="shared" si="8"/>
        <v>0</v>
      </c>
    </row>
    <row r="118" spans="1:6" ht="27" x14ac:dyDescent="0.25">
      <c r="A118" s="164" t="s">
        <v>147</v>
      </c>
      <c r="B118" s="2" t="s">
        <v>148</v>
      </c>
      <c r="C118" s="151">
        <v>2.97</v>
      </c>
      <c r="D118" s="173" t="s">
        <v>98</v>
      </c>
      <c r="E118" s="58"/>
      <c r="F118" s="71">
        <f t="shared" si="8"/>
        <v>0</v>
      </c>
    </row>
    <row r="119" spans="1:6" ht="14.25" customHeight="1" x14ac:dyDescent="0.25">
      <c r="A119" s="164" t="s">
        <v>149</v>
      </c>
      <c r="B119" s="2" t="s">
        <v>150</v>
      </c>
      <c r="C119" s="151">
        <v>3.96</v>
      </c>
      <c r="D119" s="173" t="s">
        <v>98</v>
      </c>
      <c r="E119" s="58"/>
      <c r="F119" s="71">
        <f t="shared" si="8"/>
        <v>0</v>
      </c>
    </row>
    <row r="120" spans="1:6" ht="15" customHeight="1" x14ac:dyDescent="0.25">
      <c r="A120" s="164" t="s">
        <v>151</v>
      </c>
      <c r="B120" s="2" t="s">
        <v>152</v>
      </c>
      <c r="C120" s="151">
        <v>3.58</v>
      </c>
      <c r="D120" s="173" t="s">
        <v>98</v>
      </c>
      <c r="E120" s="58"/>
      <c r="F120" s="71">
        <f t="shared" si="8"/>
        <v>0</v>
      </c>
    </row>
    <row r="121" spans="1:6" ht="15.75" customHeight="1" x14ac:dyDescent="0.25">
      <c r="A121" s="164" t="s">
        <v>153</v>
      </c>
      <c r="B121" s="2" t="s">
        <v>154</v>
      </c>
      <c r="C121" s="151">
        <v>5.04</v>
      </c>
      <c r="D121" s="173" t="s">
        <v>98</v>
      </c>
      <c r="E121" s="58"/>
      <c r="F121" s="71">
        <f t="shared" si="8"/>
        <v>0</v>
      </c>
    </row>
    <row r="122" spans="1:6" ht="15" customHeight="1" x14ac:dyDescent="0.2">
      <c r="A122" s="162" t="s">
        <v>155</v>
      </c>
      <c r="B122" s="33" t="s">
        <v>156</v>
      </c>
      <c r="C122" s="174">
        <v>0.34</v>
      </c>
      <c r="D122" s="153" t="s">
        <v>98</v>
      </c>
      <c r="E122" s="198"/>
      <c r="F122" s="72">
        <f t="shared" si="8"/>
        <v>0</v>
      </c>
    </row>
    <row r="123" spans="1:6" x14ac:dyDescent="0.2">
      <c r="A123" s="164"/>
      <c r="B123" s="2"/>
      <c r="C123" s="151"/>
      <c r="D123" s="152"/>
      <c r="E123" s="58"/>
      <c r="F123" s="71">
        <f t="shared" si="8"/>
        <v>0</v>
      </c>
    </row>
    <row r="124" spans="1:6" x14ac:dyDescent="0.2">
      <c r="A124" s="126" t="s">
        <v>157</v>
      </c>
      <c r="B124" s="32" t="s">
        <v>158</v>
      </c>
      <c r="C124" s="151"/>
      <c r="D124" s="152"/>
      <c r="E124" s="58"/>
      <c r="F124" s="71">
        <f t="shared" si="8"/>
        <v>0</v>
      </c>
    </row>
    <row r="125" spans="1:6" x14ac:dyDescent="0.2">
      <c r="A125" s="164" t="s">
        <v>159</v>
      </c>
      <c r="B125" s="2" t="s">
        <v>247</v>
      </c>
      <c r="C125" s="151">
        <v>286.56</v>
      </c>
      <c r="D125" s="173" t="s">
        <v>6</v>
      </c>
      <c r="E125" s="58"/>
      <c r="F125" s="71">
        <f t="shared" si="8"/>
        <v>0</v>
      </c>
    </row>
    <row r="126" spans="1:6" x14ac:dyDescent="0.2">
      <c r="A126" s="164" t="s">
        <v>160</v>
      </c>
      <c r="B126" s="2" t="s">
        <v>248</v>
      </c>
      <c r="C126" s="151">
        <v>47.76</v>
      </c>
      <c r="D126" s="173" t="s">
        <v>6</v>
      </c>
      <c r="E126" s="58"/>
      <c r="F126" s="71">
        <f t="shared" si="8"/>
        <v>0</v>
      </c>
    </row>
    <row r="127" spans="1:6" x14ac:dyDescent="0.2">
      <c r="A127" s="164"/>
      <c r="B127" s="2"/>
      <c r="C127" s="151"/>
      <c r="D127" s="152"/>
      <c r="E127" s="58"/>
      <c r="F127" s="71">
        <f t="shared" si="8"/>
        <v>0</v>
      </c>
    </row>
    <row r="128" spans="1:6" x14ac:dyDescent="0.2">
      <c r="A128" s="126" t="s">
        <v>161</v>
      </c>
      <c r="B128" s="32" t="s">
        <v>162</v>
      </c>
      <c r="C128" s="151"/>
      <c r="D128" s="152"/>
      <c r="E128" s="58"/>
      <c r="F128" s="71">
        <f t="shared" si="8"/>
        <v>0</v>
      </c>
    </row>
    <row r="129" spans="1:6" x14ac:dyDescent="0.2">
      <c r="A129" s="164" t="s">
        <v>163</v>
      </c>
      <c r="B129" s="2" t="s">
        <v>164</v>
      </c>
      <c r="C129" s="151">
        <v>121.5</v>
      </c>
      <c r="D129" s="173" t="s">
        <v>6</v>
      </c>
      <c r="E129" s="58"/>
      <c r="F129" s="71">
        <f t="shared" si="8"/>
        <v>0</v>
      </c>
    </row>
    <row r="130" spans="1:6" x14ac:dyDescent="0.2">
      <c r="A130" s="164" t="s">
        <v>165</v>
      </c>
      <c r="B130" s="2" t="s">
        <v>166</v>
      </c>
      <c r="C130" s="151">
        <v>121.5</v>
      </c>
      <c r="D130" s="173" t="s">
        <v>6</v>
      </c>
      <c r="E130" s="58"/>
      <c r="F130" s="71">
        <f t="shared" si="8"/>
        <v>0</v>
      </c>
    </row>
    <row r="131" spans="1:6" x14ac:dyDescent="0.2">
      <c r="A131" s="164" t="s">
        <v>167</v>
      </c>
      <c r="B131" s="2" t="s">
        <v>168</v>
      </c>
      <c r="C131" s="151">
        <v>694.8</v>
      </c>
      <c r="D131" s="152" t="s">
        <v>249</v>
      </c>
      <c r="E131" s="58"/>
      <c r="F131" s="71">
        <f t="shared" si="8"/>
        <v>0</v>
      </c>
    </row>
    <row r="132" spans="1:6" x14ac:dyDescent="0.2">
      <c r="A132" s="164"/>
      <c r="B132" s="2"/>
      <c r="C132" s="151"/>
      <c r="D132" s="152"/>
      <c r="E132" s="58"/>
      <c r="F132" s="71">
        <f t="shared" si="8"/>
        <v>0</v>
      </c>
    </row>
    <row r="133" spans="1:6" x14ac:dyDescent="0.2">
      <c r="A133" s="126" t="s">
        <v>169</v>
      </c>
      <c r="B133" s="32" t="s">
        <v>10</v>
      </c>
      <c r="C133" s="151"/>
      <c r="D133" s="152"/>
      <c r="E133" s="58"/>
      <c r="F133" s="71">
        <f t="shared" si="8"/>
        <v>0</v>
      </c>
    </row>
    <row r="134" spans="1:6" x14ac:dyDescent="0.2">
      <c r="A134" s="164" t="s">
        <v>170</v>
      </c>
      <c r="B134" s="2" t="s">
        <v>171</v>
      </c>
      <c r="C134" s="151">
        <v>121.5</v>
      </c>
      <c r="D134" s="173" t="s">
        <v>6</v>
      </c>
      <c r="E134" s="58"/>
      <c r="F134" s="71">
        <f t="shared" si="8"/>
        <v>0</v>
      </c>
    </row>
    <row r="135" spans="1:6" x14ac:dyDescent="0.2">
      <c r="A135" s="164" t="s">
        <v>172</v>
      </c>
      <c r="B135" s="2" t="s">
        <v>173</v>
      </c>
      <c r="C135" s="151">
        <v>121.5</v>
      </c>
      <c r="D135" s="173" t="s">
        <v>6</v>
      </c>
      <c r="E135" s="58"/>
      <c r="F135" s="71">
        <f t="shared" si="8"/>
        <v>0</v>
      </c>
    </row>
    <row r="136" spans="1:6" x14ac:dyDescent="0.2">
      <c r="A136" s="164"/>
      <c r="B136" s="2"/>
      <c r="C136" s="151"/>
      <c r="D136" s="152"/>
      <c r="E136" s="58"/>
      <c r="F136" s="71">
        <f t="shared" si="8"/>
        <v>0</v>
      </c>
    </row>
    <row r="137" spans="1:6" ht="25.5" x14ac:dyDescent="0.2">
      <c r="A137" s="126" t="s">
        <v>174</v>
      </c>
      <c r="B137" s="32" t="s">
        <v>175</v>
      </c>
      <c r="C137" s="151">
        <v>126</v>
      </c>
      <c r="D137" s="152" t="s">
        <v>249</v>
      </c>
      <c r="E137" s="58"/>
      <c r="F137" s="71">
        <f t="shared" si="8"/>
        <v>0</v>
      </c>
    </row>
    <row r="138" spans="1:6" x14ac:dyDescent="0.2">
      <c r="A138" s="164"/>
      <c r="B138" s="2"/>
      <c r="C138" s="151"/>
      <c r="D138" s="152"/>
      <c r="E138" s="58"/>
      <c r="F138" s="71">
        <f t="shared" si="8"/>
        <v>0</v>
      </c>
    </row>
    <row r="139" spans="1:6" ht="25.5" x14ac:dyDescent="0.2">
      <c r="A139" s="126" t="s">
        <v>176</v>
      </c>
      <c r="B139" s="2" t="s">
        <v>177</v>
      </c>
      <c r="C139" s="151">
        <v>1</v>
      </c>
      <c r="D139" s="152" t="s">
        <v>178</v>
      </c>
      <c r="E139" s="58"/>
      <c r="F139" s="73">
        <f t="shared" si="8"/>
        <v>0</v>
      </c>
    </row>
    <row r="140" spans="1:6" x14ac:dyDescent="0.2">
      <c r="A140" s="164"/>
      <c r="B140" s="2"/>
      <c r="C140" s="151"/>
      <c r="D140" s="152"/>
      <c r="E140" s="58"/>
      <c r="F140" s="71">
        <f t="shared" si="8"/>
        <v>0</v>
      </c>
    </row>
    <row r="141" spans="1:6" x14ac:dyDescent="0.2">
      <c r="A141" s="140">
        <v>2.5</v>
      </c>
      <c r="B141" s="169" t="s">
        <v>179</v>
      </c>
      <c r="C141" s="148"/>
      <c r="D141" s="149"/>
      <c r="E141" s="1"/>
      <c r="F141" s="71">
        <f t="shared" si="8"/>
        <v>0</v>
      </c>
    </row>
    <row r="142" spans="1:6" x14ac:dyDescent="0.2">
      <c r="A142" s="164" t="s">
        <v>180</v>
      </c>
      <c r="B142" s="2" t="s">
        <v>181</v>
      </c>
      <c r="C142" s="148">
        <v>400</v>
      </c>
      <c r="D142" s="153" t="s">
        <v>6</v>
      </c>
      <c r="E142" s="1"/>
      <c r="F142" s="71">
        <f t="shared" si="8"/>
        <v>0</v>
      </c>
    </row>
    <row r="143" spans="1:6" x14ac:dyDescent="0.2">
      <c r="A143" s="164" t="s">
        <v>182</v>
      </c>
      <c r="B143" s="2" t="s">
        <v>183</v>
      </c>
      <c r="C143" s="148">
        <v>1</v>
      </c>
      <c r="D143" s="149" t="s">
        <v>3</v>
      </c>
      <c r="E143" s="1"/>
      <c r="F143" s="71">
        <f t="shared" si="8"/>
        <v>0</v>
      </c>
    </row>
    <row r="144" spans="1:6" x14ac:dyDescent="0.2">
      <c r="A144" s="167"/>
      <c r="B144" s="168"/>
      <c r="C144" s="142"/>
      <c r="D144" s="143"/>
      <c r="E144" s="1"/>
      <c r="F144" s="68"/>
    </row>
    <row r="145" spans="1:6" x14ac:dyDescent="0.2">
      <c r="A145" s="217"/>
      <c r="B145" s="218" t="s">
        <v>184</v>
      </c>
      <c r="C145" s="219"/>
      <c r="D145" s="220"/>
      <c r="E145" s="221"/>
      <c r="F145" s="216">
        <f>SUM(F62:F143)</f>
        <v>0</v>
      </c>
    </row>
    <row r="146" spans="1:6" x14ac:dyDescent="0.2">
      <c r="A146" s="140"/>
      <c r="B146" s="141"/>
      <c r="C146" s="142"/>
      <c r="D146" s="142"/>
      <c r="E146" s="1"/>
      <c r="F146" s="63"/>
    </row>
    <row r="147" spans="1:6" ht="38.25" x14ac:dyDescent="0.2">
      <c r="A147" s="27" t="s">
        <v>9</v>
      </c>
      <c r="B147" s="13" t="s">
        <v>185</v>
      </c>
      <c r="C147" s="130"/>
      <c r="D147" s="18"/>
      <c r="E147" s="1"/>
      <c r="F147" s="226">
        <f t="shared" ref="F147" si="9">C147*E147</f>
        <v>0</v>
      </c>
    </row>
    <row r="148" spans="1:6" x14ac:dyDescent="0.2">
      <c r="A148" s="27">
        <v>1</v>
      </c>
      <c r="B148" s="13" t="s">
        <v>186</v>
      </c>
      <c r="C148" s="130"/>
      <c r="D148" s="18"/>
      <c r="E148" s="1"/>
      <c r="F148" s="226"/>
    </row>
    <row r="149" spans="1:6" ht="17.25" customHeight="1" x14ac:dyDescent="0.2">
      <c r="A149" s="34">
        <v>1.1000000000000001</v>
      </c>
      <c r="B149" s="13" t="s">
        <v>187</v>
      </c>
      <c r="C149" s="130"/>
      <c r="D149" s="18"/>
      <c r="E149" s="1"/>
      <c r="F149" s="226"/>
    </row>
    <row r="150" spans="1:6" ht="14.25" customHeight="1" x14ac:dyDescent="0.2">
      <c r="A150" s="35" t="s">
        <v>188</v>
      </c>
      <c r="B150" s="17" t="s">
        <v>189</v>
      </c>
      <c r="C150" s="130">
        <v>2</v>
      </c>
      <c r="D150" s="18" t="s">
        <v>0</v>
      </c>
      <c r="E150" s="1"/>
      <c r="F150" s="71">
        <f t="shared" ref="F150:F182" si="10">ROUND(E150*C150,2)</f>
        <v>0</v>
      </c>
    </row>
    <row r="151" spans="1:6" ht="17.25" customHeight="1" x14ac:dyDescent="0.2">
      <c r="A151" s="35" t="s">
        <v>190</v>
      </c>
      <c r="B151" s="17" t="s">
        <v>191</v>
      </c>
      <c r="C151" s="130">
        <v>1</v>
      </c>
      <c r="D151" s="18" t="s">
        <v>0</v>
      </c>
      <c r="E151" s="1"/>
      <c r="F151" s="71">
        <f t="shared" si="10"/>
        <v>0</v>
      </c>
    </row>
    <row r="152" spans="1:6" ht="14.25" customHeight="1" x14ac:dyDescent="0.2">
      <c r="A152" s="35" t="s">
        <v>192</v>
      </c>
      <c r="B152" s="17" t="s">
        <v>193</v>
      </c>
      <c r="C152" s="130">
        <v>1</v>
      </c>
      <c r="D152" s="18" t="s">
        <v>0</v>
      </c>
      <c r="E152" s="1"/>
      <c r="F152" s="71">
        <f t="shared" si="10"/>
        <v>0</v>
      </c>
    </row>
    <row r="153" spans="1:6" ht="16.5" customHeight="1" x14ac:dyDescent="0.2">
      <c r="A153" s="35" t="s">
        <v>194</v>
      </c>
      <c r="B153" s="17" t="s">
        <v>195</v>
      </c>
      <c r="C153" s="130">
        <v>1</v>
      </c>
      <c r="D153" s="18" t="s">
        <v>0</v>
      </c>
      <c r="E153" s="1"/>
      <c r="F153" s="71">
        <f t="shared" si="10"/>
        <v>0</v>
      </c>
    </row>
    <row r="154" spans="1:6" ht="14.25" customHeight="1" x14ac:dyDescent="0.2">
      <c r="A154" s="34">
        <v>1.2</v>
      </c>
      <c r="B154" s="13" t="s">
        <v>196</v>
      </c>
      <c r="C154" s="130"/>
      <c r="D154" s="18"/>
      <c r="E154" s="1"/>
      <c r="F154" s="71">
        <f t="shared" si="10"/>
        <v>0</v>
      </c>
    </row>
    <row r="155" spans="1:6" ht="14.25" customHeight="1" x14ac:dyDescent="0.2">
      <c r="A155" s="35" t="s">
        <v>197</v>
      </c>
      <c r="B155" s="17" t="s">
        <v>198</v>
      </c>
      <c r="C155" s="130">
        <v>1</v>
      </c>
      <c r="D155" s="18" t="s">
        <v>0</v>
      </c>
      <c r="E155" s="1"/>
      <c r="F155" s="71">
        <f t="shared" si="10"/>
        <v>0</v>
      </c>
    </row>
    <row r="156" spans="1:6" ht="14.25" customHeight="1" x14ac:dyDescent="0.2">
      <c r="A156" s="35" t="s">
        <v>199</v>
      </c>
      <c r="B156" s="17" t="s">
        <v>200</v>
      </c>
      <c r="C156" s="130">
        <v>2</v>
      </c>
      <c r="D156" s="18" t="s">
        <v>0</v>
      </c>
      <c r="E156" s="1"/>
      <c r="F156" s="71">
        <f t="shared" si="10"/>
        <v>0</v>
      </c>
    </row>
    <row r="157" spans="1:6" ht="25.5" x14ac:dyDescent="0.2">
      <c r="A157" s="16" t="s">
        <v>201</v>
      </c>
      <c r="B157" s="17" t="s">
        <v>202</v>
      </c>
      <c r="C157" s="130">
        <v>4</v>
      </c>
      <c r="D157" s="18" t="s">
        <v>0</v>
      </c>
      <c r="E157" s="1"/>
      <c r="F157" s="71">
        <f t="shared" si="10"/>
        <v>0</v>
      </c>
    </row>
    <row r="158" spans="1:6" ht="14.25" customHeight="1" x14ac:dyDescent="0.2">
      <c r="A158" s="35" t="s">
        <v>203</v>
      </c>
      <c r="B158" s="17" t="s">
        <v>204</v>
      </c>
      <c r="C158" s="130">
        <v>1</v>
      </c>
      <c r="D158" s="18" t="s">
        <v>0</v>
      </c>
      <c r="E158" s="1"/>
      <c r="F158" s="71">
        <f t="shared" si="10"/>
        <v>0</v>
      </c>
    </row>
    <row r="159" spans="1:6" ht="14.25" customHeight="1" x14ac:dyDescent="0.2">
      <c r="A159" s="175" t="s">
        <v>205</v>
      </c>
      <c r="B159" s="176" t="s">
        <v>206</v>
      </c>
      <c r="C159" s="139">
        <v>1</v>
      </c>
      <c r="D159" s="24" t="s">
        <v>0</v>
      </c>
      <c r="E159" s="59"/>
      <c r="F159" s="202">
        <f t="shared" si="10"/>
        <v>0</v>
      </c>
    </row>
    <row r="160" spans="1:6" x14ac:dyDescent="0.2">
      <c r="A160" s="16"/>
      <c r="B160" s="17"/>
      <c r="C160" s="130"/>
      <c r="D160" s="18"/>
      <c r="E160" s="1"/>
      <c r="F160" s="71">
        <f t="shared" si="10"/>
        <v>0</v>
      </c>
    </row>
    <row r="161" spans="1:6" x14ac:dyDescent="0.2">
      <c r="A161" s="27">
        <v>2</v>
      </c>
      <c r="B161" s="13" t="s">
        <v>207</v>
      </c>
      <c r="C161" s="130"/>
      <c r="D161" s="18"/>
      <c r="E161" s="1"/>
      <c r="F161" s="71">
        <f t="shared" si="10"/>
        <v>0</v>
      </c>
    </row>
    <row r="162" spans="1:6" x14ac:dyDescent="0.2">
      <c r="A162" s="16">
        <f t="shared" ref="A162:A170" si="11">A161+0.1</f>
        <v>2.1</v>
      </c>
      <c r="B162" s="17" t="s">
        <v>208</v>
      </c>
      <c r="C162" s="130">
        <v>1</v>
      </c>
      <c r="D162" s="18" t="s">
        <v>0</v>
      </c>
      <c r="E162" s="1"/>
      <c r="F162" s="71">
        <f t="shared" si="10"/>
        <v>0</v>
      </c>
    </row>
    <row r="163" spans="1:6" x14ac:dyDescent="0.2">
      <c r="A163" s="16">
        <f t="shared" si="11"/>
        <v>2.2000000000000002</v>
      </c>
      <c r="B163" s="17" t="s">
        <v>209</v>
      </c>
      <c r="C163" s="130">
        <v>3</v>
      </c>
      <c r="D163" s="18" t="s">
        <v>0</v>
      </c>
      <c r="E163" s="1"/>
      <c r="F163" s="71">
        <f t="shared" si="10"/>
        <v>0</v>
      </c>
    </row>
    <row r="164" spans="1:6" x14ac:dyDescent="0.2">
      <c r="A164" s="16">
        <f t="shared" si="11"/>
        <v>2.2999999999999998</v>
      </c>
      <c r="B164" s="17" t="s">
        <v>210</v>
      </c>
      <c r="C164" s="130">
        <v>2</v>
      </c>
      <c r="D164" s="18" t="s">
        <v>0</v>
      </c>
      <c r="E164" s="1"/>
      <c r="F164" s="71">
        <f t="shared" si="10"/>
        <v>0</v>
      </c>
    </row>
    <row r="165" spans="1:6" x14ac:dyDescent="0.2">
      <c r="A165" s="16">
        <f t="shared" si="11"/>
        <v>2.4</v>
      </c>
      <c r="B165" s="17" t="s">
        <v>211</v>
      </c>
      <c r="C165" s="130">
        <v>1</v>
      </c>
      <c r="D165" s="18" t="s">
        <v>0</v>
      </c>
      <c r="E165" s="1"/>
      <c r="F165" s="71">
        <f t="shared" si="10"/>
        <v>0</v>
      </c>
    </row>
    <row r="166" spans="1:6" x14ac:dyDescent="0.2">
      <c r="A166" s="16">
        <f t="shared" si="11"/>
        <v>2.5</v>
      </c>
      <c r="B166" s="17" t="s">
        <v>212</v>
      </c>
      <c r="C166" s="130">
        <v>2</v>
      </c>
      <c r="D166" s="18" t="s">
        <v>0</v>
      </c>
      <c r="E166" s="1"/>
      <c r="F166" s="71">
        <f t="shared" si="10"/>
        <v>0</v>
      </c>
    </row>
    <row r="167" spans="1:6" x14ac:dyDescent="0.2">
      <c r="A167" s="16">
        <f t="shared" si="11"/>
        <v>2.6</v>
      </c>
      <c r="B167" s="17" t="s">
        <v>213</v>
      </c>
      <c r="C167" s="130">
        <v>1</v>
      </c>
      <c r="D167" s="18" t="s">
        <v>0</v>
      </c>
      <c r="E167" s="1"/>
      <c r="F167" s="71">
        <f t="shared" si="10"/>
        <v>0</v>
      </c>
    </row>
    <row r="168" spans="1:6" x14ac:dyDescent="0.2">
      <c r="A168" s="16">
        <f t="shared" si="11"/>
        <v>2.7</v>
      </c>
      <c r="B168" s="17" t="s">
        <v>214</v>
      </c>
      <c r="C168" s="130">
        <v>2</v>
      </c>
      <c r="D168" s="18" t="s">
        <v>0</v>
      </c>
      <c r="E168" s="1"/>
      <c r="F168" s="71">
        <f t="shared" si="10"/>
        <v>0</v>
      </c>
    </row>
    <row r="169" spans="1:6" x14ac:dyDescent="0.2">
      <c r="A169" s="16">
        <f t="shared" si="11"/>
        <v>2.8</v>
      </c>
      <c r="B169" s="17" t="s">
        <v>215</v>
      </c>
      <c r="C169" s="130">
        <v>28</v>
      </c>
      <c r="D169" s="18" t="s">
        <v>0</v>
      </c>
      <c r="E169" s="1"/>
      <c r="F169" s="71">
        <f t="shared" si="10"/>
        <v>0</v>
      </c>
    </row>
    <row r="170" spans="1:6" x14ac:dyDescent="0.2">
      <c r="A170" s="16">
        <f t="shared" si="11"/>
        <v>2.9</v>
      </c>
      <c r="B170" s="17" t="s">
        <v>216</v>
      </c>
      <c r="C170" s="130">
        <v>1</v>
      </c>
      <c r="D170" s="18" t="s">
        <v>0</v>
      </c>
      <c r="E170" s="1"/>
      <c r="F170" s="71">
        <f t="shared" si="10"/>
        <v>0</v>
      </c>
    </row>
    <row r="171" spans="1:6" x14ac:dyDescent="0.2">
      <c r="A171" s="20">
        <v>2.1</v>
      </c>
      <c r="B171" s="17" t="s">
        <v>217</v>
      </c>
      <c r="C171" s="130">
        <v>1</v>
      </c>
      <c r="D171" s="18" t="s">
        <v>0</v>
      </c>
      <c r="E171" s="1"/>
      <c r="F171" s="71">
        <f t="shared" si="10"/>
        <v>0</v>
      </c>
    </row>
    <row r="172" spans="1:6" x14ac:dyDescent="0.2">
      <c r="A172" s="20">
        <v>2.11</v>
      </c>
      <c r="B172" s="17" t="s">
        <v>218</v>
      </c>
      <c r="C172" s="130">
        <v>50</v>
      </c>
      <c r="D172" s="18" t="s">
        <v>0</v>
      </c>
      <c r="E172" s="1"/>
      <c r="F172" s="71">
        <f t="shared" si="10"/>
        <v>0</v>
      </c>
    </row>
    <row r="173" spans="1:6" x14ac:dyDescent="0.2">
      <c r="A173" s="20">
        <v>2.12</v>
      </c>
      <c r="B173" s="17" t="s">
        <v>219</v>
      </c>
      <c r="C173" s="130">
        <v>6</v>
      </c>
      <c r="D173" s="18" t="s">
        <v>0</v>
      </c>
      <c r="E173" s="1"/>
      <c r="F173" s="71">
        <f t="shared" si="10"/>
        <v>0</v>
      </c>
    </row>
    <row r="174" spans="1:6" x14ac:dyDescent="0.2">
      <c r="A174" s="20">
        <v>2.13</v>
      </c>
      <c r="B174" s="17" t="s">
        <v>220</v>
      </c>
      <c r="C174" s="130">
        <v>50</v>
      </c>
      <c r="D174" s="18" t="s">
        <v>0</v>
      </c>
      <c r="E174" s="1"/>
      <c r="F174" s="71">
        <f t="shared" si="10"/>
        <v>0</v>
      </c>
    </row>
    <row r="175" spans="1:6" x14ac:dyDescent="0.2">
      <c r="A175" s="20">
        <v>2.14</v>
      </c>
      <c r="B175" s="17" t="s">
        <v>221</v>
      </c>
      <c r="C175" s="130">
        <v>10</v>
      </c>
      <c r="D175" s="18" t="s">
        <v>0</v>
      </c>
      <c r="E175" s="1"/>
      <c r="F175" s="71">
        <f t="shared" si="10"/>
        <v>0</v>
      </c>
    </row>
    <row r="176" spans="1:6" x14ac:dyDescent="0.2">
      <c r="A176" s="20">
        <v>2.15</v>
      </c>
      <c r="B176" s="17" t="s">
        <v>222</v>
      </c>
      <c r="C176" s="130">
        <v>14</v>
      </c>
      <c r="D176" s="18" t="s">
        <v>0</v>
      </c>
      <c r="E176" s="1"/>
      <c r="F176" s="71">
        <f t="shared" si="10"/>
        <v>0</v>
      </c>
    </row>
    <row r="177" spans="1:14" x14ac:dyDescent="0.2">
      <c r="A177" s="20">
        <v>2.16</v>
      </c>
      <c r="B177" s="17" t="s">
        <v>223</v>
      </c>
      <c r="C177" s="130">
        <v>2</v>
      </c>
      <c r="D177" s="18" t="s">
        <v>0</v>
      </c>
      <c r="E177" s="1"/>
      <c r="F177" s="71">
        <f t="shared" si="10"/>
        <v>0</v>
      </c>
    </row>
    <row r="178" spans="1:14" x14ac:dyDescent="0.2">
      <c r="A178" s="20">
        <v>2.17</v>
      </c>
      <c r="B178" s="17" t="s">
        <v>224</v>
      </c>
      <c r="C178" s="130">
        <v>1</v>
      </c>
      <c r="D178" s="18" t="s">
        <v>0</v>
      </c>
      <c r="E178" s="1"/>
      <c r="F178" s="71">
        <f t="shared" si="10"/>
        <v>0</v>
      </c>
    </row>
    <row r="179" spans="1:14" x14ac:dyDescent="0.2">
      <c r="A179" s="140"/>
      <c r="B179" s="141"/>
      <c r="C179" s="142"/>
      <c r="D179" s="142"/>
      <c r="E179" s="1"/>
      <c r="F179" s="71">
        <f t="shared" si="10"/>
        <v>0</v>
      </c>
    </row>
    <row r="180" spans="1:14" x14ac:dyDescent="0.2">
      <c r="A180" s="27">
        <v>3</v>
      </c>
      <c r="B180" s="13" t="s">
        <v>225</v>
      </c>
      <c r="C180" s="130"/>
      <c r="D180" s="18"/>
      <c r="E180" s="1"/>
      <c r="F180" s="71">
        <f t="shared" si="10"/>
        <v>0</v>
      </c>
    </row>
    <row r="181" spans="1:14" x14ac:dyDescent="0.2">
      <c r="A181" s="16">
        <f t="shared" ref="A181:A182" si="12">A180+0.1</f>
        <v>3.1</v>
      </c>
      <c r="B181" s="17" t="s">
        <v>226</v>
      </c>
      <c r="C181" s="130">
        <v>2</v>
      </c>
      <c r="D181" s="18" t="s">
        <v>0</v>
      </c>
      <c r="E181" s="1"/>
      <c r="F181" s="71">
        <f t="shared" si="10"/>
        <v>0</v>
      </c>
    </row>
    <row r="182" spans="1:14" x14ac:dyDescent="0.2">
      <c r="A182" s="16">
        <f t="shared" si="12"/>
        <v>3.2</v>
      </c>
      <c r="B182" s="17" t="s">
        <v>227</v>
      </c>
      <c r="C182" s="130">
        <v>2</v>
      </c>
      <c r="D182" s="18" t="s">
        <v>0</v>
      </c>
      <c r="E182" s="1"/>
      <c r="F182" s="71">
        <f t="shared" si="10"/>
        <v>0</v>
      </c>
    </row>
    <row r="183" spans="1:14" x14ac:dyDescent="0.2">
      <c r="A183" s="140"/>
      <c r="B183" s="141"/>
      <c r="C183" s="142"/>
      <c r="D183" s="142"/>
      <c r="E183" s="1"/>
      <c r="F183" s="63"/>
    </row>
    <row r="184" spans="1:14" x14ac:dyDescent="0.2">
      <c r="A184" s="217"/>
      <c r="B184" s="218" t="s">
        <v>228</v>
      </c>
      <c r="C184" s="219"/>
      <c r="D184" s="220"/>
      <c r="E184" s="221"/>
      <c r="F184" s="216">
        <f>SUM(F148:F182)</f>
        <v>0</v>
      </c>
    </row>
    <row r="185" spans="1:14" x14ac:dyDescent="0.2">
      <c r="A185" s="140"/>
      <c r="B185" s="141"/>
      <c r="C185" s="142"/>
      <c r="D185" s="142"/>
      <c r="E185" s="1"/>
      <c r="F185" s="63"/>
    </row>
    <row r="186" spans="1:14" s="3" customFormat="1" x14ac:dyDescent="0.2">
      <c r="A186" s="36" t="s">
        <v>26</v>
      </c>
      <c r="B186" s="37" t="s">
        <v>11</v>
      </c>
      <c r="C186" s="38"/>
      <c r="D186" s="39"/>
      <c r="E186" s="1"/>
      <c r="F186" s="74">
        <f>C186*E186</f>
        <v>0</v>
      </c>
      <c r="G186" s="81"/>
      <c r="H186" s="81"/>
      <c r="I186" s="81"/>
      <c r="J186" s="81"/>
      <c r="K186" s="81"/>
      <c r="L186" s="81"/>
      <c r="M186" s="81"/>
      <c r="N186" s="81"/>
    </row>
    <row r="187" spans="1:14" s="3" customFormat="1" ht="38.25" x14ac:dyDescent="0.2">
      <c r="A187" s="40">
        <v>1</v>
      </c>
      <c r="B187" s="41" t="s">
        <v>243</v>
      </c>
      <c r="C187" s="80"/>
      <c r="D187" s="43" t="s">
        <v>229</v>
      </c>
      <c r="E187" s="1"/>
      <c r="F187" s="75">
        <f>ROUND((C187*E187),2)</f>
        <v>0</v>
      </c>
      <c r="G187" s="81"/>
      <c r="H187" s="81"/>
      <c r="I187" s="81"/>
      <c r="J187" s="81"/>
      <c r="K187" s="81"/>
      <c r="L187" s="81"/>
      <c r="M187" s="81"/>
      <c r="N187" s="81"/>
    </row>
    <row r="188" spans="1:14" s="3" customFormat="1" x14ac:dyDescent="0.2">
      <c r="A188" s="40"/>
      <c r="B188" s="41"/>
      <c r="C188" s="42"/>
      <c r="D188" s="43"/>
      <c r="E188" s="1"/>
      <c r="F188" s="75"/>
      <c r="G188" s="81"/>
      <c r="H188" s="81"/>
      <c r="I188" s="81"/>
      <c r="J188" s="81"/>
      <c r="K188" s="81"/>
      <c r="L188" s="81"/>
      <c r="M188" s="81"/>
      <c r="N188" s="81"/>
    </row>
    <row r="189" spans="1:14" s="3" customFormat="1" ht="63.75" x14ac:dyDescent="0.2">
      <c r="A189" s="44">
        <v>2</v>
      </c>
      <c r="B189" s="177" t="s">
        <v>230</v>
      </c>
      <c r="C189" s="45">
        <v>1</v>
      </c>
      <c r="D189" s="46" t="s">
        <v>0</v>
      </c>
      <c r="E189" s="1"/>
      <c r="F189" s="75">
        <f>ROUND((C189*E189),2)</f>
        <v>0</v>
      </c>
      <c r="G189" s="81"/>
      <c r="H189" s="81"/>
      <c r="I189" s="81"/>
      <c r="J189" s="81"/>
      <c r="K189" s="81"/>
      <c r="L189" s="81"/>
      <c r="M189" s="81"/>
      <c r="N189" s="81"/>
    </row>
    <row r="190" spans="1:14" s="3" customFormat="1" x14ac:dyDescent="0.2">
      <c r="A190" s="213"/>
      <c r="B190" s="214" t="s">
        <v>231</v>
      </c>
      <c r="C190" s="214"/>
      <c r="D190" s="214"/>
      <c r="E190" s="215"/>
      <c r="F190" s="216">
        <f>SUBTOTAL(9,F187:F189)</f>
        <v>0</v>
      </c>
      <c r="G190" s="81"/>
      <c r="H190" s="81"/>
      <c r="I190" s="81"/>
      <c r="J190" s="81"/>
      <c r="K190" s="81"/>
      <c r="L190" s="81"/>
      <c r="M190" s="81"/>
      <c r="N190" s="81"/>
    </row>
    <row r="191" spans="1:14" s="82" customFormat="1" ht="9" customHeight="1" x14ac:dyDescent="0.2">
      <c r="A191" s="178"/>
      <c r="B191" s="179"/>
      <c r="C191" s="47"/>
      <c r="D191" s="48"/>
      <c r="E191" s="76"/>
      <c r="F191" s="76"/>
      <c r="G191" s="81"/>
      <c r="H191" s="81"/>
      <c r="I191" s="81"/>
      <c r="J191" s="81"/>
      <c r="K191" s="81"/>
      <c r="L191" s="81"/>
      <c r="M191" s="81"/>
      <c r="N191" s="81"/>
    </row>
    <row r="192" spans="1:14" s="82" customFormat="1" x14ac:dyDescent="0.2">
      <c r="A192" s="49"/>
      <c r="B192" s="180" t="s">
        <v>20</v>
      </c>
      <c r="C192" s="50"/>
      <c r="D192" s="51"/>
      <c r="E192" s="77"/>
      <c r="F192" s="78">
        <f>+F57+F145+F184+F190</f>
        <v>0</v>
      </c>
      <c r="G192" s="81"/>
      <c r="H192" s="81"/>
      <c r="I192" s="81"/>
      <c r="J192" s="81"/>
      <c r="K192" s="81"/>
      <c r="L192" s="81"/>
      <c r="M192" s="81"/>
      <c r="N192" s="81"/>
    </row>
    <row r="193" spans="1:14" s="82" customFormat="1" x14ac:dyDescent="0.2">
      <c r="A193" s="208"/>
      <c r="B193" s="209" t="s">
        <v>20</v>
      </c>
      <c r="C193" s="210"/>
      <c r="D193" s="211"/>
      <c r="E193" s="212">
        <v>0</v>
      </c>
      <c r="F193" s="212">
        <f>F192</f>
        <v>0</v>
      </c>
      <c r="G193" s="81"/>
      <c r="H193" s="81"/>
      <c r="I193" s="81"/>
      <c r="J193" s="81"/>
      <c r="K193" s="81"/>
      <c r="L193" s="81"/>
      <c r="M193" s="81"/>
      <c r="N193" s="81"/>
    </row>
    <row r="194" spans="1:14" s="82" customFormat="1" x14ac:dyDescent="0.2">
      <c r="A194" s="178"/>
      <c r="B194" s="179"/>
      <c r="C194" s="47"/>
      <c r="D194" s="48"/>
      <c r="E194" s="76"/>
      <c r="F194" s="227"/>
      <c r="G194" s="81"/>
      <c r="H194" s="81"/>
      <c r="I194" s="81"/>
      <c r="J194" s="81"/>
      <c r="K194" s="81"/>
      <c r="L194" s="81"/>
      <c r="M194" s="81"/>
      <c r="N194" s="81"/>
    </row>
    <row r="195" spans="1:14" s="82" customFormat="1" x14ac:dyDescent="0.2">
      <c r="A195" s="178"/>
      <c r="B195" s="179" t="s">
        <v>12</v>
      </c>
      <c r="C195" s="47"/>
      <c r="D195" s="48"/>
      <c r="E195" s="76"/>
      <c r="F195" s="76"/>
      <c r="G195" s="81"/>
      <c r="H195" s="81"/>
      <c r="I195" s="81"/>
      <c r="J195" s="81"/>
      <c r="K195" s="81"/>
      <c r="L195" s="81"/>
      <c r="M195" s="81"/>
      <c r="N195" s="81"/>
    </row>
    <row r="196" spans="1:14" s="82" customFormat="1" x14ac:dyDescent="0.2">
      <c r="A196" s="52"/>
      <c r="B196" s="53" t="s">
        <v>13</v>
      </c>
      <c r="C196" s="54">
        <v>0.1</v>
      </c>
      <c r="D196" s="39"/>
      <c r="E196" s="74"/>
      <c r="F196" s="74">
        <f t="shared" ref="F196:F202" si="13">ROUND(($F$193*C196),2)</f>
        <v>0</v>
      </c>
      <c r="G196" s="81"/>
      <c r="H196" s="81"/>
      <c r="I196" s="81"/>
      <c r="J196" s="81"/>
      <c r="K196" s="81"/>
      <c r="L196" s="81"/>
      <c r="M196" s="81"/>
      <c r="N196" s="81"/>
    </row>
    <row r="197" spans="1:14" s="82" customFormat="1" x14ac:dyDescent="0.2">
      <c r="A197" s="52"/>
      <c r="B197" s="53" t="s">
        <v>14</v>
      </c>
      <c r="C197" s="54">
        <v>0.03</v>
      </c>
      <c r="D197" s="39"/>
      <c r="E197" s="74"/>
      <c r="F197" s="74">
        <f t="shared" si="13"/>
        <v>0</v>
      </c>
      <c r="G197" s="81"/>
      <c r="H197" s="81"/>
      <c r="I197" s="81"/>
      <c r="J197" s="81"/>
      <c r="K197" s="81"/>
      <c r="L197" s="81"/>
      <c r="M197" s="81"/>
      <c r="N197" s="81"/>
    </row>
    <row r="198" spans="1:14" s="82" customFormat="1" x14ac:dyDescent="0.2">
      <c r="A198" s="52"/>
      <c r="B198" s="53" t="s">
        <v>232</v>
      </c>
      <c r="C198" s="54">
        <v>0.04</v>
      </c>
      <c r="D198" s="39"/>
      <c r="E198" s="74"/>
      <c r="F198" s="74">
        <f t="shared" si="13"/>
        <v>0</v>
      </c>
      <c r="G198" s="81"/>
      <c r="H198" s="81"/>
      <c r="I198" s="81"/>
      <c r="J198" s="81"/>
      <c r="K198" s="81"/>
      <c r="L198" s="81"/>
      <c r="M198" s="81"/>
      <c r="N198" s="81"/>
    </row>
    <row r="199" spans="1:14" s="82" customFormat="1" x14ac:dyDescent="0.2">
      <c r="A199" s="52"/>
      <c r="B199" s="181" t="s">
        <v>21</v>
      </c>
      <c r="C199" s="54">
        <v>0.05</v>
      </c>
      <c r="D199" s="39"/>
      <c r="E199" s="74"/>
      <c r="F199" s="74">
        <f t="shared" si="13"/>
        <v>0</v>
      </c>
      <c r="G199" s="81"/>
      <c r="H199" s="81"/>
      <c r="I199" s="81"/>
      <c r="J199" s="81"/>
      <c r="K199" s="81"/>
      <c r="L199" s="81"/>
      <c r="M199" s="81"/>
      <c r="N199" s="81"/>
    </row>
    <row r="200" spans="1:14" s="82" customFormat="1" x14ac:dyDescent="0.2">
      <c r="A200" s="52"/>
      <c r="B200" s="53" t="s">
        <v>22</v>
      </c>
      <c r="C200" s="54">
        <v>0.04</v>
      </c>
      <c r="D200" s="39"/>
      <c r="E200" s="74"/>
      <c r="F200" s="74">
        <f t="shared" si="13"/>
        <v>0</v>
      </c>
      <c r="G200" s="81"/>
      <c r="H200" s="81"/>
      <c r="I200" s="81"/>
      <c r="J200" s="81"/>
      <c r="K200" s="81"/>
      <c r="L200" s="81"/>
      <c r="M200" s="81"/>
      <c r="N200" s="81"/>
    </row>
    <row r="201" spans="1:14" s="82" customFormat="1" x14ac:dyDescent="0.2">
      <c r="A201" s="52"/>
      <c r="B201" s="53" t="s">
        <v>15</v>
      </c>
      <c r="C201" s="54">
        <v>0.01</v>
      </c>
      <c r="D201" s="39"/>
      <c r="E201" s="74"/>
      <c r="F201" s="74">
        <f t="shared" si="13"/>
        <v>0</v>
      </c>
      <c r="G201" s="81"/>
      <c r="H201" s="81"/>
      <c r="I201" s="81"/>
      <c r="J201" s="81"/>
      <c r="K201" s="81"/>
      <c r="L201" s="81"/>
      <c r="M201" s="81"/>
      <c r="N201" s="81"/>
    </row>
    <row r="202" spans="1:14" s="82" customFormat="1" x14ac:dyDescent="0.2">
      <c r="A202" s="52"/>
      <c r="B202" s="181" t="s">
        <v>17</v>
      </c>
      <c r="C202" s="182">
        <v>1E-3</v>
      </c>
      <c r="D202" s="39"/>
      <c r="E202" s="74"/>
      <c r="F202" s="74">
        <f t="shared" si="13"/>
        <v>0</v>
      </c>
      <c r="G202" s="81"/>
      <c r="H202" s="81"/>
      <c r="I202" s="81"/>
      <c r="J202" s="81"/>
      <c r="K202" s="81"/>
      <c r="L202" s="81"/>
      <c r="M202" s="81"/>
      <c r="N202" s="81"/>
    </row>
    <row r="203" spans="1:14" s="82" customFormat="1" x14ac:dyDescent="0.2">
      <c r="A203" s="52"/>
      <c r="B203" s="55" t="s">
        <v>233</v>
      </c>
      <c r="C203" s="56">
        <v>0.18</v>
      </c>
      <c r="D203" s="39"/>
      <c r="E203" s="74"/>
      <c r="F203" s="74">
        <f>ROUND(($F$196*C203),2)</f>
        <v>0</v>
      </c>
      <c r="G203" s="81"/>
      <c r="H203" s="81"/>
      <c r="I203" s="81"/>
      <c r="J203" s="81"/>
      <c r="K203" s="81"/>
      <c r="L203" s="81"/>
      <c r="M203" s="81"/>
      <c r="N203" s="81"/>
    </row>
    <row r="204" spans="1:14" s="82" customFormat="1" x14ac:dyDescent="0.2">
      <c r="A204" s="52"/>
      <c r="B204" s="181" t="s">
        <v>234</v>
      </c>
      <c r="C204" s="182">
        <v>0.1</v>
      </c>
      <c r="D204" s="39"/>
      <c r="E204" s="74"/>
      <c r="F204" s="74">
        <f>ROUND(($F$193*C204),2)</f>
        <v>0</v>
      </c>
      <c r="G204" s="81"/>
      <c r="H204" s="81"/>
      <c r="I204" s="81"/>
      <c r="J204" s="81"/>
      <c r="K204" s="81"/>
      <c r="L204" s="81"/>
      <c r="M204" s="81"/>
      <c r="N204" s="81"/>
    </row>
    <row r="205" spans="1:14" s="82" customFormat="1" x14ac:dyDescent="0.2">
      <c r="A205" s="52"/>
      <c r="B205" s="181" t="s">
        <v>16</v>
      </c>
      <c r="C205" s="182">
        <v>0.05</v>
      </c>
      <c r="D205" s="39"/>
      <c r="E205" s="74"/>
      <c r="F205" s="74">
        <f>ROUND(($F$193*C205),2)</f>
        <v>0</v>
      </c>
      <c r="G205" s="81"/>
      <c r="H205" s="81"/>
      <c r="I205" s="81"/>
      <c r="J205" s="81"/>
      <c r="K205" s="81"/>
      <c r="L205" s="81"/>
      <c r="M205" s="81"/>
      <c r="N205" s="81"/>
    </row>
    <row r="206" spans="1:14" s="82" customFormat="1" x14ac:dyDescent="0.2">
      <c r="A206" s="52"/>
      <c r="B206" s="183" t="s">
        <v>235</v>
      </c>
      <c r="C206" s="57">
        <v>1.4999999999999999E-2</v>
      </c>
      <c r="D206" s="39"/>
      <c r="E206" s="74"/>
      <c r="F206" s="74">
        <f>ROUND(($F$193*C206),2)</f>
        <v>0</v>
      </c>
      <c r="G206" s="81"/>
      <c r="H206" s="81"/>
      <c r="I206" s="81"/>
      <c r="J206" s="81"/>
      <c r="K206" s="81"/>
      <c r="L206" s="81"/>
      <c r="M206" s="81"/>
      <c r="N206" s="81"/>
    </row>
    <row r="207" spans="1:14" x14ac:dyDescent="0.2">
      <c r="A207" s="52"/>
      <c r="B207" s="53"/>
      <c r="C207" s="182"/>
      <c r="D207" s="39"/>
      <c r="E207" s="74"/>
      <c r="F207" s="74"/>
    </row>
    <row r="208" spans="1:14" x14ac:dyDescent="0.2">
      <c r="A208" s="178"/>
      <c r="B208" s="228" t="s">
        <v>23</v>
      </c>
      <c r="C208" s="182"/>
      <c r="D208" s="184"/>
      <c r="E208" s="79"/>
      <c r="F208" s="203">
        <f>SUM(F196:F206)</f>
        <v>0</v>
      </c>
    </row>
    <row r="209" spans="1:14" x14ac:dyDescent="0.2">
      <c r="A209" s="185"/>
      <c r="B209" s="186"/>
      <c r="C209" s="187"/>
      <c r="D209" s="188"/>
      <c r="E209" s="204"/>
      <c r="F209" s="205"/>
    </row>
    <row r="210" spans="1:14" x14ac:dyDescent="0.2">
      <c r="A210" s="189"/>
      <c r="B210" s="190" t="s">
        <v>246</v>
      </c>
      <c r="C210" s="191"/>
      <c r="D210" s="192"/>
      <c r="E210" s="206"/>
      <c r="F210" s="207">
        <f>F208+F193</f>
        <v>0</v>
      </c>
    </row>
    <row r="211" spans="1:14" s="94" customFormat="1" ht="13.5" customHeight="1" x14ac:dyDescent="0.2">
      <c r="A211" s="90"/>
      <c r="B211" s="91"/>
      <c r="C211" s="4"/>
      <c r="D211" s="92"/>
      <c r="E211" s="4"/>
      <c r="F211" s="5"/>
      <c r="G211" s="93"/>
      <c r="H211" s="93"/>
      <c r="I211" s="93"/>
      <c r="J211" s="93"/>
      <c r="K211" s="93"/>
      <c r="L211" s="93"/>
      <c r="M211" s="93"/>
      <c r="N211" s="93"/>
    </row>
    <row r="212" spans="1:14" s="94" customFormat="1" ht="13.5" customHeight="1" x14ac:dyDescent="0.2">
      <c r="A212" s="6"/>
      <c r="B212" s="7"/>
      <c r="C212" s="8"/>
      <c r="D212" s="8"/>
      <c r="E212" s="8"/>
      <c r="F212" s="8"/>
      <c r="G212" s="93"/>
      <c r="H212" s="93"/>
      <c r="I212" s="93"/>
      <c r="J212" s="93"/>
      <c r="K212" s="93"/>
      <c r="L212" s="93"/>
      <c r="M212" s="93"/>
      <c r="N212" s="93"/>
    </row>
    <row r="214" spans="1:14" s="82" customFormat="1" x14ac:dyDescent="0.2">
      <c r="A214" s="95"/>
      <c r="B214" s="95"/>
      <c r="C214" s="96"/>
      <c r="D214" s="96"/>
      <c r="E214" s="97"/>
      <c r="F214" s="97"/>
      <c r="G214" s="81"/>
      <c r="H214" s="81"/>
      <c r="I214" s="81"/>
      <c r="J214" s="81"/>
      <c r="K214" s="81"/>
      <c r="L214" s="81"/>
      <c r="M214" s="81"/>
      <c r="N214" s="81"/>
    </row>
  </sheetData>
  <sheetProtection algorithmName="SHA-512" hashValue="xl+TgSpruYymU/LcWqh3Ui+zaw2Em9NFv70W7Z+bxy4aIYqFEvbPKB+8wRgi1kiu9kiKyDSGtUAJEoJNVM+aVA==" saltValue="62rwX/K/DfzoymbkDF6Z/w==" spinCount="100000" sheet="1" objects="1" scenarios="1"/>
  <mergeCells count="2">
    <mergeCell ref="F2:F3"/>
    <mergeCell ref="A6:F6"/>
  </mergeCells>
  <dataValidations count="2">
    <dataValidation type="list" allowBlank="1" showInputMessage="1" showErrorMessage="1" sqref="B5:B6 B1:B3" xr:uid="{00000000-0002-0000-0000-000000000000}">
      <formula1>$B$1:$B$7</formula1>
    </dataValidation>
    <dataValidation type="list" allowBlank="1" showInputMessage="1" showErrorMessage="1" sqref="B4" xr:uid="{00000000-0002-0000-0000-000001000000}">
      <formula1>$B$1:$B$146</formula1>
    </dataValidation>
  </dataValidations>
  <printOptions horizontalCentered="1"/>
  <pageMargins left="0.19685039370078741" right="0.19685039370078741" top="0.19685039370078741" bottom="0.19685039370078741" header="0.31496062992125984" footer="0"/>
  <pageSetup scale="85" orientation="portrait" r:id="rId1"/>
  <headerFooter alignWithMargins="0">
    <oddFooter xml:space="preserve">&amp;C&amp;9Página &amp;P de &amp;N&amp;RReh. Obra  Toma  y  Est. B. </oddFooter>
  </headerFooter>
  <rowBreaks count="5" manualBreakCount="5">
    <brk id="40" max="5" man="1"/>
    <brk id="72" max="5" man="1"/>
    <brk id="109" max="5" man="1"/>
    <brk id="159" max="5" man="1"/>
    <brk id="192" max="5" man="1"/>
  </rowBreaks>
  <ignoredErrors>
    <ignoredError sqref="F15 F58:F81 F101:F111 F146:F149 F185:F190 F191:F195 F92:F97 F99:F100 F83:F91 F82 F98 F24:F57 F16:F23 F112:F142 F150:F182 F207 F196:F202 F208:F209 F204:F206 F143:F145" unlockedFormula="1"/>
    <ignoredError sqref="F20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ESTACION DE BOMBEO EL SEIBO </vt:lpstr>
      <vt:lpstr>'LP ESTACION DE BOMBEO EL SEIBO '!Área_de_impresión</vt:lpstr>
      <vt:lpstr>'LP ESTACION DE BOMBEO EL SEIBO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Esther Rodríguez Restituyo</dc:creator>
  <cp:lastModifiedBy>Sasha María Aquino</cp:lastModifiedBy>
  <cp:lastPrinted>2021-02-08T16:15:58Z</cp:lastPrinted>
  <dcterms:created xsi:type="dcterms:W3CDTF">2021-01-18T23:32:41Z</dcterms:created>
  <dcterms:modified xsi:type="dcterms:W3CDTF">2021-09-07T22:03:28Z</dcterms:modified>
</cp:coreProperties>
</file>