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vicion de Licitaciones\DOCUMENTOS Y CARPETAS AÑO 2020\COMPARACION DE PRECIOS DE OBRAS\0004\"/>
    </mc:Choice>
  </mc:AlternateContent>
  <bookViews>
    <workbookView xWindow="240" yWindow="135" windowWidth="20115" windowHeight="7425"/>
  </bookViews>
  <sheets>
    <sheet name="LIST. P CASETA GENERADOR (DESP)" sheetId="3" r:id="rId1"/>
    <sheet name="Hoja2" sheetId="5" state="hidden" r:id="rId2"/>
    <sheet name="Hoja1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#N/A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w" localSheetId="0">#REF!</definedName>
    <definedName name="\w">#REF!</definedName>
    <definedName name="\z" localSheetId="0">[1]PRESUPUESTO!#REF!</definedName>
    <definedName name="\z">[1]PRESUPUESTO!#REF!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REALIZADO" localSheetId="0">#REF!</definedName>
    <definedName name="__REALIZADO">#REF!</definedName>
    <definedName name="__ZC1">#N/A</definedName>
    <definedName name="__ZE1">#N/A</definedName>
    <definedName name="__ZE2">#N/A</definedName>
    <definedName name="__ZE3">#N/A</definedName>
    <definedName name="__ZE4">#N/A</definedName>
    <definedName name="__ZE5">#N/A</definedName>
    <definedName name="__ZE6">#N/A</definedName>
    <definedName name="_1">#N/A</definedName>
    <definedName name="_Fill" localSheetId="0" hidden="1">#REF!</definedName>
    <definedName name="_Fill" hidden="1">#REF!</definedName>
    <definedName name="_ZC1">#N/A</definedName>
    <definedName name="_ZE1">#N/A</definedName>
    <definedName name="_ZE2">#N/A</definedName>
    <definedName name="_ZE3">#N/A</definedName>
    <definedName name="_ZE4">#N/A</definedName>
    <definedName name="_ZE5">#N/A</definedName>
    <definedName name="_ZE6">#N/A</definedName>
    <definedName name="a" localSheetId="0">[2]PVC!#REF!</definedName>
    <definedName name="a">[2]PVC!#REF!</definedName>
    <definedName name="A_IMPRESIÓN_IM">#N/A</definedName>
    <definedName name="AC38G40">#N/A</definedName>
    <definedName name="acero">#N/A</definedName>
    <definedName name="Acero_QQ" localSheetId="0">#REF!</definedName>
    <definedName name="Acero_QQ">#REF!</definedName>
    <definedName name="acero60">#N/A</definedName>
    <definedName name="ACUEDUCTO" localSheetId="0">[3]INS!#REF!</definedName>
    <definedName name="ACUEDUCTO">[3]INS!#REF!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0">#REF!</definedName>
    <definedName name="ADITIVO_IMPERMEABILIZANTE">#REF!</definedName>
    <definedName name="Agua" localSheetId="0">#REF!</definedName>
    <definedName name="Agua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 localSheetId="0">#REF!</definedName>
    <definedName name="Alambre_Varilla">#REF!</definedName>
    <definedName name="alambre18">#N/A</definedName>
    <definedName name="ALBANIL">#N/A</definedName>
    <definedName name="ALBANIL2">[4]M.O.!$C$12</definedName>
    <definedName name="ALBANIL3">#N/A</definedName>
    <definedName name="ana">[1]PRESUPUESTO!$C$4</definedName>
    <definedName name="analiis" localSheetId="0">[4]M.O.!#REF!</definedName>
    <definedName name="analiis">[4]M.O.!#REF!</definedName>
    <definedName name="ANALISSSSS">#N/A</definedName>
    <definedName name="ANDAMIOS" localSheetId="0">#REF!</definedName>
    <definedName name="ANDAMIOS">#REF!</definedName>
    <definedName name="ANGULAR">#N/A</definedName>
    <definedName name="ARANDELA_INODORO_PVC_4" localSheetId="0">#REF!</definedName>
    <definedName name="ARANDELA_INODORO_PVC_4">#REF!</definedName>
    <definedName name="ARCILLA_ROJA" localSheetId="0">#REF!</definedName>
    <definedName name="ARCILLA_ROJA">#REF!</definedName>
    <definedName name="_xlnm.Extract" localSheetId="0">#REF!</definedName>
    <definedName name="_xlnm.Extract">#REF!</definedName>
    <definedName name="_xlnm.Print_Area" localSheetId="0">'LIST. P CASETA GENERADOR (DESP)'!$A$1:$F$132</definedName>
    <definedName name="_xlnm.Print_Area">#N/A</definedName>
    <definedName name="ARENA_PAÑETE" localSheetId="0">#REF!</definedName>
    <definedName name="ARENA_PAÑETE">#REF!</definedName>
    <definedName name="ArenaItabo" localSheetId="0">#REF!</definedName>
    <definedName name="ArenaItabo">#REF!</definedName>
    <definedName name="ArenaPlanta" localSheetId="0">#REF!</definedName>
    <definedName name="ArenaPlanta">#REF!</definedName>
    <definedName name="as" localSheetId="0">[1]PRESUPUESTO!#REF!</definedName>
    <definedName name="as">[1]PRESUPUESTO!#REF!</definedName>
    <definedName name="asd">[1]PRESUPUESTO!$G$9:$K$303</definedName>
    <definedName name="AYCARP" localSheetId="0">[3]INS!#REF!</definedName>
    <definedName name="AYCARP">[3]INS!#REF!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b" localSheetId="0">[5]ADDENDA!#REF!</definedName>
    <definedName name="b">[5]ADDENDA!#REF!</definedName>
    <definedName name="BALDOSAS_TRANSPARENTE" localSheetId="0">#REF!</definedName>
    <definedName name="BALDOSAS_TRANSPARENTE">#REF!</definedName>
    <definedName name="bas3e">#N/A</definedName>
    <definedName name="BASE_CONTEN" localSheetId="0">#REF!</definedName>
    <definedName name="BASE_CONTEN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que8">#N/A</definedName>
    <definedName name="BOMBA_ACHIQUE" localSheetId="0">#REF!</definedName>
    <definedName name="BOMBA_ACHIQUE">#REF!</definedName>
    <definedName name="BOMBILLAS_1500W">[6]INSU!$B$42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TE" localSheetId="0">#REF!</definedName>
    <definedName name="BOTE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TOPOGRAFICA">[4]M.O.!$C$9</definedName>
    <definedName name="BVNBVNBV">#N/A</definedName>
    <definedName name="C._ADICIONAL">#N/A</definedName>
    <definedName name="caballeteasbecto" localSheetId="0">[1]PRESUPUESTO!#REF!</definedName>
    <definedName name="caballeteasbecto">[1]PRESUPUESTO!#REF!</definedName>
    <definedName name="caballeteasbeto" localSheetId="0">[1]PRESUPUESTO!#REF!</definedName>
    <definedName name="caballeteasbeto">[1]PRESUPUESTO!#REF!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l" localSheetId="0">#REF!</definedName>
    <definedName name="Cal">#REF!</definedName>
    <definedName name="CALICHE" localSheetId="0">#REF!</definedName>
    <definedName name="CALICHE">#REF!</definedName>
    <definedName name="CAMION_BOTE" localSheetId="0">#REF!</definedName>
    <definedName name="CAMION_BOTE">#REF!</definedName>
    <definedName name="CARANTEPECHO" localSheetId="0">[4]M.O.!#REF!</definedName>
    <definedName name="CARANTEPECHO">[4]M.O.!#REF!</definedName>
    <definedName name="CARCOL30" localSheetId="0">[4]M.O.!#REF!</definedName>
    <definedName name="CARCOL30">[4]M.O.!#REF!</definedName>
    <definedName name="CARCOL50" localSheetId="0">[4]M.O.!#REF!</definedName>
    <definedName name="CARCOL50">[4]M.O.!#REF!</definedName>
    <definedName name="CARCOLAMARRE" localSheetId="0">[4]M.O.!#REF!</definedName>
    <definedName name="CARCOLAMARRE">[4]M.O.!#REF!</definedName>
    <definedName name="CARGA_SOCIAL" localSheetId="0">#REF!</definedName>
    <definedName name="CARGA_SOCIAL">#REF!</definedName>
    <definedName name="CARLOSAPLA" localSheetId="0">[4]M.O.!#REF!</definedName>
    <definedName name="CARLOSAPLA">[4]M.O.!#REF!</definedName>
    <definedName name="CARLOSAVARIASAGUAS" localSheetId="0">[4]M.O.!#REF!</definedName>
    <definedName name="CARLOSAVARIASAGUAS">[4]M.O.!#REF!</definedName>
    <definedName name="CARMURO" localSheetId="0">[4]M.O.!#REF!</definedName>
    <definedName name="CARMURO">[4]M.O.!#REF!</definedName>
    <definedName name="CARP1" localSheetId="0">[3]INS!#REF!</definedName>
    <definedName name="CARP1">[3]INS!#REF!</definedName>
    <definedName name="CARP2" localSheetId="0">[3]INS!#REF!</definedName>
    <definedName name="CARP2">[3]INS!#REF!</definedName>
    <definedName name="CARPDINTEL" localSheetId="0">[4]M.O.!#REF!</definedName>
    <definedName name="CARPDINTEL">[4]M.O.!#REF!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VIGA2040" localSheetId="0">[4]M.O.!#REF!</definedName>
    <definedName name="CARPVIGA2040">[4]M.O.!#REF!</definedName>
    <definedName name="CARPVIGA3050" localSheetId="0">[4]M.O.!#REF!</definedName>
    <definedName name="CARPVIGA3050">[4]M.O.!#REF!</definedName>
    <definedName name="CARPVIGA3060" localSheetId="0">[4]M.O.!#REF!</definedName>
    <definedName name="CARPVIGA3060">[4]M.O.!#REF!</definedName>
    <definedName name="CARPVIGA4080" localSheetId="0">[4]M.O.!#REF!</definedName>
    <definedName name="CARPVIGA4080">[4]M.O.!#REF!</definedName>
    <definedName name="CARRAMPA" localSheetId="0">[4]M.O.!#REF!</definedName>
    <definedName name="CARRAMPA">[4]M.O.!#REF!</definedName>
    <definedName name="CARRETILLA" localSheetId="0">#REF!</definedName>
    <definedName name="CARRETILLA">#REF!</definedName>
    <definedName name="CASABE" localSheetId="0">[4]M.O.!#REF!</definedName>
    <definedName name="CASABE">[4]M.O.!#REF!</definedName>
    <definedName name="CASBESTO" localSheetId="0">[4]M.O.!#REF!</definedName>
    <definedName name="CASBESTO">[4]M.O.!#REF!</definedName>
    <definedName name="CBLOCK10" localSheetId="0">[3]INS!#REF!</definedName>
    <definedName name="CBLOCK10">[3]INS!#REF!</definedName>
    <definedName name="cell">[1]PRESUPUESTO!$I$29</definedName>
    <definedName name="CEMENTO" localSheetId="0">#REF!</definedName>
    <definedName name="CEMENTO">#REF!</definedName>
    <definedName name="CEMENTO_BLANCO" localSheetId="0">#REF!</definedName>
    <definedName name="CEMENTO_BLANCO">#REF!</definedName>
    <definedName name="CEMENTO_PVC" localSheetId="0">#REF!</definedName>
    <definedName name="CEMENTO_PVC">#REF!</definedName>
    <definedName name="CERAMICA_20x20_BLANCA" localSheetId="0">#REF!</definedName>
    <definedName name="CERAMICA_20x20_BLANCA">#REF!</definedName>
    <definedName name="CERAMICA_ANTIDESLIZANTE" localSheetId="0">#REF!</definedName>
    <definedName name="CERAMICA_ANTIDESLIZANTE">#REF!</definedName>
    <definedName name="CERAMICA_PISOS_40x40" localSheetId="0">#REF!</definedName>
    <definedName name="CERAMICA_PISOS_40x40">#REF!</definedName>
    <definedName name="CHAZO">[6]INSU!$B$104</definedName>
    <definedName name="CHAZOS" localSheetId="0">#REF!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 localSheetId="0">#REF!</definedName>
    <definedName name="CLAVO_ACERO">#REF!</definedName>
    <definedName name="CLAVO_CORRIENTE" localSheetId="0">#REF!</definedName>
    <definedName name="CLAVO_CORRIENTE">#REF!</definedName>
    <definedName name="CLAVO_ZINC" localSheetId="0">#REF!</definedName>
    <definedName name="CLAVO_ZINC">#REF!</definedName>
    <definedName name="clavos">#N/A</definedName>
    <definedName name="CLAVOZINC">[7]INS!$D$767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>[8]INSU!$D$284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>[8]INSU!$D$298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 localSheetId="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MPRESOR" localSheetId="0">#REF!</definedName>
    <definedName name="COMPRESOR">#REF!</definedName>
    <definedName name="COMPUERTA_1x1_VOLANTA" localSheetId="0">#REF!</definedName>
    <definedName name="COMPUERTA_1x1_VOLANTA">#REF!</definedName>
    <definedName name="CONTEN" localSheetId="0">#REF!</definedName>
    <definedName name="CONTEN">#REF!</definedName>
    <definedName name="COPIA" localSheetId="0">[3]INS!#REF!</definedName>
    <definedName name="COPIA">[3]INS!#REF!</definedName>
    <definedName name="CRUZ_HG_1_12" localSheetId="0">#REF!</definedName>
    <definedName name="CRUZ_HG_1_12">#REF!</definedName>
    <definedName name="cuadro" localSheetId="0">[5]ADDENDA!#REF!</definedName>
    <definedName name="cuadro">[5]ADDENDA!#REF!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 localSheetId="0">#REF!</definedName>
    <definedName name="CUBREFALTA_INODORO_CROMO_38">#REF!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ZINC" localSheetId="0">[4]M.O.!#REF!</definedName>
    <definedName name="CZINC">[4]M.O.!#REF!</definedName>
    <definedName name="derop" localSheetId="0">[1]PRESUPUESTO!#REF!</definedName>
    <definedName name="derop">[1]PRESUPUESTO!#REF!</definedName>
    <definedName name="DERRETIDO_BCO" localSheetId="0">#REF!</definedName>
    <definedName name="DERRETIDO_BCO">#REF!</definedName>
    <definedName name="DESAGUE_DOBLE_FREGADERO_PVC" localSheetId="0">#REF!</definedName>
    <definedName name="DESAGUE_DOBLE_FREGADERO_PVC">#REF!</definedName>
    <definedName name="DESCRIPCION">#N/A</definedName>
    <definedName name="desencofrado">#N/A</definedName>
    <definedName name="DESENCOFRADO_COLS" localSheetId="0">#REF!</definedName>
    <definedName name="DESENCOFRADO_COLS">#REF!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ofradovigas">#N/A</definedName>
    <definedName name="DIA" localSheetId="0">#REF!</definedName>
    <definedName name="DIA">#REF!</definedName>
    <definedName name="DISTRIBUCION_DE_AREAS_POR_NIVEL">#N/A</definedName>
    <definedName name="donatelo">#N/A</definedName>
    <definedName name="DUCHA_PLASTICA_CALIENTE_CROMO_12" localSheetId="0">#REF!</definedName>
    <definedName name="DUCHA_PLASTICA_CALIENTE_CROMO_12">#REF!</definedName>
    <definedName name="ELECTRODOS" localSheetId="0">#REF!</definedName>
    <definedName name="ELECTRODOS">#REF!</definedName>
    <definedName name="ENCACHE" localSheetId="0">#REF!</definedName>
    <definedName name="ENCACHE">#REF!</definedName>
    <definedName name="ENCOF_COLS_1" localSheetId="0">#REF!</definedName>
    <definedName name="ENCOF_COLS_1">#REF!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ncofradocolumna">#N/A</definedName>
    <definedName name="encofradorampa">#N/A</definedName>
    <definedName name="ESCALON_17x30" localSheetId="0">#REF!</definedName>
    <definedName name="ESCALON_17x30">#REF!</definedName>
    <definedName name="ESCOBILLON" localSheetId="0">#REF!</definedName>
    <definedName name="ESCOBILLON">#REF!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xpl" localSheetId="0">[5]ADDENDA!#REF!</definedName>
    <definedName name="expl">[5]ADDENDA!#REF!</definedName>
    <definedName name="Extracción_IM" localSheetId="0">#REF!</definedName>
    <definedName name="Extracción_IM">#REF!</definedName>
    <definedName name="FIOR" localSheetId="0">#REF!</definedName>
    <definedName name="FIOR">#REF!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SDFS">#N/A</definedName>
    <definedName name="FUNCION">[9]FUNCION!$C$16</definedName>
    <definedName name="GAS_CIL" localSheetId="0">#REF!</definedName>
    <definedName name="GAS_CIL">#REF!</definedName>
    <definedName name="GASOIL" localSheetId="0">#REF!</definedName>
    <definedName name="GASOIL">#REF!</definedName>
    <definedName name="GASOLINA">[3]INS!$D$561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UA" localSheetId="0">#REF!</definedName>
    <definedName name="GRUA">#REF!</definedName>
    <definedName name="HACHA" localSheetId="0">#REF!</definedName>
    <definedName name="HACHA">#REF!</definedName>
    <definedName name="HERR_MENO" localSheetId="0">#REF!</definedName>
    <definedName name="HERR_MENO">#REF!</definedName>
    <definedName name="HILO" localSheetId="0">#REF!</definedName>
    <definedName name="HILO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35_MANUAL">'[7]HORM. Y MORTEROS.'!$H$212</definedName>
    <definedName name="hormigon140">#N/A</definedName>
    <definedName name="hormigon180">#N/A</definedName>
    <definedName name="hormigon210">#N/A</definedName>
    <definedName name="ilma" localSheetId="0">[4]M.O.!#REF!</definedName>
    <definedName name="ilma">[4]M.O.!#REF!</definedName>
    <definedName name="Imprimir_área_IM" localSheetId="0">#REF!</definedName>
    <definedName name="Imprimir_área_IM">#REF!</definedName>
    <definedName name="ingeniera">[1]PRESUPUESTO!$C$10</definedName>
    <definedName name="INODORO_BCO_TAPA" localSheetId="0">#REF!</definedName>
    <definedName name="INODORO_BCO_TAPA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>[8]INSU!$D$231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>[8]INSU!$D$234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k" localSheetId="0">[4]M.O.!#REF!</definedName>
    <definedName name="k">[4]M.O.!#REF!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[6]INSU!$B$41</definedName>
    <definedName name="LAQUEAR_MADERA" localSheetId="0">#REF!</definedName>
    <definedName name="LAQUEAR_MADERA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MANO_19x17_BCO" localSheetId="0">#REF!</definedName>
    <definedName name="LAVAMANO_19x17_BCO">#REF!</definedName>
    <definedName name="Ligadora2fdas" localSheetId="0">#REF!</definedName>
    <definedName name="Ligadora2fdas">#REF!</definedName>
    <definedName name="LINEA_DE_CONDUC">#N/A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IN_PUERTA" localSheetId="0">#REF!</definedName>
    <definedName name="LLAVIN_PUERTA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A">[4]M.O.!$C$10</definedName>
    <definedName name="MACHETE" localSheetId="0">#REF!</definedName>
    <definedName name="MACHETE">#REF!</definedName>
    <definedName name="MACO" localSheetId="0">#REF!</definedName>
    <definedName name="MACO">#REF!</definedName>
    <definedName name="Madera_P2" localSheetId="0">#REF!</definedName>
    <definedName name="Madera_P2">#REF!</definedName>
    <definedName name="maderabrutapino">#N/A</definedName>
    <definedName name="Maestro" localSheetId="0">#REF!</definedName>
    <definedName name="Maestro">#REF!</definedName>
    <definedName name="MAESTROCARP" localSheetId="0">[3]INS!#REF!</definedName>
    <definedName name="MAESTROCARP">[3]INS!#REF!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RCO_PUERTA_PINO" localSheetId="0">#REF!</definedName>
    <definedName name="MARCO_PUERTA_PINO">#REF!</definedName>
    <definedName name="MATERIAL_RELLENO" localSheetId="0">#REF!</definedName>
    <definedName name="MATERIAL_RELLENO">#REF!</definedName>
    <definedName name="MBA" localSheetId="0">#REF!</definedName>
    <definedName name="MBA">#REF!</definedName>
    <definedName name="MEXCLADORA_LAVAMANOS" localSheetId="0">#REF!</definedName>
    <definedName name="MEXCLADORA_LAVAMANOS">#REF!</definedName>
    <definedName name="MEZCLA_CAL_ARENA_PISOS" localSheetId="0">#REF!</definedName>
    <definedName name="MEZCLA_CAL_ARENA_PISOS">#REF!</definedName>
    <definedName name="MezclaAntillana" localSheetId="0">#REF!</definedName>
    <definedName name="MezclaAntillana">#REF!</definedName>
    <definedName name="mezclajuntabloque">#N/A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 localSheetId="0">#REF!</definedName>
    <definedName name="MO_ColAcero_QQ">#REF!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cero">#N/A</definedName>
    <definedName name="moaceromalla">#N/A</definedName>
    <definedName name="moacerorampa">#N/A</definedName>
    <definedName name="MOLDE_ESTAMPADO" localSheetId="0">#REF!</definedName>
    <definedName name="MOLDE_ESTAMPADO">#REF!</definedName>
    <definedName name="MOPISOCERAMICA" localSheetId="0">[3]INS!#REF!</definedName>
    <definedName name="MOPISOCERAMICA">[3]INS!#REF!</definedName>
    <definedName name="MOTONIVELADORA" localSheetId="0">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ADA">#N/A</definedName>
    <definedName name="NINGUNA">#N/A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num_linhas" localSheetId="0">#REF!</definedName>
    <definedName name="num_linhas">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[7]SALARIOS!$C$10</definedName>
    <definedName name="OXIGENO_CIL" localSheetId="0">#REF!</definedName>
    <definedName name="OXIGENO_CIL">#REF!</definedName>
    <definedName name="p" localSheetId="0">[1]PRESUPUESTO!#REF!</definedName>
    <definedName name="p">[1]PRESUPUESTO!#REF!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Dist_6a12_Circ_125a" localSheetId="0">#REF!</definedName>
    <definedName name="PanelDist_6a12_Circ_125a">#REF!</definedName>
    <definedName name="PARARRAYOS_9KV" localSheetId="0">#REF!</definedName>
    <definedName name="PARARRAYOS_9KV">#REF!</definedName>
    <definedName name="Peon" localSheetId="0">#REF!</definedName>
    <definedName name="Peon">#REF!</definedName>
    <definedName name="Peon_1" localSheetId="0">#REF!</definedName>
    <definedName name="Peon_1">#REF!</definedName>
    <definedName name="Peon_Colchas">[6]MO!$B$11</definedName>
    <definedName name="PEONCARP" localSheetId="0">[3]INS!#REF!</definedName>
    <definedName name="PEONCARP">[3]INS!#REF!</definedName>
    <definedName name="PERFIL_CUADRADO_34">[6]INSU!$B$91</definedName>
    <definedName name="Pernos">#N/A</definedName>
    <definedName name="PICO" localSheetId="0">#REF!</definedName>
    <definedName name="PICO">#REF!</definedName>
    <definedName name="PIEDRA" localSheetId="0">#REF!</definedName>
    <definedName name="PIEDRA">#REF!</definedName>
    <definedName name="PIEDRA_GAVIONES" localSheetId="0">#REF!</definedName>
    <definedName name="PIEDRA_GAVIONES">#REF!</definedName>
    <definedName name="PINO">[7]INS!$D$770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SO_GRANITO_FONDO_BCO">[6]INSU!$B$103</definedName>
    <definedName name="PLANTA_ELECTRICA" localSheetId="0">#REF!</definedName>
    <definedName name="PLANTA_ELECTRICA">#REF!</definedName>
    <definedName name="PLASTICO">[6]INSU!$B$90</definedName>
    <definedName name="PLIGADORA2">[3]INS!$D$563</definedName>
    <definedName name="PLOMERO" localSheetId="0">[3]INS!#REF!</definedName>
    <definedName name="PLOMERO">[3]INS!#REF!</definedName>
    <definedName name="PLOMERO_SOLDADOR" localSheetId="0">#REF!</definedName>
    <definedName name="PLOMERO_SOLDADOR">#REF!</definedName>
    <definedName name="PLOMEROAYUDANTE" localSheetId="0">[3]INS!#REF!</definedName>
    <definedName name="PLOMEROAYUDANTE">[3]INS!#REF!</definedName>
    <definedName name="PLOMEROOFICIAL" localSheetId="0">[3]INS!#REF!</definedName>
    <definedName name="PLOMEROOFICIAL">[3]INS!#REF!</definedName>
    <definedName name="PLYWOOD_34_2CARAS" localSheetId="0">#REF!</definedName>
    <definedName name="PLYWOOD_34_2CARAS">#REF!</definedName>
    <definedName name="pmadera2162" localSheetId="0">[1]PRESUPUESTO!#REF!</definedName>
    <definedName name="pmadera2162">[1]PRESUPUESTO!#REF!</definedName>
    <definedName name="po">[10]PRESUPUESTO!$O$9:$O$236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REC._UNITARIO">#N/A</definedName>
    <definedName name="precios">[11]Precios!$A$4:$F$1576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WINCHE2000K">[3]INS!$D$568</definedName>
    <definedName name="Q" localSheetId="0">#REF!</definedName>
    <definedName name="Q">#REF!</definedName>
    <definedName name="qw">[10]PRESUPUESTO!$M$10:$AH$731</definedName>
    <definedName name="qwe">[1]PRESUPUESTO!$D$133</definedName>
    <definedName name="RASTRILLO" localSheetId="0">#REF!</definedName>
    <definedName name="RASTRILLO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[12]COF!$G$733</definedName>
    <definedName name="REGISTRO_ELEC_6x6" localSheetId="0">#REF!</definedName>
    <definedName name="REGISTRO_ELEC_6x6">#REF!</definedName>
    <definedName name="REGLA_PAÑETE" localSheetId="0">#REF!</definedName>
    <definedName name="REGLA_PAÑETE">#REF!</definedName>
    <definedName name="REJILLA_PISO" localSheetId="0">#REF!</definedName>
    <definedName name="REJILLA_PISO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0">#REF!</definedName>
    <definedName name="RETRO_320">#REF!</definedName>
    <definedName name="REVESTIMIENTO_CERAMICA_20x20" localSheetId="0">#REF!</definedName>
    <definedName name="REVESTIMIENTO_CERAMICA_20x20">#REF!</definedName>
    <definedName name="RODILLO_CAT_815" localSheetId="0">#REF!</definedName>
    <definedName name="RODILLO_CAT_815">#REF!</definedName>
    <definedName name="ROSETA" localSheetId="0">#REF!</definedName>
    <definedName name="ROSETA">#REF!</definedName>
    <definedName name="SALARIO">#N/A</definedName>
    <definedName name="SALIDA">#N/A</definedName>
    <definedName name="SDSDFSDFSDF">#N/A</definedName>
    <definedName name="SEGUETA" localSheetId="0">#REF!</definedName>
    <definedName name="SEGUETA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LICONE" localSheetId="0">#REF!</definedName>
    <definedName name="SILICONE">#REF!</definedName>
    <definedName name="SOLDADORA" localSheetId="0">#REF!</definedName>
    <definedName name="SOLDADORA">#REF!</definedName>
    <definedName name="SUB_TOTAL" localSheetId="0">#REF!</definedName>
    <definedName name="SUB_TOTAL">#REF!</definedName>
    <definedName name="TANQUE_55Gls" localSheetId="0">#REF!</definedName>
    <definedName name="TANQUE_55Gls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E_3M" localSheetId="0">#REF!</definedName>
    <definedName name="TAPE_3M">#REF!</definedName>
    <definedName name="TC">#N/A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 localSheetId="0">#REF!</definedName>
    <definedName name="TEFLON">#REF!</definedName>
    <definedName name="THINNER" localSheetId="0">#REF!</definedName>
    <definedName name="THINNER">#REF!</definedName>
    <definedName name="_xlnm.Print_Titles" localSheetId="0">'LIST. P CASETA GENERADOR (DESP)'!$2:$6</definedName>
    <definedName name="_xlnm.Print_Titles">#N/A</definedName>
    <definedName name="Tolas">#N/A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pografo" localSheetId="0">#REF!</definedName>
    <definedName name="Topografo">#REF!</definedName>
    <definedName name="TORNILLOS">#N/A</definedName>
    <definedName name="TORNILLOS_INODORO" localSheetId="0">#REF!</definedName>
    <definedName name="TORNILLOS_INODORO">#REF!</definedName>
    <definedName name="TRACTOR_D8K" localSheetId="0">#REF!</definedName>
    <definedName name="TRACTOR_D8K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ompo" localSheetId="0">#REF!</definedName>
    <definedName name="Trompo">#REF!</definedName>
    <definedName name="TUBO_ACERO_16">[8]INSU!$D$242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>[8]INSU!$D$244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YPE_3M" localSheetId="0">#REF!</definedName>
    <definedName name="TYPE_3M">#REF!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>#N/A</definedName>
    <definedName name="vaciadozapata">#N/A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COLGANTE1590" localSheetId="0">#REF!</definedName>
    <definedName name="VCOLGANTE1590">#REF!</definedName>
    <definedName name="VIBRADO" localSheetId="0">#REF!</definedName>
    <definedName name="VIBRADO">#REF!</definedName>
    <definedName name="VIGASHP">#N/A</definedName>
    <definedName name="VIOLINADO" localSheetId="0">#REF!</definedName>
    <definedName name="VIOLINADO">#REF!</definedName>
    <definedName name="VUELO10" localSheetId="0">#REF!</definedName>
    <definedName name="VUELO10">#REF!</definedName>
    <definedName name="Winche" localSheetId="0">#REF!</definedName>
    <definedName name="Winche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62913"/>
</workbook>
</file>

<file path=xl/calcChain.xml><?xml version="1.0" encoding="utf-8"?>
<calcChain xmlns="http://schemas.openxmlformats.org/spreadsheetml/2006/main">
  <c r="F82" i="3" l="1"/>
  <c r="G11" i="5" l="1"/>
  <c r="G9" i="5"/>
  <c r="F10" i="5" s="1"/>
  <c r="G10" i="5" s="1"/>
  <c r="G7" i="5"/>
  <c r="G6" i="5"/>
  <c r="G4" i="5"/>
  <c r="G3" i="5"/>
  <c r="G13" i="5" l="1"/>
  <c r="G15" i="5" s="1"/>
  <c r="G12" i="5"/>
  <c r="G14" i="5" s="1"/>
  <c r="G16" i="5" l="1"/>
  <c r="F22" i="3"/>
  <c r="F16" i="3" l="1"/>
  <c r="F17" i="3"/>
  <c r="F18" i="3"/>
  <c r="F15" i="3"/>
  <c r="E4" i="4"/>
  <c r="E5" i="4"/>
  <c r="E6" i="4"/>
  <c r="E7" i="4"/>
  <c r="E8" i="4"/>
  <c r="E9" i="4"/>
  <c r="E10" i="4"/>
  <c r="E11" i="4"/>
  <c r="E3" i="4"/>
  <c r="E12" i="4" l="1"/>
  <c r="E13" i="4" s="1"/>
  <c r="F124" i="3"/>
  <c r="F104" i="3"/>
  <c r="F103" i="3"/>
  <c r="A103" i="3"/>
  <c r="A104" i="3" s="1"/>
  <c r="F102" i="3"/>
  <c r="F99" i="3"/>
  <c r="F98" i="3"/>
  <c r="F97" i="3"/>
  <c r="F96" i="3"/>
  <c r="F95" i="3"/>
  <c r="F94" i="3"/>
  <c r="F93" i="3"/>
  <c r="F92" i="3"/>
  <c r="F91" i="3"/>
  <c r="F90" i="3"/>
  <c r="F83" i="3"/>
  <c r="F81" i="3"/>
  <c r="F80" i="3"/>
  <c r="A80" i="3"/>
  <c r="A81" i="3" s="1"/>
  <c r="A82" i="3" s="1"/>
  <c r="A83" i="3" s="1"/>
  <c r="F77" i="3"/>
  <c r="A77" i="3"/>
  <c r="F74" i="3"/>
  <c r="F73" i="3"/>
  <c r="F72" i="3"/>
  <c r="F71" i="3"/>
  <c r="F70" i="3"/>
  <c r="F69" i="3"/>
  <c r="F68" i="3"/>
  <c r="A68" i="3"/>
  <c r="A69" i="3" s="1"/>
  <c r="A70" i="3" s="1"/>
  <c r="A71" i="3" s="1"/>
  <c r="A72" i="3" s="1"/>
  <c r="A73" i="3" s="1"/>
  <c r="A74" i="3" s="1"/>
  <c r="F65" i="3"/>
  <c r="F64" i="3"/>
  <c r="F63" i="3"/>
  <c r="F62" i="3"/>
  <c r="F61" i="3"/>
  <c r="A61" i="3"/>
  <c r="A62" i="3" s="1"/>
  <c r="A63" i="3" s="1"/>
  <c r="A64" i="3" s="1"/>
  <c r="A65" i="3" s="1"/>
  <c r="F58" i="3"/>
  <c r="F57" i="3"/>
  <c r="F56" i="3"/>
  <c r="F55" i="3"/>
  <c r="A55" i="3"/>
  <c r="A56" i="3" s="1"/>
  <c r="A57" i="3" s="1"/>
  <c r="A58" i="3" s="1"/>
  <c r="F52" i="3"/>
  <c r="F51" i="3"/>
  <c r="F50" i="3"/>
  <c r="F49" i="3"/>
  <c r="F48" i="3"/>
  <c r="F47" i="3"/>
  <c r="F46" i="3"/>
  <c r="F45" i="3"/>
  <c r="A45" i="3"/>
  <c r="A46" i="3" s="1"/>
  <c r="A47" i="3" s="1"/>
  <c r="A48" i="3" s="1"/>
  <c r="A49" i="3" s="1"/>
  <c r="A50" i="3" s="1"/>
  <c r="A51" i="3" s="1"/>
  <c r="A52" i="3" s="1"/>
  <c r="F42" i="3"/>
  <c r="F41" i="3"/>
  <c r="A41" i="3"/>
  <c r="A42" i="3" s="1"/>
  <c r="F38" i="3"/>
  <c r="F37" i="3"/>
  <c r="F36" i="3"/>
  <c r="F35" i="3"/>
  <c r="F34" i="3"/>
  <c r="F33" i="3"/>
  <c r="F32" i="3"/>
  <c r="F31" i="3"/>
  <c r="F30" i="3"/>
  <c r="F29" i="3"/>
  <c r="F28" i="3"/>
  <c r="A28" i="3"/>
  <c r="A29" i="3" s="1"/>
  <c r="A30" i="3" s="1"/>
  <c r="A31" i="3" s="1"/>
  <c r="A32" i="3" s="1"/>
  <c r="A33" i="3" s="1"/>
  <c r="A34" i="3" s="1"/>
  <c r="A35" i="3" s="1"/>
  <c r="A36" i="3" s="1"/>
  <c r="F25" i="3"/>
  <c r="A25" i="3"/>
  <c r="F24" i="3"/>
  <c r="F23" i="3"/>
  <c r="F21" i="3"/>
  <c r="A21" i="3"/>
  <c r="F14" i="3"/>
  <c r="F13" i="3"/>
  <c r="F12" i="3"/>
  <c r="F11" i="3"/>
  <c r="A11" i="3"/>
  <c r="A12" i="3" s="1"/>
  <c r="A13" i="3" s="1"/>
  <c r="A14" i="3" s="1"/>
  <c r="A23" i="3" l="1"/>
  <c r="A22" i="3"/>
  <c r="F107" i="3"/>
  <c r="F84" i="3"/>
  <c r="F109" i="3" l="1"/>
  <c r="F113" i="3" s="1"/>
  <c r="F119" i="3" l="1"/>
  <c r="F122" i="3" s="1"/>
  <c r="F126" i="3"/>
  <c r="F116" i="3"/>
  <c r="F123" i="3"/>
  <c r="F121" i="3"/>
  <c r="F125" i="3"/>
  <c r="F120" i="3"/>
  <c r="F118" i="3"/>
  <c r="F117" i="3"/>
  <c r="F127" i="3" l="1"/>
  <c r="F129" i="3" s="1"/>
</calcChain>
</file>

<file path=xl/sharedStrings.xml><?xml version="1.0" encoding="utf-8"?>
<sst xmlns="http://schemas.openxmlformats.org/spreadsheetml/2006/main" count="242" uniqueCount="168">
  <si>
    <t>ZONA:  IV</t>
  </si>
  <si>
    <t>Partida</t>
  </si>
  <si>
    <t>Descripción</t>
  </si>
  <si>
    <t>Cantidad</t>
  </si>
  <si>
    <t>Und.</t>
  </si>
  <si>
    <t>P.U. (RD$)</t>
  </si>
  <si>
    <t>Valor (RD$)</t>
  </si>
  <si>
    <t>A</t>
  </si>
  <si>
    <t>CASETA DE GENERADOR</t>
  </si>
  <si>
    <t>PRELIMINARES</t>
  </si>
  <si>
    <t>REPLANTEO</t>
  </si>
  <si>
    <t>UD</t>
  </si>
  <si>
    <t>MOVIMIENTO DE TIERRA</t>
  </si>
  <si>
    <t>EXCAVACIÓN MATERIAL A MANO</t>
  </si>
  <si>
    <t>M3</t>
  </si>
  <si>
    <t>RELLENO COMPACTADO CON COMPACTADOR MECANICO EN CAPA DE 0.20 MTS</t>
  </si>
  <si>
    <t>ZAPATA DE MUROS DE BLOCK DE 8" e=0.25 - 0.85 QQ/M3</t>
  </si>
  <si>
    <t>ZAPATA DE COLUMNA 1.60X1.60 e=0.45 - 0.89 QQ/M3</t>
  </si>
  <si>
    <t>COLUMNA C1 0.40X0.40 - 6.74 QQ/M3</t>
  </si>
  <si>
    <t>COLUMNA CF1 0.20X0.20 - 3.95 QQ/M3</t>
  </si>
  <si>
    <t>VIGA V2  0.20X0.50 - 4.34 QQ/M3</t>
  </si>
  <si>
    <t>VIGA DE AMARRE N.P.  0.20X0.20 - 3.95 QQ/M3</t>
  </si>
  <si>
    <t>MUROS DE BLOQUES:</t>
  </si>
  <si>
    <t>BLOCKS  DE 8'' (S.N.P)</t>
  </si>
  <si>
    <t>M2</t>
  </si>
  <si>
    <t>BLOCKS  DE 8'' (B.N.P)</t>
  </si>
  <si>
    <t>TERMINACION DE SUPERFICIE</t>
  </si>
  <si>
    <t>PAÑETE DE MURO INTERIOR</t>
  </si>
  <si>
    <t>PAÑETE EXTERIOR EN MURO</t>
  </si>
  <si>
    <t>PAÑETE EN MOCHETAS</t>
  </si>
  <si>
    <t>ML</t>
  </si>
  <si>
    <t>PAÑETE EN TECHO</t>
  </si>
  <si>
    <t xml:space="preserve">CANTOS </t>
  </si>
  <si>
    <t>M</t>
  </si>
  <si>
    <t>PINTURA INTERIOR, EN MUROS Y TECHO</t>
  </si>
  <si>
    <t>PINTURA EXTERIOR EN MUROS</t>
  </si>
  <si>
    <t xml:space="preserve">PINTURA BASE EN PARED </t>
  </si>
  <si>
    <t>TERMINACION DE TECHO</t>
  </si>
  <si>
    <t xml:space="preserve">FINO DE TECHO </t>
  </si>
  <si>
    <t>ZABALETA DE TECHO</t>
  </si>
  <si>
    <t>IMPERMABILIZANTE DE TECHO (LONA ASFALTICA 4 mm)</t>
  </si>
  <si>
    <t>PISOS Y BASES</t>
  </si>
  <si>
    <t>JUNTA DE EXPANSION DE 15 MM</t>
  </si>
  <si>
    <t>BASE PARA EQUIPOS ELECTRICOS</t>
  </si>
  <si>
    <t xml:space="preserve">ACERA PERIMETRAL 0.60 M </t>
  </si>
  <si>
    <t>PUERTAS Y VENTANAS</t>
  </si>
  <si>
    <t>PUERTA ACUSTICA DOBLE ACORCHADA EN FIBRA DE VIDRIO DE 2" (2.0X2.10 M)</t>
  </si>
  <si>
    <t>PUERTA ACUSTICA DOBLE ACORCHADA EN FIBRA DE VIDRIO DE 2" (2.0X2.10 M) CON TRANSOM</t>
  </si>
  <si>
    <t>PUERTA ACUSTICA ACORCHADA EN FIBRA DE VIDRIO DE 2" (1.0X2.10 M)</t>
  </si>
  <si>
    <t xml:space="preserve">PUERTA METÁLICA  ENROLLABLE( 3.80 X 3.10 M.) </t>
  </si>
  <si>
    <t>VENTANA ACUSTICA PARA SALIDA AIRE CALIENTE (0.80X3.0 M)</t>
  </si>
  <si>
    <t>PUERTA  ACUSTICA REMOVIBLE DE ALUMINIO (3.80X3.10 M)</t>
  </si>
  <si>
    <t xml:space="preserve">VENTANAS SALOMONICAS DE ALUMINIO A-A (2.0x1.0) 3 U, COLOR BLANCO </t>
  </si>
  <si>
    <t>P2</t>
  </si>
  <si>
    <t>MISCELANEOS</t>
  </si>
  <si>
    <t>ESCALERA METALICA (CON GUARDA HOMBRE), h=6.85 ML</t>
  </si>
  <si>
    <t xml:space="preserve">SUMINISTRO Y COLOCACION TUBERIA Ø6" PVC SDR-41, PARA BAJANTE PLUVIAL </t>
  </si>
  <si>
    <t>LIMPIEZA GENERAL</t>
  </si>
  <si>
    <t>SUBTOTAL  FASE A</t>
  </si>
  <si>
    <t>B</t>
  </si>
  <si>
    <t>ELECTRIFICACION SECUNDARIA</t>
  </si>
  <si>
    <t>1.1</t>
  </si>
  <si>
    <t xml:space="preserve">ALIMENTADOR ELECTRICO DESDE TRANSFORMADOR EXISTENTE HASTA TRANSFORMADOR PROPUESTO CON 3 CONDUCTORES URD No.1/0 A 33% CONCENTRICO EN TUBERIAS PVC DE 3". </t>
  </si>
  <si>
    <t>1.2</t>
  </si>
  <si>
    <t>1.3</t>
  </si>
  <si>
    <t>1.4</t>
  </si>
  <si>
    <t>1.5</t>
  </si>
  <si>
    <t>1.6</t>
  </si>
  <si>
    <t>1.7</t>
  </si>
  <si>
    <t>1.8</t>
  </si>
  <si>
    <t xml:space="preserve">CONO DE ALIVIO INTERIOR, 15 KV, No.2 </t>
  </si>
  <si>
    <t>1.9</t>
  </si>
  <si>
    <t>1.10</t>
  </si>
  <si>
    <t>U</t>
  </si>
  <si>
    <t>SUBTOTAL  FASE B</t>
  </si>
  <si>
    <t>SUB-TOTAL GENERAL</t>
  </si>
  <si>
    <t>NOTA:</t>
  </si>
  <si>
    <t xml:space="preserve"> </t>
  </si>
  <si>
    <t>GASTOS INDIRECTOS</t>
  </si>
  <si>
    <t>GASTOS ADMINISTRATIVOS</t>
  </si>
  <si>
    <t>SEGUROS, POLIZAS Y FIANZAS</t>
  </si>
  <si>
    <t>SUPERVISION DE LA OBRA</t>
  </si>
  <si>
    <t>HONORARIOS PROFESIONALES</t>
  </si>
  <si>
    <t>GASTOS DE TRANSPORTE</t>
  </si>
  <si>
    <t>LEY 6-86</t>
  </si>
  <si>
    <t>ITBIS (LEY 07-2007)</t>
  </si>
  <si>
    <t>CODIA</t>
  </si>
  <si>
    <t>DISEÑOS Y TRAMITACION DE PLANOS ELECTRICOS</t>
  </si>
  <si>
    <t>IMPREVISTOS</t>
  </si>
  <si>
    <t>TOTAL GASTOS INDIRECTOS</t>
  </si>
  <si>
    <t>TOTAL A CONTRATAR RD$</t>
  </si>
  <si>
    <t>TRANSFORMADOR  DE 1000 KVA, TRIFASICO, 12470/7200V-120/208V TIPO PAD MOUNTED, SUMERGIDO EN ACEITE.</t>
  </si>
  <si>
    <t>ANTEPECHO EN BLOCKS DE 6", TERMINADO (INCLUYE PAÑETE Y CANTOS, H=1.0 M, 5 LINEAS DE BLOCKS)</t>
  </si>
  <si>
    <t>SUMINISTRO E INSTALACIONES PARA GENERADOR ELECTRICO</t>
  </si>
  <si>
    <t>PANEL BOARD BARRA DE 6000 AMP. CON 1 BREAKER 400/3 AMP, 3 BREAKERS 300/3 AMP., 13 BREAKERS 225/3 AMP. 3 BREAKERS  150/3 AMP. Y 6 BREAKERS 125/3 AMP.</t>
  </si>
  <si>
    <t>SUMINISTRO E INSTALACION DE MAIN BREAKER 6000/3 AMP, ENCLOUSURE</t>
  </si>
  <si>
    <t>REORDENAMIENTO Y MANTENIMIENTO DEPOSITOS DE COMBUSTIBLE EXISTENTES (PINTURA, CAMBIO TUBERIAS, ETC.)</t>
  </si>
  <si>
    <t>ELECTRIFICACION BASICA CASETA GENERADOR</t>
  </si>
  <si>
    <t>Obra: AMPLIACION POTENCIA SISTEMA ELECTRICO Y CONSTRUCCION NUEVA CASETA DE GENERADOR, NIVEL CENTRAL INAPA</t>
  </si>
  <si>
    <t xml:space="preserve">MANTENIMIENTO Y OPERACIÓN DE SISTEMAS </t>
  </si>
  <si>
    <t>PODAS DE ARBOLES</t>
  </si>
  <si>
    <t>PA</t>
  </si>
  <si>
    <t>MAIN BREAKER 3000 AMP, 208 VOLTS, 3Ø, ENCLOSURE</t>
  </si>
  <si>
    <t xml:space="preserve">DEMOLICION Y BOTE CASETA EXISTENTE, INC. PISO </t>
  </si>
  <si>
    <t>TRASLADO DE GENERADORES Y UN TANQUE DE COMBUSTIBLE  EXISTENTES DESMANTELADOS A ALMACEN DE INAPA (INCLUYE TRANSPORTE, CARGUIO, DESMONTE Y COLOCACION ESTRATEGICA EN ALMACEN)</t>
  </si>
  <si>
    <t>CANALES PARA CABLEADO ELECTRICO (SEGUN PLANO)</t>
  </si>
  <si>
    <t>CANALES EN H.A.,  EN CUARTO DE CONTROL, AREA GENERADOR  HASTA CUARTO ELECTRICO EXISTENTE) (INCLUYENDO TAPAS METALICAS)</t>
  </si>
  <si>
    <t>ml</t>
  </si>
  <si>
    <t>Planchas de  zinc</t>
  </si>
  <si>
    <t>pl</t>
  </si>
  <si>
    <t>Madera 2 x 4, 1 x 4</t>
  </si>
  <si>
    <t xml:space="preserve">Obrero </t>
  </si>
  <si>
    <t>dia</t>
  </si>
  <si>
    <t>Mano de obra albañil de segunda</t>
  </si>
  <si>
    <t>Capataz</t>
  </si>
  <si>
    <t>M.O. Confección Hoyos</t>
  </si>
  <si>
    <t>Ml</t>
  </si>
  <si>
    <t>M.O. Fijación (Todo Costo)</t>
  </si>
  <si>
    <t>Herramientas (2%)</t>
  </si>
  <si>
    <t>P.A.</t>
  </si>
  <si>
    <t>COSTO/Ml</t>
  </si>
  <si>
    <t>Verja  perimetral de protección en Zinc</t>
  </si>
  <si>
    <t>CERCAMIENTO PROXIMIDAD AREA DE TRABAJO (PROTECCIÓN EN ZINC Y MADERA)</t>
  </si>
  <si>
    <t>REUBICACION GENERADOR DE 100 KVA EXISTENTE</t>
  </si>
  <si>
    <t>SUMINISTRO Y COLOCACIÓN DE PUNTALES METÁLICOS PARA SOPORTE TECHO CASETA /PASILLO</t>
  </si>
  <si>
    <t>Herramientas(clavos de zinc, bisagras para puerta, etc)</t>
  </si>
  <si>
    <t>EXCAVACIÓN ROCA CON MARTILLO</t>
  </si>
  <si>
    <t>SUMINISTRO DE MATERIAL DE MINA PARA RELLENO (D=20 KM)</t>
  </si>
  <si>
    <t>BOTE DE MATERIAL EXCAVADO, (INCLUYE CARGUIO) (D=20 KM)</t>
  </si>
  <si>
    <t>MANO DE OBRA</t>
  </si>
  <si>
    <t xml:space="preserve">OPERADOR EQUIPO </t>
  </si>
  <si>
    <t>HR</t>
  </si>
  <si>
    <t>OBRERO NO CALIFICADOS</t>
  </si>
  <si>
    <t>EQUIPOS</t>
  </si>
  <si>
    <t>EXCAVADORA TIPO CAT-320</t>
  </si>
  <si>
    <t>MARTILLO</t>
  </si>
  <si>
    <t>COMSUMIBLES</t>
  </si>
  <si>
    <t>COMBUSTIBLE</t>
  </si>
  <si>
    <t>GL/HR</t>
  </si>
  <si>
    <t>LUBRICANTE 20%</t>
  </si>
  <si>
    <t>%</t>
  </si>
  <si>
    <t>CUÑAS Y PIEZAS</t>
  </si>
  <si>
    <t>TOTAL EXC RD$</t>
  </si>
  <si>
    <t>TOTAL EXTRACCION RD$</t>
  </si>
  <si>
    <t>RENDIMIENTO EXCAVACION</t>
  </si>
  <si>
    <t>M3/HR</t>
  </si>
  <si>
    <t xml:space="preserve"> RD$/M3</t>
  </si>
  <si>
    <t>RENDIMIENTO EXTRACCION</t>
  </si>
  <si>
    <t>TOTAL EXCAVACION INC. EXTRACION  RD$</t>
  </si>
  <si>
    <t>EXCAVACION  EN ROCA C/MARTILLO</t>
  </si>
  <si>
    <t>HORMIGON ARMADO (INDUSTRIAL FC'= 210 KG/CM2), EN:</t>
  </si>
  <si>
    <t>LOSA DE HORMIGON e=0.10 M, CON MALLA ELECTROSOLDADA ( D2.3XD2.3-100X100) (HORMIGON INDUSTRIAL FC'= 210 KG/CM2)</t>
  </si>
  <si>
    <t>DESMANTELAMIENTO SISTEMA ELECTRICO, EXISTENTE</t>
  </si>
  <si>
    <t xml:space="preserve">ALIMENTADOR ELECTRICO DESDE TRANSFORMADOR PROPUESTO HASTA MAIN BREAKER CON 61 CONDUCTORES THW No.4/0. </t>
  </si>
  <si>
    <t>ALIMENTADOR ELECTRICO DESDE TRANSFER SWICH HASTA MAIN BREAKER CON 105 CONDUCTORES THW No.4/0</t>
  </si>
  <si>
    <t>SOPORTES DE MUFFLERS EN H.A.</t>
  </si>
  <si>
    <t>ALIMENTADOR ELECTRICO DESDE TRANSFORMADOR EXISTENTE HASTA MAIN BREAKER CON 61 CONDUCTORES THW No.4/0</t>
  </si>
  <si>
    <t xml:space="preserve">ALIMENTADOR ELECTRICO DESDE MAIN BREAKER HASTA TRANSFER SWICH AUTOMATICO CON 61 CONDUCTORES THW No.4/0  </t>
  </si>
  <si>
    <t>ALIMENTADOR ELECTRICO DESDE TRANSFER SWICH AUTOMATICO HASTA PANEL BOARD CON 122 CONDUCTORES THW No.4/0</t>
  </si>
  <si>
    <t xml:space="preserve">MANO DE OBRA ELECTRICA A EQUIPOS </t>
  </si>
  <si>
    <t>ESTE PRESUPUESTO SE ELABORO MEDIANTE MEMO DDEM No.02/2019, DE LA DIV. DE DISEÑO ELECTROMECANICO Y DATOS SUMINISTRADOS POR EL DEPTO. TECNICO</t>
  </si>
  <si>
    <t>LOSA DE TECHO 0.15M - 1.14 QQ/M3</t>
  </si>
  <si>
    <t>LOSA DE TECHO 0.12M - 1.36 QQ/M3</t>
  </si>
  <si>
    <t>VIGA V1  0.20X0.62 - 6.74 QQ/M3</t>
  </si>
  <si>
    <t>VIGA DE AMARRE INTERM. 0.20X0.30 - 2.87 QQ/M3</t>
  </si>
  <si>
    <t>VIGA DE AMARRE  NIVEL DE TECHO  0.20X0.30 - 2.87 QQ/M3</t>
  </si>
  <si>
    <t>BASE PARA GENERADOR (5.0X2.06X0.30 M) (HORMIGON INDUSTRIAL FC'= 210 KG/CM2)</t>
  </si>
  <si>
    <t>SANTO DOMINGO, D.N.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</si>
</sst>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2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#,##0.00\ &quot;€&quot;;\-#,##0.00\ &quot;€&quot;"/>
    <numFmt numFmtId="168" formatCode="_-* #,##0\ &quot;€&quot;_-;\-* #,##0\ &quot;€&quot;_-;_-* &quot;-&quot;\ &quot;€&quot;_-;_-@_-"/>
    <numFmt numFmtId="169" formatCode="_-* #,##0\ _€_-;\-* #,##0\ _€_-;_-* &quot;-&quot;\ _€_-;_-@_-"/>
    <numFmt numFmtId="170" formatCode="_-* #,##0.00\ &quot;€&quot;_-;\-* #,##0.00\ &quot;€&quot;_-;_-* &quot;-&quot;??\ &quot;€&quot;_-;_-@_-"/>
    <numFmt numFmtId="171" formatCode="_-* #,##0.00\ _€_-;\-* #,##0.00\ _€_-;_-* &quot;-&quot;??\ _€_-;_-@_-"/>
    <numFmt numFmtId="172" formatCode="_-&quot;$&quot;* #,##0.00_-;\-&quot;$&quot;* #,##0.00_-;_-&quot;$&quot;* &quot;-&quot;??_-;_-@_-"/>
    <numFmt numFmtId="173" formatCode="_-* #,##0.00_-;\-* #,##0.00_-;_-* &quot;-&quot;??_-;_-@_-"/>
    <numFmt numFmtId="174" formatCode="General_)"/>
    <numFmt numFmtId="175" formatCode="#,##0.00_ ;\-#,##0.00\ "/>
    <numFmt numFmtId="176" formatCode="#,##0.0"/>
    <numFmt numFmtId="177" formatCode="#,##0.00;[Red]#,##0.00"/>
    <numFmt numFmtId="178" formatCode="#,##0.0_);\(#,##0.0\)"/>
    <numFmt numFmtId="179" formatCode="0.0"/>
    <numFmt numFmtId="180" formatCode="_-* #,##0_-;\-* #,##0_-;_-* &quot;-&quot;??_-;_-@_-"/>
    <numFmt numFmtId="181" formatCode="0.00;[Red]0.00"/>
    <numFmt numFmtId="182" formatCode="#,##0.0\ _€;\-#,##0.0\ _€"/>
    <numFmt numFmtId="183" formatCode="0.0%"/>
    <numFmt numFmtId="184" formatCode="_-* #,##0.00\ [$€]_-;\-* #,##0.00\ [$€]_-;_-* &quot;-&quot;??\ [$€]_-;_-@_-"/>
    <numFmt numFmtId="185" formatCode="_-[$€-2]* #,##0.00_-;\-[$€-2]* #,##0.00_-;_-[$€-2]* &quot;-&quot;??_-"/>
    <numFmt numFmtId="186" formatCode="#."/>
    <numFmt numFmtId="187" formatCode="&quot;RD$ &quot;#,#00.00"/>
    <numFmt numFmtId="188" formatCode="0.000"/>
    <numFmt numFmtId="189" formatCode="#.00"/>
    <numFmt numFmtId="190" formatCode="_-* #,##0.00\ _R_D_$_-;\-* #,##0.00\ _R_D_$_-;_-* &quot;-&quot;??\ _R_D_$_-;_-@_-"/>
    <numFmt numFmtId="191" formatCode="_-* #,##0.00\ _P_t_s_-;\-* #,##0.00\ _P_t_s_-;_-* &quot;-&quot;??\ _P_t_s_-;_-@_-"/>
    <numFmt numFmtId="192" formatCode="_-* #,##0.00\ &quot;Pts&quot;_-;\-* #,##0.00\ &quot;Pts&quot;_-;_-* &quot;-&quot;??\ &quot;Pts&quot;_-;_-@_-"/>
    <numFmt numFmtId="193" formatCode="0.00_)"/>
    <numFmt numFmtId="194" formatCode="mmmm\ d\,\ yyyy"/>
    <numFmt numFmtId="195" formatCode="#.0"/>
    <numFmt numFmtId="196" formatCode="&quot;$&quot;#,##0;\-&quot;$&quot;#,##0"/>
    <numFmt numFmtId="197" formatCode="0.0000"/>
    <numFmt numFmtId="198" formatCode="0.00000"/>
    <numFmt numFmtId="199" formatCode="0_)"/>
    <numFmt numFmtId="200" formatCode="_-* #,##0.0000_-;\-* #,##0.0000_-;_-* &quot;-&quot;??_-;_-@_-"/>
    <numFmt numFmtId="201" formatCode="#,##0.0000_);\(#,##0.0000\)"/>
    <numFmt numFmtId="202" formatCode="_-&quot;RD$&quot;* #,##0.00_-;\-&quot;RD$&quot;* #,##0.00_-;_-&quot;RD$&quot;* &quot;-&quot;??_-;_-@_-"/>
    <numFmt numFmtId="203" formatCode="#,##0.0000"/>
    <numFmt numFmtId="204" formatCode="[$$-409]#,##0.00"/>
    <numFmt numFmtId="205" formatCode="#,##0.00\ _€"/>
    <numFmt numFmtId="206" formatCode="#,##0.00\ &quot;/m3&quot;"/>
    <numFmt numFmtId="207" formatCode="_([$€-2]* #,##0.00_);_([$€-2]* \(#,##0.00\);_([$€-2]* &quot;-&quot;??_)"/>
    <numFmt numFmtId="208" formatCode="&quot; &quot;#,##0.00&quot; &quot;;&quot; (&quot;#,##0.00&quot;)&quot;;&quot; -&quot;#&quot; &quot;;&quot; &quot;@&quot; &quot;"/>
    <numFmt numFmtId="209" formatCode="[$-409]General"/>
    <numFmt numFmtId="210" formatCode="#,##0.00000000000"/>
    <numFmt numFmtId="211" formatCode="#,##0.00\ &quot;M³S&quot;"/>
    <numFmt numFmtId="212" formatCode="_(* #,##0.000_);_(* \(#,##0.000\);_(* &quot;-&quot;??_);_(@_)"/>
    <numFmt numFmtId="213" formatCode="_(* #,##0\ &quot;pta&quot;_);_(* \(#,##0\ &quot;pta&quot;\);_(* &quot;-&quot;??\ &quot;pta&quot;_);_(@_)"/>
  </numFmts>
  <fonts count="63">
    <font>
      <sz val="10"/>
      <name val="Tms Rm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1"/>
      <color rgb="FF0000FF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2"/>
      <name val="Arial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Verdana"/>
      <family val="2"/>
    </font>
    <font>
      <b/>
      <i/>
      <sz val="12"/>
      <name val="Verdana"/>
      <family val="2"/>
    </font>
    <font>
      <b/>
      <i/>
      <sz val="12"/>
      <color indexed="8"/>
      <name val="Verdana"/>
      <family val="2"/>
    </font>
    <font>
      <b/>
      <sz val="12"/>
      <color indexed="8"/>
      <name val="Verdana"/>
      <family val="2"/>
    </font>
    <font>
      <sz val="12"/>
      <color indexed="8"/>
      <name val="Verdana"/>
      <family val="2"/>
    </font>
    <font>
      <i/>
      <sz val="12"/>
      <name val="Verdana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9"/>
      <name val="Verdana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0"/>
      <color theme="1"/>
      <name val="Arial1"/>
    </font>
    <font>
      <u/>
      <sz val="10"/>
      <color indexed="36"/>
      <name val="Arial"/>
      <family val="2"/>
    </font>
    <font>
      <sz val="10"/>
      <color indexed="36"/>
      <name val="MS Sans Serif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31"/>
        <bgColor indexed="31"/>
      </patternFill>
    </fill>
    <fill>
      <patternFill patternType="solid">
        <fgColor indexed="56"/>
      </patternFill>
    </fill>
    <fill>
      <patternFill patternType="solid">
        <fgColor indexed="42"/>
        <bgColor indexed="42"/>
      </patternFill>
    </fill>
    <fill>
      <patternFill patternType="solid">
        <fgColor indexed="54"/>
      </patternFill>
    </fill>
    <fill>
      <patternFill patternType="solid">
        <fgColor rgb="FFC0C0C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33">
    <xf numFmtId="39" fontId="0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74" fontId="17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13" fillId="0" borderId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1" fillId="28" borderId="7" applyNumberFormat="0" applyAlignment="0" applyProtection="0"/>
    <xf numFmtId="0" fontId="21" fillId="28" borderId="7" applyNumberFormat="0" applyAlignment="0" applyProtection="0"/>
    <xf numFmtId="0" fontId="21" fillId="28" borderId="7" applyNumberFormat="0" applyAlignment="0" applyProtection="0"/>
    <xf numFmtId="0" fontId="22" fillId="29" borderId="8" applyNumberFormat="0" applyAlignment="0" applyProtection="0"/>
    <xf numFmtId="0" fontId="22" fillId="29" borderId="8" applyNumberForma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2" fillId="29" borderId="8" applyNumberFormat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73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26" fillId="15" borderId="7" applyNumberFormat="0" applyAlignment="0" applyProtection="0"/>
    <xf numFmtId="0" fontId="26" fillId="15" borderId="7" applyNumberFormat="0" applyAlignment="0" applyProtection="0"/>
    <xf numFmtId="170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6" fontId="28" fillId="0" borderId="0">
      <protection locked="0"/>
    </xf>
    <xf numFmtId="186" fontId="29" fillId="0" borderId="0">
      <protection locked="0"/>
    </xf>
    <xf numFmtId="186" fontId="29" fillId="0" borderId="0">
      <protection locked="0"/>
    </xf>
    <xf numFmtId="186" fontId="29" fillId="0" borderId="0">
      <protection locked="0"/>
    </xf>
    <xf numFmtId="186" fontId="29" fillId="0" borderId="0">
      <protection locked="0"/>
    </xf>
    <xf numFmtId="186" fontId="29" fillId="0" borderId="0">
      <protection locked="0"/>
    </xf>
    <xf numFmtId="186" fontId="29" fillId="0" borderId="0">
      <protection locked="0"/>
    </xf>
    <xf numFmtId="0" fontId="20" fillId="12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6" fillId="15" borderId="7" applyNumberFormat="0" applyAlignment="0" applyProtection="0"/>
    <xf numFmtId="0" fontId="23" fillId="0" borderId="9" applyNumberFormat="0" applyFill="0" applyAlignment="0" applyProtection="0"/>
    <xf numFmtId="171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73" fontId="7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32" fillId="30" borderId="0" applyNumberFormat="0" applyBorder="0" applyAlignment="0" applyProtection="0"/>
    <xf numFmtId="0" fontId="17" fillId="0" borderId="0"/>
    <xf numFmtId="193" fontId="33" fillId="0" borderId="0"/>
    <xf numFmtId="0" fontId="4" fillId="0" borderId="0"/>
    <xf numFmtId="194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39" fontId="35" fillId="0" borderId="0"/>
    <xf numFmtId="195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31" borderId="13" applyNumberFormat="0" applyFont="0" applyAlignment="0" applyProtection="0"/>
    <xf numFmtId="0" fontId="4" fillId="31" borderId="13" applyNumberFormat="0" applyFont="0" applyAlignment="0" applyProtection="0"/>
    <xf numFmtId="0" fontId="4" fillId="31" borderId="13" applyNumberFormat="0" applyFont="0" applyAlignment="0" applyProtection="0"/>
    <xf numFmtId="0" fontId="4" fillId="31" borderId="13" applyNumberFormat="0" applyFont="0" applyAlignment="0" applyProtection="0"/>
    <xf numFmtId="0" fontId="4" fillId="31" borderId="13" applyNumberFormat="0" applyFont="0" applyAlignment="0" applyProtection="0"/>
    <xf numFmtId="0" fontId="36" fillId="28" borderId="14" applyNumberFormat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6" fillId="28" borderId="14" applyNumberFormat="0" applyAlignment="0" applyProtection="0"/>
    <xf numFmtId="0" fontId="36" fillId="28" borderId="14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5" applyNumberFormat="0" applyFill="0" applyAlignment="0" applyProtection="0"/>
    <xf numFmtId="0" fontId="37" fillId="0" borderId="0" applyNumberFormat="0" applyFill="0" applyBorder="0" applyAlignment="0" applyProtection="0"/>
    <xf numFmtId="0" fontId="40" fillId="0" borderId="0"/>
    <xf numFmtId="0" fontId="20" fillId="12" borderId="0" applyNumberFormat="0" applyBorder="0" applyAlignment="0" applyProtection="0"/>
    <xf numFmtId="197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21" fillId="28" borderId="7" applyNumberFormat="0" applyAlignment="0" applyProtection="0"/>
    <xf numFmtId="0" fontId="22" fillId="29" borderId="8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15" borderId="7" applyNumberFormat="0" applyAlignment="0" applyProtection="0"/>
    <xf numFmtId="0" fontId="23" fillId="0" borderId="9" applyNumberFormat="0" applyFill="0" applyAlignment="0" applyProtection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4" fillId="31" borderId="13" applyNumberFormat="0" applyFont="0" applyAlignment="0" applyProtection="0"/>
    <xf numFmtId="0" fontId="36" fillId="28" borderId="14" applyNumberFormat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91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0" fontId="7" fillId="0" borderId="0"/>
    <xf numFmtId="17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7" fillId="0" borderId="0"/>
    <xf numFmtId="0" fontId="41" fillId="0" borderId="0"/>
    <xf numFmtId="17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204" fontId="4" fillId="0" borderId="0"/>
    <xf numFmtId="43" fontId="4" fillId="0" borderId="0" applyFont="0" applyFill="0" applyBorder="0" applyAlignment="0" applyProtection="0"/>
    <xf numFmtId="0" fontId="2" fillId="0" borderId="0"/>
    <xf numFmtId="0" fontId="41" fillId="0" borderId="0"/>
    <xf numFmtId="204" fontId="7" fillId="16" borderId="0" applyNumberFormat="0" applyBorder="0" applyAlignment="0" applyProtection="0"/>
    <xf numFmtId="204" fontId="7" fillId="16" borderId="0" applyNumberFormat="0" applyBorder="0" applyAlignment="0" applyProtection="0"/>
    <xf numFmtId="204" fontId="7" fillId="16" borderId="0" applyNumberFormat="0" applyBorder="0" applyAlignment="0" applyProtection="0"/>
    <xf numFmtId="204" fontId="7" fillId="17" borderId="0" applyNumberFormat="0" applyBorder="0" applyAlignment="0" applyProtection="0"/>
    <xf numFmtId="204" fontId="7" fillId="17" borderId="0" applyNumberFormat="0" applyBorder="0" applyAlignment="0" applyProtection="0"/>
    <xf numFmtId="204" fontId="7" fillId="17" borderId="0" applyNumberFormat="0" applyBorder="0" applyAlignment="0" applyProtection="0"/>
    <xf numFmtId="204" fontId="7" fillId="31" borderId="0" applyNumberFormat="0" applyBorder="0" applyAlignment="0" applyProtection="0"/>
    <xf numFmtId="204" fontId="7" fillId="31" borderId="0" applyNumberFormat="0" applyBorder="0" applyAlignment="0" applyProtection="0"/>
    <xf numFmtId="204" fontId="7" fillId="31" borderId="0" applyNumberFormat="0" applyBorder="0" applyAlignment="0" applyProtection="0"/>
    <xf numFmtId="204" fontId="7" fillId="15" borderId="0" applyNumberFormat="0" applyBorder="0" applyAlignment="0" applyProtection="0"/>
    <xf numFmtId="204" fontId="7" fillId="15" borderId="0" applyNumberFormat="0" applyBorder="0" applyAlignment="0" applyProtection="0"/>
    <xf numFmtId="204" fontId="7" fillId="15" borderId="0" applyNumberFormat="0" applyBorder="0" applyAlignment="0" applyProtection="0"/>
    <xf numFmtId="204" fontId="7" fillId="14" borderId="0" applyNumberFormat="0" applyBorder="0" applyAlignment="0" applyProtection="0"/>
    <xf numFmtId="204" fontId="7" fillId="14" borderId="0" applyNumberFormat="0" applyBorder="0" applyAlignment="0" applyProtection="0"/>
    <xf numFmtId="204" fontId="7" fillId="14" borderId="0" applyNumberFormat="0" applyBorder="0" applyAlignment="0" applyProtection="0"/>
    <xf numFmtId="204" fontId="7" fillId="31" borderId="0" applyNumberFormat="0" applyBorder="0" applyAlignment="0" applyProtection="0"/>
    <xf numFmtId="204" fontId="7" fillId="31" borderId="0" applyNumberFormat="0" applyBorder="0" applyAlignment="0" applyProtection="0"/>
    <xf numFmtId="204" fontId="7" fillId="31" borderId="0" applyNumberFormat="0" applyBorder="0" applyAlignment="0" applyProtection="0"/>
    <xf numFmtId="204" fontId="7" fillId="14" borderId="0" applyNumberFormat="0" applyBorder="0" applyAlignment="0" applyProtection="0"/>
    <xf numFmtId="204" fontId="7" fillId="14" borderId="0" applyNumberFormat="0" applyBorder="0" applyAlignment="0" applyProtection="0"/>
    <xf numFmtId="204" fontId="7" fillId="14" borderId="0" applyNumberFormat="0" applyBorder="0" applyAlignment="0" applyProtection="0"/>
    <xf numFmtId="204" fontId="7" fillId="17" borderId="0" applyNumberFormat="0" applyBorder="0" applyAlignment="0" applyProtection="0"/>
    <xf numFmtId="204" fontId="7" fillId="17" borderId="0" applyNumberFormat="0" applyBorder="0" applyAlignment="0" applyProtection="0"/>
    <xf numFmtId="204" fontId="7" fillId="17" borderId="0" applyNumberFormat="0" applyBorder="0" applyAlignment="0" applyProtection="0"/>
    <xf numFmtId="204" fontId="7" fillId="30" borderId="0" applyNumberFormat="0" applyBorder="0" applyAlignment="0" applyProtection="0"/>
    <xf numFmtId="204" fontId="7" fillId="30" borderId="0" applyNumberFormat="0" applyBorder="0" applyAlignment="0" applyProtection="0"/>
    <xf numFmtId="204" fontId="7" fillId="30" borderId="0" applyNumberFormat="0" applyBorder="0" applyAlignment="0" applyProtection="0"/>
    <xf numFmtId="204" fontId="7" fillId="11" borderId="0" applyNumberFormat="0" applyBorder="0" applyAlignment="0" applyProtection="0"/>
    <xf numFmtId="204" fontId="7" fillId="11" borderId="0" applyNumberFormat="0" applyBorder="0" applyAlignment="0" applyProtection="0"/>
    <xf numFmtId="204" fontId="7" fillId="11" borderId="0" applyNumberFormat="0" applyBorder="0" applyAlignment="0" applyProtection="0"/>
    <xf numFmtId="204" fontId="7" fillId="14" borderId="0" applyNumberFormat="0" applyBorder="0" applyAlignment="0" applyProtection="0"/>
    <xf numFmtId="204" fontId="7" fillId="14" borderId="0" applyNumberFormat="0" applyBorder="0" applyAlignment="0" applyProtection="0"/>
    <xf numFmtId="204" fontId="7" fillId="14" borderId="0" applyNumberFormat="0" applyBorder="0" applyAlignment="0" applyProtection="0"/>
    <xf numFmtId="204" fontId="7" fillId="31" borderId="0" applyNumberFormat="0" applyBorder="0" applyAlignment="0" applyProtection="0"/>
    <xf numFmtId="204" fontId="7" fillId="31" borderId="0" applyNumberFormat="0" applyBorder="0" applyAlignment="0" applyProtection="0"/>
    <xf numFmtId="204" fontId="7" fillId="31" borderId="0" applyNumberFormat="0" applyBorder="0" applyAlignment="0" applyProtection="0"/>
    <xf numFmtId="204" fontId="18" fillId="14" borderId="0" applyNumberFormat="0" applyBorder="0" applyAlignment="0" applyProtection="0"/>
    <xf numFmtId="204" fontId="18" fillId="14" borderId="0" applyNumberFormat="0" applyBorder="0" applyAlignment="0" applyProtection="0"/>
    <xf numFmtId="204" fontId="18" fillId="14" borderId="0" applyNumberFormat="0" applyBorder="0" applyAlignment="0" applyProtection="0"/>
    <xf numFmtId="204" fontId="18" fillId="27" borderId="0" applyNumberFormat="0" applyBorder="0" applyAlignment="0" applyProtection="0"/>
    <xf numFmtId="204" fontId="18" fillId="27" borderId="0" applyNumberFormat="0" applyBorder="0" applyAlignment="0" applyProtection="0"/>
    <xf numFmtId="204" fontId="18" fillId="27" borderId="0" applyNumberFormat="0" applyBorder="0" applyAlignment="0" applyProtection="0"/>
    <xf numFmtId="204" fontId="18" fillId="19" borderId="0" applyNumberFormat="0" applyBorder="0" applyAlignment="0" applyProtection="0"/>
    <xf numFmtId="204" fontId="18" fillId="19" borderId="0" applyNumberFormat="0" applyBorder="0" applyAlignment="0" applyProtection="0"/>
    <xf numFmtId="204" fontId="18" fillId="19" borderId="0" applyNumberFormat="0" applyBorder="0" applyAlignment="0" applyProtection="0"/>
    <xf numFmtId="204" fontId="18" fillId="11" borderId="0" applyNumberFormat="0" applyBorder="0" applyAlignment="0" applyProtection="0"/>
    <xf numFmtId="204" fontId="18" fillId="11" borderId="0" applyNumberFormat="0" applyBorder="0" applyAlignment="0" applyProtection="0"/>
    <xf numFmtId="204" fontId="18" fillId="11" borderId="0" applyNumberFormat="0" applyBorder="0" applyAlignment="0" applyProtection="0"/>
    <xf numFmtId="204" fontId="18" fillId="14" borderId="0" applyNumberFormat="0" applyBorder="0" applyAlignment="0" applyProtection="0"/>
    <xf numFmtId="204" fontId="18" fillId="14" borderId="0" applyNumberFormat="0" applyBorder="0" applyAlignment="0" applyProtection="0"/>
    <xf numFmtId="204" fontId="18" fillId="14" borderId="0" applyNumberFormat="0" applyBorder="0" applyAlignment="0" applyProtection="0"/>
    <xf numFmtId="204" fontId="18" fillId="17" borderId="0" applyNumberFormat="0" applyBorder="0" applyAlignment="0" applyProtection="0"/>
    <xf numFmtId="204" fontId="18" fillId="17" borderId="0" applyNumberFormat="0" applyBorder="0" applyAlignment="0" applyProtection="0"/>
    <xf numFmtId="204" fontId="18" fillId="17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50" fillId="34" borderId="0" applyNumberFormat="0" applyBorder="0" applyAlignment="0" applyProtection="0"/>
    <xf numFmtId="0" fontId="18" fillId="24" borderId="0" applyNumberFormat="0" applyBorder="0" applyAlignment="0" applyProtection="0"/>
    <xf numFmtId="0" fontId="48" fillId="32" borderId="0" applyNumberFormat="0" applyBorder="0" applyAlignment="0" applyProtection="0"/>
    <xf numFmtId="0" fontId="48" fillId="35" borderId="0" applyNumberFormat="0" applyBorder="0" applyAlignment="0" applyProtection="0"/>
    <xf numFmtId="0" fontId="50" fillId="36" borderId="0" applyNumberFormat="0" applyBorder="0" applyAlignment="0" applyProtection="0"/>
    <xf numFmtId="0" fontId="18" fillId="25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50" fillId="35" borderId="0" applyNumberFormat="0" applyBorder="0" applyAlignment="0" applyProtection="0"/>
    <xf numFmtId="0" fontId="18" fillId="26" borderId="0" applyNumberFormat="0" applyBorder="0" applyAlignment="0" applyProtection="0"/>
    <xf numFmtId="0" fontId="48" fillId="32" borderId="0" applyNumberFormat="0" applyBorder="0" applyAlignment="0" applyProtection="0"/>
    <xf numFmtId="0" fontId="48" fillId="35" borderId="0" applyNumberFormat="0" applyBorder="0" applyAlignment="0" applyProtection="0"/>
    <xf numFmtId="0" fontId="50" fillId="37" borderId="0" applyNumberFormat="0" applyBorder="0" applyAlignment="0" applyProtection="0"/>
    <xf numFmtId="0" fontId="18" fillId="21" borderId="0" applyNumberFormat="0" applyBorder="0" applyAlignment="0" applyProtection="0"/>
    <xf numFmtId="0" fontId="48" fillId="32" borderId="0" applyNumberFormat="0" applyBorder="0" applyAlignment="0" applyProtection="0"/>
    <xf numFmtId="0" fontId="48" fillId="34" borderId="0" applyNumberFormat="0" applyBorder="0" applyAlignment="0" applyProtection="0"/>
    <xf numFmtId="0" fontId="50" fillId="34" borderId="0" applyNumberFormat="0" applyBorder="0" applyAlignment="0" applyProtection="0"/>
    <xf numFmtId="0" fontId="18" fillId="22" borderId="0" applyNumberFormat="0" applyBorder="0" applyAlignment="0" applyProtection="0"/>
    <xf numFmtId="0" fontId="48" fillId="32" borderId="0" applyNumberFormat="0" applyBorder="0" applyAlignment="0" applyProtection="0"/>
    <xf numFmtId="0" fontId="48" fillId="38" borderId="0" applyNumberFormat="0" applyBorder="0" applyAlignment="0" applyProtection="0"/>
    <xf numFmtId="0" fontId="50" fillId="39" borderId="0" applyNumberFormat="0" applyBorder="0" applyAlignment="0" applyProtection="0"/>
    <xf numFmtId="0" fontId="18" fillId="27" borderId="0" applyNumberFormat="0" applyBorder="0" applyAlignment="0" applyProtection="0"/>
    <xf numFmtId="204" fontId="20" fillId="14" borderId="0" applyNumberFormat="0" applyBorder="0" applyAlignment="0" applyProtection="0"/>
    <xf numFmtId="204" fontId="20" fillId="14" borderId="0" applyNumberFormat="0" applyBorder="0" applyAlignment="0" applyProtection="0"/>
    <xf numFmtId="204" fontId="20" fillId="14" borderId="0" applyNumberFormat="0" applyBorder="0" applyAlignment="0" applyProtection="0"/>
    <xf numFmtId="204" fontId="51" fillId="40" borderId="7" applyNumberFormat="0" applyAlignment="0" applyProtection="0"/>
    <xf numFmtId="204" fontId="51" fillId="40" borderId="7" applyNumberFormat="0" applyAlignment="0" applyProtection="0"/>
    <xf numFmtId="204" fontId="51" fillId="40" borderId="7" applyNumberFormat="0" applyAlignment="0" applyProtection="0"/>
    <xf numFmtId="204" fontId="22" fillId="29" borderId="8" applyNumberFormat="0" applyAlignment="0" applyProtection="0"/>
    <xf numFmtId="204" fontId="22" fillId="29" borderId="8" applyNumberFormat="0" applyAlignment="0" applyProtection="0"/>
    <xf numFmtId="204" fontId="22" fillId="29" borderId="8" applyNumberFormat="0" applyAlignment="0" applyProtection="0"/>
    <xf numFmtId="204" fontId="37" fillId="0" borderId="20" applyNumberFormat="0" applyFill="0" applyAlignment="0" applyProtection="0"/>
    <xf numFmtId="204" fontId="37" fillId="0" borderId="20" applyNumberFormat="0" applyFill="0" applyAlignment="0" applyProtection="0"/>
    <xf numFmtId="204" fontId="37" fillId="0" borderId="20" applyNumberFormat="0" applyFill="0" applyAlignment="0" applyProtection="0"/>
    <xf numFmtId="199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204" fontId="52" fillId="0" borderId="0" applyNumberFormat="0" applyFill="0" applyBorder="0" applyAlignment="0" applyProtection="0"/>
    <xf numFmtId="204" fontId="52" fillId="0" borderId="0" applyNumberFormat="0" applyFill="0" applyBorder="0" applyAlignment="0" applyProtection="0"/>
    <xf numFmtId="204" fontId="52" fillId="0" borderId="0" applyNumberFormat="0" applyFill="0" applyBorder="0" applyAlignment="0" applyProtection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0" fontId="39" fillId="43" borderId="0" applyNumberFormat="0" applyBorder="0" applyAlignment="0" applyProtection="0"/>
    <xf numFmtId="0" fontId="7" fillId="45" borderId="0" applyNumberFormat="0" applyBorder="0" applyAlignment="0" applyProtection="0"/>
    <xf numFmtId="0" fontId="7" fillId="45" borderId="0" applyNumberFormat="0" applyBorder="0" applyAlignment="0" applyProtection="0"/>
    <xf numFmtId="0" fontId="18" fillId="33" borderId="0" applyNumberFormat="0" applyBorder="0" applyAlignment="0" applyProtection="0"/>
    <xf numFmtId="204" fontId="18" fillId="46" borderId="0" applyNumberFormat="0" applyBorder="0" applyAlignment="0" applyProtection="0"/>
    <xf numFmtId="204" fontId="18" fillId="46" borderId="0" applyNumberFormat="0" applyBorder="0" applyAlignment="0" applyProtection="0"/>
    <xf numFmtId="204" fontId="18" fillId="46" borderId="0" applyNumberFormat="0" applyBorder="0" applyAlignment="0" applyProtection="0"/>
    <xf numFmtId="0" fontId="7" fillId="38" borderId="0" applyNumberFormat="0" applyBorder="0" applyAlignment="0" applyProtection="0"/>
    <xf numFmtId="0" fontId="7" fillId="35" borderId="0" applyNumberFormat="0" applyBorder="0" applyAlignment="0" applyProtection="0"/>
    <xf numFmtId="0" fontId="18" fillId="36" borderId="0" applyNumberFormat="0" applyBorder="0" applyAlignment="0" applyProtection="0"/>
    <xf numFmtId="204" fontId="18" fillId="27" borderId="0" applyNumberFormat="0" applyBorder="0" applyAlignment="0" applyProtection="0"/>
    <xf numFmtId="204" fontId="18" fillId="27" borderId="0" applyNumberFormat="0" applyBorder="0" applyAlignment="0" applyProtection="0"/>
    <xf numFmtId="204" fontId="18" fillId="27" borderId="0" applyNumberFormat="0" applyBorder="0" applyAlignment="0" applyProtection="0"/>
    <xf numFmtId="0" fontId="7" fillId="38" borderId="0" applyNumberFormat="0" applyBorder="0" applyAlignment="0" applyProtection="0"/>
    <xf numFmtId="0" fontId="7" fillId="47" borderId="0" applyNumberFormat="0" applyBorder="0" applyAlignment="0" applyProtection="0"/>
    <xf numFmtId="0" fontId="18" fillId="35" borderId="0" applyNumberFormat="0" applyBorder="0" applyAlignment="0" applyProtection="0"/>
    <xf numFmtId="204" fontId="18" fillId="19" borderId="0" applyNumberFormat="0" applyBorder="0" applyAlignment="0" applyProtection="0"/>
    <xf numFmtId="204" fontId="18" fillId="19" borderId="0" applyNumberFormat="0" applyBorder="0" applyAlignment="0" applyProtection="0"/>
    <xf numFmtId="204" fontId="18" fillId="19" borderId="0" applyNumberFormat="0" applyBorder="0" applyAlignment="0" applyProtection="0"/>
    <xf numFmtId="0" fontId="7" fillId="45" borderId="0" applyNumberFormat="0" applyBorder="0" applyAlignment="0" applyProtection="0"/>
    <xf numFmtId="0" fontId="7" fillId="35" borderId="0" applyNumberFormat="0" applyBorder="0" applyAlignment="0" applyProtection="0"/>
    <xf numFmtId="0" fontId="18" fillId="35" borderId="0" applyNumberFormat="0" applyBorder="0" applyAlignment="0" applyProtection="0"/>
    <xf numFmtId="204" fontId="18" fillId="48" borderId="0" applyNumberFormat="0" applyBorder="0" applyAlignment="0" applyProtection="0"/>
    <xf numFmtId="204" fontId="18" fillId="48" borderId="0" applyNumberFormat="0" applyBorder="0" applyAlignment="0" applyProtection="0"/>
    <xf numFmtId="204" fontId="18" fillId="48" borderId="0" applyNumberFormat="0" applyBorder="0" applyAlignment="0" applyProtection="0"/>
    <xf numFmtId="0" fontId="7" fillId="34" borderId="0" applyNumberFormat="0" applyBorder="0" applyAlignment="0" applyProtection="0"/>
    <xf numFmtId="0" fontId="7" fillId="45" borderId="0" applyNumberFormat="0" applyBorder="0" applyAlignment="0" applyProtection="0"/>
    <xf numFmtId="0" fontId="18" fillId="33" borderId="0" applyNumberFormat="0" applyBorder="0" applyAlignment="0" applyProtection="0"/>
    <xf numFmtId="204" fontId="18" fillId="22" borderId="0" applyNumberFormat="0" applyBorder="0" applyAlignment="0" applyProtection="0"/>
    <xf numFmtId="204" fontId="18" fillId="22" borderId="0" applyNumberFormat="0" applyBorder="0" applyAlignment="0" applyProtection="0"/>
    <xf numFmtId="204" fontId="18" fillId="22" borderId="0" applyNumberFormat="0" applyBorder="0" applyAlignment="0" applyProtection="0"/>
    <xf numFmtId="0" fontId="7" fillId="38" borderId="0" applyNumberFormat="0" applyBorder="0" applyAlignment="0" applyProtection="0"/>
    <xf numFmtId="0" fontId="7" fillId="32" borderId="0" applyNumberFormat="0" applyBorder="0" applyAlignment="0" applyProtection="0"/>
    <xf numFmtId="0" fontId="18" fillId="32" borderId="0" applyNumberFormat="0" applyBorder="0" applyAlignment="0" applyProtection="0"/>
    <xf numFmtId="204" fontId="18" fillId="25" borderId="0" applyNumberFormat="0" applyBorder="0" applyAlignment="0" applyProtection="0"/>
    <xf numFmtId="204" fontId="18" fillId="25" borderId="0" applyNumberFormat="0" applyBorder="0" applyAlignment="0" applyProtection="0"/>
    <xf numFmtId="204" fontId="18" fillId="25" borderId="0" applyNumberFormat="0" applyBorder="0" applyAlignment="0" applyProtection="0"/>
    <xf numFmtId="204" fontId="26" fillId="30" borderId="7" applyNumberFormat="0" applyAlignment="0" applyProtection="0"/>
    <xf numFmtId="204" fontId="26" fillId="30" borderId="7" applyNumberFormat="0" applyAlignment="0" applyProtection="0"/>
    <xf numFmtId="204" fontId="26" fillId="30" borderId="7" applyNumberFormat="0" applyAlignment="0" applyProtection="0"/>
    <xf numFmtId="20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208" fontId="53" fillId="0" borderId="0"/>
    <xf numFmtId="209" fontId="53" fillId="0" borderId="0"/>
    <xf numFmtId="0" fontId="54" fillId="0" borderId="0" applyNumberFormat="0" applyFill="0" applyBorder="0" applyAlignment="0" applyProtection="0">
      <alignment vertical="top"/>
      <protection locked="0"/>
    </xf>
    <xf numFmtId="204" fontId="55" fillId="0" borderId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204" fontId="19" fillId="13" borderId="0" applyNumberFormat="0" applyBorder="0" applyAlignment="0" applyProtection="0"/>
    <xf numFmtId="204" fontId="19" fillId="13" borderId="0" applyNumberFormat="0" applyBorder="0" applyAlignment="0" applyProtection="0"/>
    <xf numFmtId="204" fontId="19" fillId="13" borderId="0" applyNumberFormat="0" applyBorder="0" applyAlignment="0" applyProtection="0"/>
    <xf numFmtId="4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0" fontId="4" fillId="0" borderId="0" applyFill="0" applyBorder="0" applyAlignment="0" applyProtection="0"/>
    <xf numFmtId="0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1" fontId="4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204" fontId="57" fillId="30" borderId="0" applyNumberFormat="0" applyBorder="0" applyAlignment="0" applyProtection="0"/>
    <xf numFmtId="204" fontId="57" fillId="30" borderId="0" applyNumberFormat="0" applyBorder="0" applyAlignment="0" applyProtection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7" fillId="0" borderId="0"/>
    <xf numFmtId="204" fontId="2" fillId="0" borderId="0"/>
    <xf numFmtId="204" fontId="2" fillId="0" borderId="0"/>
    <xf numFmtId="204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0" fontId="17" fillId="0" borderId="0"/>
    <xf numFmtId="0" fontId="2" fillId="0" borderId="0"/>
    <xf numFmtId="0" fontId="17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0" fontId="4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04" fontId="41" fillId="0" borderId="0"/>
    <xf numFmtId="212" fontId="7" fillId="0" borderId="0"/>
    <xf numFmtId="204" fontId="7" fillId="0" borderId="0"/>
    <xf numFmtId="204" fontId="41" fillId="31" borderId="13" applyNumberFormat="0" applyFont="0" applyAlignment="0" applyProtection="0"/>
    <xf numFmtId="204" fontId="41" fillId="31" borderId="1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204" fontId="36" fillId="40" borderId="14" applyNumberFormat="0" applyAlignment="0" applyProtection="0"/>
    <xf numFmtId="204" fontId="36" fillId="40" borderId="14" applyNumberFormat="0" applyAlignment="0" applyProtection="0"/>
    <xf numFmtId="204" fontId="36" fillId="40" borderId="14" applyNumberFormat="0" applyAlignment="0" applyProtection="0"/>
    <xf numFmtId="0" fontId="58" fillId="0" borderId="0" applyNumberFormat="0" applyFill="0" applyBorder="0" applyAlignment="0" applyProtection="0"/>
    <xf numFmtId="204" fontId="37" fillId="0" borderId="0" applyNumberFormat="0" applyFill="0" applyBorder="0" applyAlignment="0" applyProtection="0"/>
    <xf numFmtId="204" fontId="37" fillId="0" borderId="0" applyNumberFormat="0" applyFill="0" applyBorder="0" applyAlignment="0" applyProtection="0"/>
    <xf numFmtId="204" fontId="37" fillId="0" borderId="0" applyNumberFormat="0" applyFill="0" applyBorder="0" applyAlignment="0" applyProtection="0"/>
    <xf numFmtId="204" fontId="27" fillId="0" borderId="0" applyNumberFormat="0" applyFill="0" applyBorder="0" applyAlignment="0" applyProtection="0"/>
    <xf numFmtId="204" fontId="27" fillId="0" borderId="0" applyNumberFormat="0" applyFill="0" applyBorder="0" applyAlignment="0" applyProtection="0"/>
    <xf numFmtId="204" fontId="27" fillId="0" borderId="0" applyNumberFormat="0" applyFill="0" applyBorder="0" applyAlignment="0" applyProtection="0"/>
    <xf numFmtId="204" fontId="59" fillId="0" borderId="21" applyNumberFormat="0" applyFill="0" applyAlignment="0" applyProtection="0"/>
    <xf numFmtId="204" fontId="59" fillId="0" borderId="21" applyNumberFormat="0" applyFill="0" applyAlignment="0" applyProtection="0"/>
    <xf numFmtId="204" fontId="59" fillId="0" borderId="21" applyNumberFormat="0" applyFill="0" applyAlignment="0" applyProtection="0"/>
    <xf numFmtId="204" fontId="60" fillId="0" borderId="22" applyNumberFormat="0" applyFill="0" applyAlignment="0" applyProtection="0"/>
    <xf numFmtId="204" fontId="60" fillId="0" borderId="22" applyNumberFormat="0" applyFill="0" applyAlignment="0" applyProtection="0"/>
    <xf numFmtId="204" fontId="60" fillId="0" borderId="22" applyNumberFormat="0" applyFill="0" applyAlignment="0" applyProtection="0"/>
    <xf numFmtId="204" fontId="52" fillId="0" borderId="23" applyNumberFormat="0" applyFill="0" applyAlignment="0" applyProtection="0"/>
    <xf numFmtId="204" fontId="52" fillId="0" borderId="23" applyNumberFormat="0" applyFill="0" applyAlignment="0" applyProtection="0"/>
    <xf numFmtId="204" fontId="52" fillId="0" borderId="23" applyNumberFormat="0" applyFill="0" applyAlignment="0" applyProtection="0"/>
    <xf numFmtId="204" fontId="58" fillId="0" borderId="0" applyNumberFormat="0" applyFill="0" applyBorder="0" applyAlignment="0" applyProtection="0"/>
    <xf numFmtId="204" fontId="58" fillId="0" borderId="0" applyNumberFormat="0" applyFill="0" applyBorder="0" applyAlignment="0" applyProtection="0"/>
    <xf numFmtId="204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04" fontId="39" fillId="0" borderId="24" applyNumberFormat="0" applyFill="0" applyAlignment="0" applyProtection="0"/>
    <xf numFmtId="204" fontId="39" fillId="0" borderId="24" applyNumberFormat="0" applyFill="0" applyAlignment="0" applyProtection="0"/>
    <xf numFmtId="213" fontId="4" fillId="0" borderId="0" applyFont="0" applyFill="0" applyBorder="0" applyAlignment="0" applyProtection="0"/>
    <xf numFmtId="0" fontId="1" fillId="0" borderId="0"/>
    <xf numFmtId="0" fontId="1" fillId="0" borderId="0"/>
  </cellStyleXfs>
  <cellXfs count="348">
    <xf numFmtId="39" fontId="0" fillId="0" borderId="0" xfId="0"/>
    <xf numFmtId="43" fontId="6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39" fontId="4" fillId="2" borderId="0" xfId="0" applyFont="1" applyFill="1" applyBorder="1"/>
    <xf numFmtId="39" fontId="4" fillId="2" borderId="0" xfId="0" applyFont="1" applyFill="1" applyBorder="1" applyAlignment="1"/>
    <xf numFmtId="39" fontId="4" fillId="2" borderId="0" xfId="0" quotePrefix="1" applyFont="1" applyFill="1" applyBorder="1" applyAlignment="1">
      <alignment horizontal="left"/>
    </xf>
    <xf numFmtId="39" fontId="4" fillId="2" borderId="0" xfId="0" quotePrefix="1" applyFont="1" applyFill="1" applyBorder="1" applyAlignment="1"/>
    <xf numFmtId="2" fontId="4" fillId="2" borderId="0" xfId="1" applyNumberFormat="1" applyFont="1" applyFill="1" applyAlignment="1">
      <alignment vertical="top"/>
    </xf>
    <xf numFmtId="39" fontId="4" fillId="2" borderId="0" xfId="1" applyNumberFormat="1" applyFont="1" applyFill="1" applyAlignment="1">
      <alignment vertical="top"/>
    </xf>
    <xf numFmtId="43" fontId="4" fillId="2" borderId="0" xfId="2" applyNumberFormat="1" applyFont="1" applyFill="1" applyAlignment="1">
      <alignment vertical="top"/>
    </xf>
    <xf numFmtId="2" fontId="4" fillId="0" borderId="2" xfId="2" applyNumberFormat="1" applyFont="1" applyFill="1" applyBorder="1" applyAlignment="1">
      <alignment horizontal="center" vertical="center"/>
    </xf>
    <xf numFmtId="174" fontId="4" fillId="0" borderId="2" xfId="1" applyNumberFormat="1" applyFont="1" applyFill="1" applyBorder="1" applyAlignment="1">
      <alignment horizontal="left" vertical="center" wrapText="1"/>
    </xf>
    <xf numFmtId="175" fontId="4" fillId="0" borderId="2" xfId="1" applyNumberFormat="1" applyFont="1" applyFill="1" applyBorder="1" applyAlignment="1">
      <alignment horizontal="right" vertical="center"/>
    </xf>
    <xf numFmtId="174" fontId="4" fillId="0" borderId="2" xfId="1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vertical="center"/>
    </xf>
    <xf numFmtId="0" fontId="6" fillId="4" borderId="0" xfId="1" applyFont="1" applyFill="1" applyAlignment="1">
      <alignment vertical="center"/>
    </xf>
    <xf numFmtId="176" fontId="4" fillId="0" borderId="2" xfId="5" applyNumberFormat="1" applyFont="1" applyFill="1" applyBorder="1"/>
    <xf numFmtId="4" fontId="4" fillId="0" borderId="2" xfId="5" applyNumberFormat="1" applyFont="1" applyFill="1" applyBorder="1"/>
    <xf numFmtId="4" fontId="4" fillId="0" borderId="2" xfId="5" applyNumberFormat="1" applyFont="1" applyFill="1" applyBorder="1" applyAlignment="1">
      <alignment horizontal="right" wrapText="1"/>
    </xf>
    <xf numFmtId="4" fontId="4" fillId="0" borderId="2" xfId="5" applyNumberFormat="1" applyFont="1" applyFill="1" applyBorder="1" applyAlignment="1">
      <alignment horizontal="center"/>
    </xf>
    <xf numFmtId="4" fontId="4" fillId="0" borderId="2" xfId="5" applyNumberFormat="1" applyFont="1" applyFill="1" applyBorder="1" applyAlignment="1">
      <alignment horizontal="right" vertical="top" wrapText="1"/>
    </xf>
    <xf numFmtId="0" fontId="6" fillId="4" borderId="0" xfId="1" applyFont="1" applyFill="1" applyBorder="1" applyAlignment="1">
      <alignment vertical="center"/>
    </xf>
    <xf numFmtId="10" fontId="6" fillId="3" borderId="0" xfId="1" applyNumberFormat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6" fillId="3" borderId="0" xfId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right" wrapText="1"/>
    </xf>
    <xf numFmtId="178" fontId="4" fillId="0" borderId="2" xfId="1" applyNumberFormat="1" applyFont="1" applyFill="1" applyBorder="1" applyAlignment="1">
      <alignment horizontal="right" vertical="top"/>
    </xf>
    <xf numFmtId="2" fontId="6" fillId="3" borderId="0" xfId="1" applyNumberFormat="1" applyFont="1" applyFill="1" applyAlignment="1">
      <alignment vertical="center"/>
    </xf>
    <xf numFmtId="0" fontId="4" fillId="3" borderId="0" xfId="1" applyFont="1" applyFill="1" applyBorder="1" applyAlignment="1">
      <alignment vertical="center"/>
    </xf>
    <xf numFmtId="177" fontId="4" fillId="5" borderId="2" xfId="0" applyNumberFormat="1" applyFont="1" applyFill="1" applyBorder="1" applyAlignment="1">
      <alignment vertical="center" wrapText="1"/>
    </xf>
    <xf numFmtId="4" fontId="4" fillId="5" borderId="2" xfId="0" applyNumberFormat="1" applyFont="1" applyFill="1" applyBorder="1" applyAlignment="1">
      <alignment vertical="center"/>
    </xf>
    <xf numFmtId="178" fontId="4" fillId="5" borderId="2" xfId="1" applyNumberFormat="1" applyFont="1" applyFill="1" applyBorder="1" applyAlignment="1">
      <alignment horizontal="right"/>
    </xf>
    <xf numFmtId="0" fontId="4" fillId="5" borderId="2" xfId="1" applyFont="1" applyFill="1" applyBorder="1" applyAlignment="1">
      <alignment horizontal="left" vertical="justify" wrapText="1"/>
    </xf>
    <xf numFmtId="4" fontId="4" fillId="5" borderId="2" xfId="2" applyNumberFormat="1" applyFont="1" applyFill="1" applyBorder="1" applyAlignment="1">
      <alignment horizontal="right" wrapText="1"/>
    </xf>
    <xf numFmtId="4" fontId="4" fillId="5" borderId="2" xfId="1" applyNumberFormat="1" applyFont="1" applyFill="1" applyBorder="1" applyAlignment="1">
      <alignment horizontal="center"/>
    </xf>
    <xf numFmtId="43" fontId="4" fillId="5" borderId="2" xfId="2" applyFont="1" applyFill="1" applyBorder="1" applyAlignment="1">
      <alignment horizontal="right" wrapText="1"/>
    </xf>
    <xf numFmtId="178" fontId="4" fillId="5" borderId="2" xfId="1" applyNumberFormat="1" applyFont="1" applyFill="1" applyBorder="1" applyAlignment="1">
      <alignment horizontal="right" vertical="top" wrapText="1"/>
    </xf>
    <xf numFmtId="49" fontId="4" fillId="5" borderId="2" xfId="1" applyNumberFormat="1" applyFont="1" applyFill="1" applyBorder="1" applyAlignment="1">
      <alignment vertical="top" wrapText="1"/>
    </xf>
    <xf numFmtId="0" fontId="4" fillId="5" borderId="2" xfId="1" applyFont="1" applyFill="1" applyBorder="1" applyAlignment="1">
      <alignment horizontal="right" vertical="top" wrapText="1"/>
    </xf>
    <xf numFmtId="177" fontId="4" fillId="5" borderId="2" xfId="1" applyNumberFormat="1" applyFont="1" applyFill="1" applyBorder="1" applyAlignment="1">
      <alignment horizontal="center" vertical="top" wrapText="1"/>
    </xf>
    <xf numFmtId="39" fontId="4" fillId="5" borderId="2" xfId="1" applyNumberFormat="1" applyFont="1" applyFill="1" applyBorder="1" applyAlignment="1" applyProtection="1">
      <alignment horizontal="right" vertical="top" wrapText="1"/>
      <protection locked="0"/>
    </xf>
    <xf numFmtId="0" fontId="6" fillId="6" borderId="0" xfId="1" applyFont="1" applyFill="1" applyAlignment="1">
      <alignment vertical="center"/>
    </xf>
    <xf numFmtId="37" fontId="5" fillId="5" borderId="2" xfId="1" applyNumberFormat="1" applyFont="1" applyFill="1" applyBorder="1" applyAlignment="1">
      <alignment horizontal="right" vertical="top" wrapText="1"/>
    </xf>
    <xf numFmtId="49" fontId="5" fillId="5" borderId="2" xfId="1" applyNumberFormat="1" applyFont="1" applyFill="1" applyBorder="1" applyAlignment="1">
      <alignment vertical="top" wrapText="1"/>
    </xf>
    <xf numFmtId="0" fontId="4" fillId="5" borderId="2" xfId="6" applyFont="1" applyFill="1" applyBorder="1" applyAlignment="1">
      <alignment horizontal="left" vertical="center" wrapText="1"/>
    </xf>
    <xf numFmtId="4" fontId="4" fillId="5" borderId="2" xfId="5" applyNumberFormat="1" applyFont="1" applyFill="1" applyBorder="1" applyAlignment="1">
      <alignment horizontal="center" vertical="center" wrapText="1"/>
    </xf>
    <xf numFmtId="4" fontId="4" fillId="5" borderId="2" xfId="5" applyNumberFormat="1" applyFont="1" applyFill="1" applyBorder="1" applyAlignment="1">
      <alignment horizontal="right" vertical="center" wrapText="1"/>
    </xf>
    <xf numFmtId="49" fontId="4" fillId="5" borderId="2" xfId="0" applyNumberFormat="1" applyFont="1" applyFill="1" applyBorder="1" applyAlignment="1">
      <alignment horizontal="right"/>
    </xf>
    <xf numFmtId="180" fontId="5" fillId="5" borderId="2" xfId="5" applyNumberFormat="1" applyFont="1" applyFill="1" applyBorder="1" applyAlignment="1">
      <alignment vertical="top" wrapText="1"/>
    </xf>
    <xf numFmtId="174" fontId="5" fillId="5" borderId="2" xfId="1" applyNumberFormat="1" applyFont="1" applyFill="1" applyBorder="1" applyAlignment="1">
      <alignment vertical="center" wrapText="1"/>
    </xf>
    <xf numFmtId="0" fontId="4" fillId="5" borderId="2" xfId="1" applyFont="1" applyFill="1" applyBorder="1" applyAlignment="1">
      <alignment horizontal="center" wrapText="1"/>
    </xf>
    <xf numFmtId="175" fontId="4" fillId="5" borderId="2" xfId="1" applyNumberFormat="1" applyFont="1" applyFill="1" applyBorder="1" applyAlignment="1">
      <alignment horizontal="right" vertical="center" wrapText="1"/>
    </xf>
    <xf numFmtId="0" fontId="4" fillId="5" borderId="2" xfId="1" applyFont="1" applyFill="1" applyBorder="1" applyAlignment="1">
      <alignment vertical="top" wrapText="1"/>
    </xf>
    <xf numFmtId="175" fontId="4" fillId="5" borderId="2" xfId="1" applyNumberFormat="1" applyFont="1" applyFill="1" applyBorder="1" applyAlignment="1">
      <alignment horizontal="center"/>
    </xf>
    <xf numFmtId="4" fontId="4" fillId="5" borderId="2" xfId="1" applyNumberFormat="1" applyFont="1" applyFill="1" applyBorder="1" applyAlignment="1">
      <alignment horizontal="right" wrapText="1"/>
    </xf>
    <xf numFmtId="4" fontId="4" fillId="5" borderId="2" xfId="8" applyNumberFormat="1" applyFont="1" applyFill="1" applyBorder="1" applyAlignment="1">
      <alignment horizontal="right" vertical="center" wrapText="1"/>
    </xf>
    <xf numFmtId="175" fontId="4" fillId="5" borderId="2" xfId="1" applyNumberFormat="1" applyFont="1" applyFill="1" applyBorder="1" applyAlignment="1">
      <alignment horizontal="right" wrapText="1"/>
    </xf>
    <xf numFmtId="174" fontId="4" fillId="5" borderId="2" xfId="9" applyNumberFormat="1" applyFont="1" applyFill="1" applyBorder="1" applyAlignment="1">
      <alignment horizontal="center" vertical="top"/>
    </xf>
    <xf numFmtId="179" fontId="4" fillId="5" borderId="2" xfId="1" applyNumberFormat="1" applyFont="1" applyFill="1" applyBorder="1" applyAlignment="1">
      <alignment horizontal="right" vertical="top" wrapText="1"/>
    </xf>
    <xf numFmtId="2" fontId="4" fillId="5" borderId="2" xfId="1" applyNumberFormat="1" applyFont="1" applyFill="1" applyBorder="1" applyAlignment="1">
      <alignment horizontal="right" wrapText="1"/>
    </xf>
    <xf numFmtId="0" fontId="4" fillId="5" borderId="2" xfId="9" applyFont="1" applyFill="1" applyBorder="1" applyAlignment="1">
      <alignment horizontal="left" vertical="center"/>
    </xf>
    <xf numFmtId="0" fontId="4" fillId="5" borderId="2" xfId="1" applyFont="1" applyFill="1" applyBorder="1" applyAlignment="1">
      <alignment horizontal="right" vertical="center" wrapText="1"/>
    </xf>
    <xf numFmtId="0" fontId="4" fillId="5" borderId="2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vertical="center"/>
    </xf>
    <xf numFmtId="0" fontId="4" fillId="5" borderId="2" xfId="1" applyFont="1" applyFill="1" applyBorder="1" applyAlignment="1">
      <alignment vertical="center" wrapText="1"/>
    </xf>
    <xf numFmtId="2" fontId="4" fillId="5" borderId="2" xfId="1" applyNumberFormat="1" applyFont="1" applyFill="1" applyBorder="1" applyAlignment="1">
      <alignment horizontal="right" vertical="center" wrapText="1"/>
    </xf>
    <xf numFmtId="178" fontId="4" fillId="5" borderId="2" xfId="1" applyNumberFormat="1" applyFont="1" applyFill="1" applyBorder="1" applyAlignment="1">
      <alignment horizontal="right" vertical="top"/>
    </xf>
    <xf numFmtId="180" fontId="5" fillId="5" borderId="2" xfId="5" applyNumberFormat="1" applyFont="1" applyFill="1" applyBorder="1" applyAlignment="1">
      <alignment vertical="justify" wrapText="1"/>
    </xf>
    <xf numFmtId="0" fontId="5" fillId="5" borderId="2" xfId="1" applyFont="1" applyFill="1" applyBorder="1" applyAlignment="1">
      <alignment horizontal="left" vertical="justify" wrapText="1"/>
    </xf>
    <xf numFmtId="4" fontId="4" fillId="5" borderId="2" xfId="1" applyNumberFormat="1" applyFont="1" applyFill="1" applyBorder="1" applyAlignment="1">
      <alignment horizontal="right" vertical="center" wrapText="1"/>
    </xf>
    <xf numFmtId="171" fontId="6" fillId="6" borderId="0" xfId="1" applyNumberFormat="1" applyFont="1" applyFill="1" applyAlignment="1">
      <alignment vertical="center"/>
    </xf>
    <xf numFmtId="0" fontId="10" fillId="0" borderId="0" xfId="1" applyFont="1" applyAlignment="1">
      <alignment vertical="center"/>
    </xf>
    <xf numFmtId="4" fontId="6" fillId="6" borderId="0" xfId="1" applyNumberFormat="1" applyFont="1" applyFill="1" applyAlignment="1">
      <alignment vertical="center"/>
    </xf>
    <xf numFmtId="0" fontId="6" fillId="6" borderId="0" xfId="1" applyFont="1" applyFill="1" applyBorder="1" applyAlignment="1">
      <alignment vertical="center"/>
    </xf>
    <xf numFmtId="1" fontId="5" fillId="5" borderId="2" xfId="0" applyNumberFormat="1" applyFont="1" applyFill="1" applyBorder="1" applyAlignment="1">
      <alignment vertical="top" wrapText="1"/>
    </xf>
    <xf numFmtId="0" fontId="11" fillId="0" borderId="0" xfId="1" applyFont="1" applyAlignment="1">
      <alignment vertical="center"/>
    </xf>
    <xf numFmtId="0" fontId="4" fillId="5" borderId="2" xfId="10" applyFont="1" applyFill="1" applyBorder="1" applyAlignment="1">
      <alignment horizontal="left" vertical="top" wrapText="1"/>
    </xf>
    <xf numFmtId="0" fontId="6" fillId="0" borderId="0" xfId="1" applyFont="1" applyBorder="1" applyAlignment="1">
      <alignment vertical="center"/>
    </xf>
    <xf numFmtId="39" fontId="4" fillId="5" borderId="2" xfId="11" applyNumberFormat="1" applyFont="1" applyFill="1" applyBorder="1" applyAlignment="1">
      <alignment vertical="top" wrapText="1"/>
    </xf>
    <xf numFmtId="39" fontId="4" fillId="5" borderId="2" xfId="5" applyNumberFormat="1" applyFont="1" applyFill="1" applyBorder="1" applyAlignment="1">
      <alignment vertical="center" wrapText="1"/>
    </xf>
    <xf numFmtId="4" fontId="4" fillId="5" borderId="2" xfId="11" applyNumberFormat="1" applyFont="1" applyFill="1" applyBorder="1" applyAlignment="1">
      <alignment horizontal="center" vertical="center" wrapText="1"/>
    </xf>
    <xf numFmtId="4" fontId="4" fillId="5" borderId="2" xfId="11" applyNumberFormat="1" applyFont="1" applyFill="1" applyBorder="1" applyAlignment="1" applyProtection="1">
      <alignment vertical="center" wrapText="1"/>
      <protection locked="0"/>
    </xf>
    <xf numFmtId="179" fontId="4" fillId="5" borderId="2" xfId="12" applyNumberFormat="1" applyFont="1" applyFill="1" applyBorder="1" applyAlignment="1">
      <alignment horizontal="right" vertical="center" wrapText="1"/>
    </xf>
    <xf numFmtId="1" fontId="5" fillId="5" borderId="2" xfId="12" applyNumberFormat="1" applyFont="1" applyFill="1" applyBorder="1" applyAlignment="1">
      <alignment horizontal="right" vertical="top"/>
    </xf>
    <xf numFmtId="4" fontId="4" fillId="5" borderId="2" xfId="8" applyNumberFormat="1" applyFont="1" applyFill="1" applyBorder="1" applyAlignment="1">
      <alignment horizontal="right" vertical="top" wrapText="1"/>
    </xf>
    <xf numFmtId="39" fontId="5" fillId="5" borderId="2" xfId="0" applyFont="1" applyFill="1" applyBorder="1" applyAlignment="1">
      <alignment vertical="top" wrapText="1"/>
    </xf>
    <xf numFmtId="4" fontId="6" fillId="4" borderId="0" xfId="1" applyNumberFormat="1" applyFont="1" applyFill="1" applyBorder="1" applyAlignment="1">
      <alignment vertical="center"/>
    </xf>
    <xf numFmtId="0" fontId="4" fillId="5" borderId="2" xfId="3" applyFont="1" applyFill="1" applyBorder="1" applyAlignment="1">
      <alignment vertical="center" wrapText="1"/>
    </xf>
    <xf numFmtId="0" fontId="4" fillId="0" borderId="2" xfId="9" applyFont="1" applyFill="1" applyBorder="1" applyAlignment="1">
      <alignment horizontal="left" vertical="top"/>
    </xf>
    <xf numFmtId="4" fontId="4" fillId="0" borderId="2" xfId="8" applyNumberFormat="1" applyFont="1" applyFill="1" applyBorder="1" applyAlignment="1">
      <alignment horizontal="right" vertical="top" wrapText="1"/>
    </xf>
    <xf numFmtId="0" fontId="4" fillId="0" borderId="2" xfId="1" applyFont="1" applyFill="1" applyBorder="1" applyAlignment="1">
      <alignment horizontal="center" vertical="center" wrapText="1"/>
    </xf>
    <xf numFmtId="175" fontId="4" fillId="0" borderId="2" xfId="1" applyNumberFormat="1" applyFont="1" applyFill="1" applyBorder="1" applyAlignment="1">
      <alignment horizontal="right" wrapText="1"/>
    </xf>
    <xf numFmtId="4" fontId="6" fillId="7" borderId="0" xfId="1" applyNumberFormat="1" applyFont="1" applyFill="1" applyBorder="1" applyAlignment="1">
      <alignment vertical="center"/>
    </xf>
    <xf numFmtId="0" fontId="6" fillId="7" borderId="0" xfId="1" applyFont="1" applyFill="1" applyBorder="1" applyAlignment="1">
      <alignment vertical="center"/>
    </xf>
    <xf numFmtId="0" fontId="6" fillId="7" borderId="0" xfId="1" applyFont="1" applyFill="1" applyAlignment="1">
      <alignment vertical="center"/>
    </xf>
    <xf numFmtId="1" fontId="5" fillId="0" borderId="2" xfId="8" applyNumberFormat="1" applyFont="1" applyFill="1" applyBorder="1" applyAlignment="1">
      <alignment horizontal="center" vertical="center"/>
    </xf>
    <xf numFmtId="174" fontId="5" fillId="0" borderId="2" xfId="1" applyNumberFormat="1" applyFont="1" applyFill="1" applyBorder="1" applyAlignment="1">
      <alignment horizontal="center" vertical="top" wrapText="1"/>
    </xf>
    <xf numFmtId="0" fontId="5" fillId="0" borderId="2" xfId="1" applyFont="1" applyFill="1" applyBorder="1" applyAlignment="1">
      <alignment vertical="top" wrapText="1"/>
    </xf>
    <xf numFmtId="175" fontId="5" fillId="0" borderId="2" xfId="1" applyNumberFormat="1" applyFont="1" applyFill="1" applyBorder="1" applyAlignment="1">
      <alignment horizontal="right" vertical="center"/>
    </xf>
    <xf numFmtId="39" fontId="13" fillId="0" borderId="0" xfId="0" applyFont="1" applyFill="1" applyBorder="1" applyAlignment="1">
      <alignment vertical="top"/>
    </xf>
    <xf numFmtId="177" fontId="15" fillId="5" borderId="2" xfId="0" applyNumberFormat="1" applyFont="1" applyFill="1" applyBorder="1" applyAlignment="1">
      <alignment horizontal="right"/>
    </xf>
    <xf numFmtId="4" fontId="4" fillId="7" borderId="0" xfId="0" applyNumberFormat="1" applyFont="1" applyFill="1" applyBorder="1" applyAlignment="1">
      <alignment vertical="center" wrapText="1"/>
    </xf>
    <xf numFmtId="39" fontId="4" fillId="7" borderId="0" xfId="0" applyFont="1" applyFill="1" applyBorder="1" applyAlignment="1">
      <alignment horizontal="center" vertical="center" wrapText="1"/>
    </xf>
    <xf numFmtId="39" fontId="4" fillId="7" borderId="0" xfId="0" applyFont="1" applyFill="1" applyBorder="1" applyAlignment="1">
      <alignment vertical="center" wrapText="1"/>
    </xf>
    <xf numFmtId="39" fontId="4" fillId="7" borderId="0" xfId="0" applyFont="1" applyFill="1" applyAlignment="1">
      <alignment vertical="center" wrapText="1"/>
    </xf>
    <xf numFmtId="0" fontId="5" fillId="5" borderId="5" xfId="0" applyNumberFormat="1" applyFont="1" applyFill="1" applyBorder="1" applyAlignment="1">
      <alignment horizontal="right" vertical="top"/>
    </xf>
    <xf numFmtId="0" fontId="5" fillId="5" borderId="5" xfId="0" applyNumberFormat="1" applyFont="1" applyFill="1" applyBorder="1" applyAlignment="1">
      <alignment horizontal="center" vertical="top"/>
    </xf>
    <xf numFmtId="177" fontId="14" fillId="5" borderId="5" xfId="0" applyNumberFormat="1" applyFont="1" applyFill="1" applyBorder="1" applyAlignment="1">
      <alignment horizontal="center"/>
    </xf>
    <xf numFmtId="0" fontId="14" fillId="5" borderId="5" xfId="0" applyNumberFormat="1" applyFont="1" applyFill="1" applyBorder="1" applyAlignment="1">
      <alignment horizontal="center"/>
    </xf>
    <xf numFmtId="177" fontId="14" fillId="5" borderId="5" xfId="0" applyNumberFormat="1" applyFon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left" vertical="top" wrapText="1"/>
    </xf>
    <xf numFmtId="177" fontId="4" fillId="5" borderId="2" xfId="0" applyNumberFormat="1" applyFont="1" applyFill="1" applyBorder="1" applyAlignment="1"/>
    <xf numFmtId="0" fontId="4" fillId="5" borderId="2" xfId="0" applyNumberFormat="1" applyFont="1" applyFill="1" applyBorder="1" applyAlignment="1">
      <alignment horizontal="center"/>
    </xf>
    <xf numFmtId="177" fontId="4" fillId="5" borderId="2" xfId="0" applyNumberFormat="1" applyFont="1" applyFill="1" applyBorder="1" applyAlignment="1">
      <alignment horizontal="right"/>
    </xf>
    <xf numFmtId="39" fontId="4" fillId="5" borderId="2" xfId="0" applyFont="1" applyFill="1" applyBorder="1" applyAlignment="1">
      <alignment horizontal="left" vertical="top" wrapText="1"/>
    </xf>
    <xf numFmtId="2" fontId="4" fillId="5" borderId="2" xfId="0" applyNumberFormat="1" applyFont="1" applyFill="1" applyBorder="1" applyAlignment="1">
      <alignment vertical="center"/>
    </xf>
    <xf numFmtId="39" fontId="4" fillId="5" borderId="0" xfId="0" applyFont="1" applyFill="1" applyBorder="1" applyAlignment="1">
      <alignment horizontal="center" vertical="center"/>
    </xf>
    <xf numFmtId="4" fontId="4" fillId="5" borderId="2" xfId="8" applyNumberFormat="1" applyFont="1" applyFill="1" applyBorder="1" applyAlignment="1">
      <alignment horizontal="right"/>
    </xf>
    <xf numFmtId="2" fontId="4" fillId="5" borderId="2" xfId="0" applyNumberFormat="1" applyFont="1" applyFill="1" applyBorder="1" applyAlignment="1"/>
    <xf numFmtId="39" fontId="4" fillId="5" borderId="0" xfId="0" applyFont="1" applyFill="1" applyBorder="1" applyAlignment="1">
      <alignment horizontal="center"/>
    </xf>
    <xf numFmtId="4" fontId="4" fillId="5" borderId="2" xfId="0" applyNumberFormat="1" applyFont="1" applyFill="1" applyBorder="1" applyAlignment="1"/>
    <xf numFmtId="2" fontId="16" fillId="8" borderId="2" xfId="8" applyNumberFormat="1" applyFont="1" applyFill="1" applyBorder="1" applyAlignment="1">
      <alignment horizontal="right" vertical="top" wrapText="1"/>
    </xf>
    <xf numFmtId="39" fontId="5" fillId="8" borderId="2" xfId="0" applyFont="1" applyFill="1" applyBorder="1" applyAlignment="1">
      <alignment horizontal="center" vertical="top" wrapText="1"/>
    </xf>
    <xf numFmtId="175" fontId="16" fillId="8" borderId="2" xfId="0" applyNumberFormat="1" applyFont="1" applyFill="1" applyBorder="1" applyAlignment="1">
      <alignment horizontal="right" vertical="top" wrapText="1"/>
    </xf>
    <xf numFmtId="39" fontId="4" fillId="8" borderId="0" xfId="0" applyFont="1" applyFill="1" applyBorder="1" applyAlignment="1">
      <alignment horizontal="center" vertical="top"/>
    </xf>
    <xf numFmtId="2" fontId="4" fillId="8" borderId="2" xfId="0" applyNumberFormat="1" applyFont="1" applyFill="1" applyBorder="1" applyAlignment="1">
      <alignment vertical="top"/>
    </xf>
    <xf numFmtId="182" fontId="4" fillId="5" borderId="2" xfId="0" applyNumberFormat="1" applyFont="1" applyFill="1" applyBorder="1" applyAlignment="1" applyProtection="1">
      <alignment horizontal="right" vertical="top" wrapText="1"/>
    </xf>
    <xf numFmtId="4" fontId="4" fillId="5" borderId="2" xfId="8" applyNumberFormat="1" applyFont="1" applyFill="1" applyBorder="1" applyAlignment="1"/>
    <xf numFmtId="39" fontId="4" fillId="5" borderId="2" xfId="0" applyFont="1" applyFill="1" applyBorder="1" applyAlignment="1">
      <alignment horizontal="center"/>
    </xf>
    <xf numFmtId="39" fontId="4" fillId="5" borderId="0" xfId="0" applyFont="1" applyFill="1" applyBorder="1" applyAlignment="1" applyProtection="1">
      <alignment horizontal="right" vertical="top" wrapText="1"/>
    </xf>
    <xf numFmtId="39" fontId="4" fillId="9" borderId="0" xfId="0" applyFont="1" applyFill="1" applyBorder="1" applyAlignment="1">
      <alignment horizontal="justify" vertical="center" wrapText="1"/>
    </xf>
    <xf numFmtId="4" fontId="4" fillId="5" borderId="0" xfId="8" applyNumberFormat="1" applyFont="1" applyFill="1" applyBorder="1" applyAlignment="1">
      <alignment vertical="center" wrapText="1"/>
    </xf>
    <xf numFmtId="39" fontId="4" fillId="5" borderId="0" xfId="0" applyFont="1" applyFill="1" applyBorder="1" applyAlignment="1">
      <alignment horizontal="center" vertical="center" wrapText="1"/>
    </xf>
    <xf numFmtId="4" fontId="4" fillId="5" borderId="0" xfId="8" applyNumberFormat="1" applyFont="1" applyFill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right" vertical="center" wrapText="1"/>
    </xf>
    <xf numFmtId="39" fontId="4" fillId="9" borderId="0" xfId="0" applyFont="1" applyFill="1" applyBorder="1" applyAlignment="1">
      <alignment horizontal="left" vertical="top" wrapText="1"/>
    </xf>
    <xf numFmtId="2" fontId="4" fillId="5" borderId="0" xfId="0" applyNumberFormat="1" applyFont="1" applyFill="1" applyBorder="1" applyAlignment="1">
      <alignment vertical="center"/>
    </xf>
    <xf numFmtId="4" fontId="4" fillId="5" borderId="0" xfId="0" applyNumberFormat="1" applyFont="1" applyFill="1" applyBorder="1" applyAlignment="1">
      <alignment vertical="center"/>
    </xf>
    <xf numFmtId="4" fontId="4" fillId="5" borderId="0" xfId="13" applyNumberFormat="1" applyFont="1" applyFill="1" applyBorder="1" applyAlignment="1">
      <alignment horizontal="right" vertical="center" wrapText="1"/>
    </xf>
    <xf numFmtId="0" fontId="5" fillId="5" borderId="2" xfId="0" applyNumberFormat="1" applyFont="1" applyFill="1" applyBorder="1" applyAlignment="1">
      <alignment horizontal="center" vertical="top"/>
    </xf>
    <xf numFmtId="177" fontId="5" fillId="5" borderId="2" xfId="0" applyNumberFormat="1" applyFont="1" applyFill="1" applyBorder="1" applyAlignment="1">
      <alignment horizontal="right"/>
    </xf>
    <xf numFmtId="49" fontId="5" fillId="0" borderId="2" xfId="14" applyNumberFormat="1" applyFont="1" applyFill="1" applyBorder="1" applyAlignment="1" applyProtection="1">
      <alignment horizontal="right" vertical="center" wrapText="1"/>
    </xf>
    <xf numFmtId="174" fontId="5" fillId="0" borderId="2" xfId="14" applyFont="1" applyFill="1" applyBorder="1" applyAlignment="1">
      <alignment horizontal="center" vertical="center" wrapText="1"/>
    </xf>
    <xf numFmtId="177" fontId="4" fillId="0" borderId="2" xfId="14" applyNumberFormat="1" applyFont="1" applyFill="1" applyBorder="1" applyAlignment="1">
      <alignment horizontal="center" vertical="center" wrapText="1"/>
    </xf>
    <xf numFmtId="43" fontId="4" fillId="0" borderId="2" xfId="15" applyFont="1" applyFill="1" applyBorder="1" applyAlignment="1">
      <alignment vertical="center" wrapText="1"/>
    </xf>
    <xf numFmtId="4" fontId="5" fillId="0" borderId="2" xfId="14" applyNumberFormat="1" applyFont="1" applyFill="1" applyBorder="1" applyAlignment="1">
      <alignment vertical="center" wrapText="1"/>
    </xf>
    <xf numFmtId="0" fontId="6" fillId="2" borderId="0" xfId="1" applyFont="1" applyFill="1" applyAlignment="1">
      <alignment vertical="center"/>
    </xf>
    <xf numFmtId="2" fontId="4" fillId="7" borderId="3" xfId="8" applyNumberFormat="1" applyFont="1" applyFill="1" applyBorder="1" applyAlignment="1">
      <alignment horizontal="right" vertical="center"/>
    </xf>
    <xf numFmtId="174" fontId="5" fillId="7" borderId="3" xfId="1" applyNumberFormat="1" applyFont="1" applyFill="1" applyBorder="1" applyAlignment="1">
      <alignment horizontal="center" vertical="top" wrapText="1"/>
    </xf>
    <xf numFmtId="175" fontId="4" fillId="7" borderId="3" xfId="1" applyNumberFormat="1" applyFont="1" applyFill="1" applyBorder="1" applyAlignment="1">
      <alignment horizontal="right" vertical="center"/>
    </xf>
    <xf numFmtId="174" fontId="4" fillId="7" borderId="3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vertical="center"/>
    </xf>
    <xf numFmtId="10" fontId="4" fillId="0" borderId="4" xfId="16" applyNumberFormat="1" applyFont="1" applyFill="1" applyBorder="1" applyAlignment="1">
      <alignment vertical="center"/>
    </xf>
    <xf numFmtId="43" fontId="4" fillId="0" borderId="2" xfId="17" applyFont="1" applyFill="1" applyBorder="1" applyAlignment="1">
      <alignment horizontal="center" vertical="center"/>
    </xf>
    <xf numFmtId="43" fontId="4" fillId="0" borderId="2" xfId="17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2" fontId="16" fillId="5" borderId="2" xfId="8" applyNumberFormat="1" applyFont="1" applyFill="1" applyBorder="1" applyAlignment="1">
      <alignment horizontal="right" vertical="top" wrapText="1"/>
    </xf>
    <xf numFmtId="0" fontId="4" fillId="7" borderId="2" xfId="1" applyFont="1" applyFill="1" applyBorder="1" applyAlignment="1">
      <alignment vertical="center"/>
    </xf>
    <xf numFmtId="174" fontId="5" fillId="7" borderId="2" xfId="1" applyNumberFormat="1" applyFont="1" applyFill="1" applyBorder="1" applyAlignment="1">
      <alignment horizontal="right" vertical="top" wrapText="1"/>
    </xf>
    <xf numFmtId="10" fontId="4" fillId="7" borderId="2" xfId="16" applyNumberFormat="1" applyFont="1" applyFill="1" applyBorder="1" applyAlignment="1">
      <alignment vertical="center"/>
    </xf>
    <xf numFmtId="43" fontId="4" fillId="7" borderId="2" xfId="17" applyFont="1" applyFill="1" applyBorder="1" applyAlignment="1">
      <alignment horizontal="center" vertical="center"/>
    </xf>
    <xf numFmtId="43" fontId="4" fillId="7" borderId="2" xfId="17" applyFont="1" applyFill="1" applyBorder="1" applyAlignment="1">
      <alignment vertical="center"/>
    </xf>
    <xf numFmtId="43" fontId="5" fillId="7" borderId="2" xfId="17" applyFont="1" applyFill="1" applyBorder="1" applyAlignment="1">
      <alignment vertical="center"/>
    </xf>
    <xf numFmtId="2" fontId="4" fillId="0" borderId="2" xfId="8" applyNumberFormat="1" applyFont="1" applyFill="1" applyBorder="1" applyAlignment="1">
      <alignment horizontal="right" vertical="center"/>
    </xf>
    <xf numFmtId="175" fontId="4" fillId="0" borderId="4" xfId="1" applyNumberFormat="1" applyFont="1" applyFill="1" applyBorder="1" applyAlignment="1">
      <alignment horizontal="right" vertical="center"/>
    </xf>
    <xf numFmtId="2" fontId="4" fillId="7" borderId="3" xfId="2" applyNumberFormat="1" applyFont="1" applyFill="1" applyBorder="1" applyAlignment="1">
      <alignment horizontal="right" vertical="center"/>
    </xf>
    <xf numFmtId="174" fontId="5" fillId="7" borderId="3" xfId="1" applyNumberFormat="1" applyFont="1" applyFill="1" applyBorder="1" applyAlignment="1">
      <alignment horizontal="right" vertical="top" wrapText="1"/>
    </xf>
    <xf numFmtId="175" fontId="6" fillId="0" borderId="0" xfId="1" applyNumberFormat="1" applyFont="1" applyAlignment="1"/>
    <xf numFmtId="0" fontId="6" fillId="0" borderId="0" xfId="1" applyFont="1" applyAlignment="1"/>
    <xf numFmtId="0" fontId="6" fillId="0" borderId="0" xfId="1" applyFont="1" applyAlignment="1">
      <alignment horizontal="center" vertical="top"/>
    </xf>
    <xf numFmtId="4" fontId="10" fillId="0" borderId="0" xfId="1" applyNumberFormat="1" applyFont="1" applyAlignment="1">
      <alignment vertical="center"/>
    </xf>
    <xf numFmtId="1" fontId="5" fillId="5" borderId="2" xfId="1" applyNumberFormat="1" applyFont="1" applyFill="1" applyBorder="1" applyAlignment="1">
      <alignment horizontal="right"/>
    </xf>
    <xf numFmtId="0" fontId="5" fillId="5" borderId="2" xfId="1" applyFont="1" applyFill="1" applyBorder="1" applyAlignment="1">
      <alignment horizontal="left"/>
    </xf>
    <xf numFmtId="177" fontId="4" fillId="5" borderId="2" xfId="1" applyNumberFormat="1" applyFont="1" applyFill="1" applyBorder="1" applyAlignment="1">
      <alignment horizontal="right" wrapText="1"/>
    </xf>
    <xf numFmtId="4" fontId="4" fillId="5" borderId="2" xfId="1" applyNumberFormat="1" applyFont="1" applyFill="1" applyBorder="1" applyAlignment="1" applyProtection="1">
      <alignment horizontal="center"/>
    </xf>
    <xf numFmtId="4" fontId="4" fillId="5" borderId="2" xfId="7" applyNumberFormat="1" applyFont="1" applyFill="1" applyBorder="1" applyAlignment="1">
      <alignment horizontal="center"/>
    </xf>
    <xf numFmtId="0" fontId="4" fillId="5" borderId="2" xfId="1" applyFont="1" applyFill="1" applyBorder="1" applyAlignment="1">
      <alignment horizontal="right"/>
    </xf>
    <xf numFmtId="1" fontId="5" fillId="5" borderId="2" xfId="1" applyNumberFormat="1" applyFont="1" applyFill="1" applyBorder="1" applyAlignment="1">
      <alignment horizontal="right" vertical="top" wrapText="1"/>
    </xf>
    <xf numFmtId="0" fontId="5" fillId="5" borderId="2" xfId="1" applyFont="1" applyFill="1" applyBorder="1" applyAlignment="1">
      <alignment horizontal="left" vertical="top" wrapText="1"/>
    </xf>
    <xf numFmtId="177" fontId="4" fillId="5" borderId="2" xfId="1" applyNumberFormat="1" applyFont="1" applyFill="1" applyBorder="1" applyAlignment="1">
      <alignment horizontal="right" vertical="top" wrapText="1"/>
    </xf>
    <xf numFmtId="4" fontId="4" fillId="5" borderId="2" xfId="7" applyNumberFormat="1" applyFont="1" applyFill="1" applyBorder="1" applyAlignment="1">
      <alignment horizontal="center" vertical="top" wrapText="1"/>
    </xf>
    <xf numFmtId="39" fontId="4" fillId="5" borderId="2" xfId="0" applyFont="1" applyFill="1" applyBorder="1" applyAlignment="1">
      <alignment horizontal="left" vertical="center" wrapText="1"/>
    </xf>
    <xf numFmtId="39" fontId="4" fillId="5" borderId="2" xfId="0" applyFont="1" applyFill="1" applyBorder="1" applyAlignment="1">
      <alignment vertical="center" wrapText="1"/>
    </xf>
    <xf numFmtId="39" fontId="4" fillId="5" borderId="2" xfId="0" applyFont="1" applyFill="1" applyBorder="1" applyAlignment="1">
      <alignment horizontal="center" vertical="center"/>
    </xf>
    <xf numFmtId="179" fontId="4" fillId="5" borderId="2" xfId="1" applyNumberFormat="1" applyFont="1" applyFill="1" applyBorder="1" applyAlignment="1">
      <alignment vertical="top" wrapText="1"/>
    </xf>
    <xf numFmtId="4" fontId="4" fillId="5" borderId="2" xfId="1" applyNumberFormat="1" applyFont="1" applyFill="1" applyBorder="1" applyAlignment="1">
      <alignment horizontal="right" vertical="top" wrapText="1"/>
    </xf>
    <xf numFmtId="49" fontId="4" fillId="5" borderId="2" xfId="0" applyNumberFormat="1" applyFont="1" applyFill="1" applyBorder="1" applyAlignment="1">
      <alignment horizontal="right" vertical="top" wrapText="1"/>
    </xf>
    <xf numFmtId="175" fontId="16" fillId="5" borderId="2" xfId="0" applyNumberFormat="1" applyFont="1" applyFill="1" applyBorder="1" applyAlignment="1">
      <alignment horizontal="right" vertical="center" wrapText="1"/>
    </xf>
    <xf numFmtId="174" fontId="16" fillId="5" borderId="0" xfId="0" applyNumberFormat="1" applyFont="1" applyFill="1" applyBorder="1" applyAlignment="1">
      <alignment horizontal="center" vertical="center"/>
    </xf>
    <xf numFmtId="4" fontId="4" fillId="5" borderId="2" xfId="8" applyNumberFormat="1" applyFont="1" applyFill="1" applyBorder="1" applyAlignment="1">
      <alignment horizontal="right" vertical="center"/>
    </xf>
    <xf numFmtId="43" fontId="4" fillId="5" borderId="2" xfId="17" applyFont="1" applyFill="1" applyBorder="1" applyAlignment="1">
      <alignment vertical="center"/>
    </xf>
    <xf numFmtId="2" fontId="4" fillId="5" borderId="2" xfId="1" applyNumberFormat="1" applyFont="1" applyFill="1" applyBorder="1" applyAlignment="1">
      <alignment horizontal="right" vertical="top" wrapText="1"/>
    </xf>
    <xf numFmtId="49" fontId="4" fillId="5" borderId="2" xfId="0" applyNumberFormat="1" applyFont="1" applyFill="1" applyBorder="1" applyAlignment="1">
      <alignment horizontal="right" vertical="center" wrapText="1"/>
    </xf>
    <xf numFmtId="2" fontId="5" fillId="8" borderId="1" xfId="3" applyNumberFormat="1" applyFont="1" applyFill="1" applyBorder="1" applyAlignment="1">
      <alignment horizontal="center" vertical="center"/>
    </xf>
    <xf numFmtId="39" fontId="5" fillId="8" borderId="1" xfId="3" applyNumberFormat="1" applyFont="1" applyFill="1" applyBorder="1" applyAlignment="1">
      <alignment horizontal="center" vertical="center"/>
    </xf>
    <xf numFmtId="43" fontId="5" fillId="8" borderId="1" xfId="4" applyNumberFormat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vertical="center"/>
    </xf>
    <xf numFmtId="0" fontId="5" fillId="5" borderId="2" xfId="1" applyFont="1" applyFill="1" applyBorder="1" applyAlignment="1">
      <alignment horizontal="right" vertical="center" wrapText="1"/>
    </xf>
    <xf numFmtId="10" fontId="4" fillId="5" borderId="4" xfId="16" applyNumberFormat="1" applyFont="1" applyFill="1" applyBorder="1" applyAlignment="1">
      <alignment vertical="center"/>
    </xf>
    <xf numFmtId="43" fontId="4" fillId="5" borderId="2" xfId="17" applyFont="1" applyFill="1" applyBorder="1" applyAlignment="1">
      <alignment horizontal="center" vertical="center"/>
    </xf>
    <xf numFmtId="0" fontId="4" fillId="5" borderId="4" xfId="1" applyFont="1" applyFill="1" applyBorder="1" applyAlignment="1">
      <alignment horizontal="right" vertical="center" wrapText="1"/>
    </xf>
    <xf numFmtId="0" fontId="4" fillId="5" borderId="2" xfId="18" applyFont="1" applyFill="1" applyBorder="1" applyAlignment="1">
      <alignment horizontal="right"/>
    </xf>
    <xf numFmtId="183" fontId="4" fillId="5" borderId="2" xfId="19" applyNumberFormat="1" applyFont="1" applyFill="1" applyBorder="1" applyAlignment="1">
      <alignment vertical="center" wrapText="1"/>
    </xf>
    <xf numFmtId="39" fontId="4" fillId="5" borderId="2" xfId="0" applyFont="1" applyFill="1" applyBorder="1"/>
    <xf numFmtId="2" fontId="4" fillId="5" borderId="2" xfId="1" applyNumberFormat="1" applyFont="1" applyFill="1" applyBorder="1" applyAlignment="1">
      <alignment vertical="top"/>
    </xf>
    <xf numFmtId="39" fontId="4" fillId="5" borderId="2" xfId="1" applyNumberFormat="1" applyFont="1" applyFill="1" applyBorder="1" applyAlignment="1">
      <alignment horizontal="right" vertical="top"/>
    </xf>
    <xf numFmtId="10" fontId="4" fillId="5" borderId="2" xfId="16" applyNumberFormat="1" applyFont="1" applyFill="1" applyBorder="1" applyAlignment="1">
      <alignment vertical="center"/>
    </xf>
    <xf numFmtId="177" fontId="4" fillId="5" borderId="2" xfId="1" applyNumberFormat="1" applyFont="1" applyFill="1" applyBorder="1" applyAlignment="1">
      <alignment horizontal="center" vertical="top"/>
    </xf>
    <xf numFmtId="43" fontId="4" fillId="5" borderId="2" xfId="2" applyNumberFormat="1" applyFont="1" applyFill="1" applyBorder="1" applyAlignment="1">
      <alignment horizontal="right" vertical="top"/>
    </xf>
    <xf numFmtId="2" fontId="4" fillId="5" borderId="6" xfId="20" applyNumberFormat="1" applyFont="1" applyFill="1" applyBorder="1" applyAlignment="1">
      <alignment horizontal="right" vertical="center"/>
    </xf>
    <xf numFmtId="174" fontId="5" fillId="5" borderId="6" xfId="0" applyNumberFormat="1" applyFont="1" applyFill="1" applyBorder="1" applyAlignment="1">
      <alignment horizontal="right" vertical="top"/>
    </xf>
    <xf numFmtId="175" fontId="4" fillId="5" borderId="6" xfId="21" applyNumberFormat="1" applyFont="1" applyFill="1" applyBorder="1" applyAlignment="1">
      <alignment horizontal="right" wrapText="1"/>
    </xf>
    <xf numFmtId="174" fontId="4" fillId="5" borderId="6" xfId="21" applyNumberFormat="1" applyFont="1" applyFill="1" applyBorder="1" applyAlignment="1">
      <alignment horizontal="center" wrapText="1"/>
    </xf>
    <xf numFmtId="177" fontId="5" fillId="5" borderId="6" xfId="0" applyNumberFormat="1" applyFont="1" applyFill="1" applyBorder="1" applyAlignment="1">
      <alignment vertical="justify" wrapText="1"/>
    </xf>
    <xf numFmtId="2" fontId="4" fillId="5" borderId="0" xfId="20" applyNumberFormat="1" applyFont="1" applyFill="1" applyBorder="1" applyAlignment="1">
      <alignment horizontal="right" vertical="center"/>
    </xf>
    <xf numFmtId="174" fontId="5" fillId="5" borderId="0" xfId="0" applyNumberFormat="1" applyFont="1" applyFill="1" applyBorder="1" applyAlignment="1">
      <alignment horizontal="right" vertical="top"/>
    </xf>
    <xf numFmtId="175" fontId="4" fillId="5" borderId="0" xfId="21" applyNumberFormat="1" applyFont="1" applyFill="1" applyBorder="1" applyAlignment="1">
      <alignment horizontal="right" vertical="center"/>
    </xf>
    <xf numFmtId="174" fontId="4" fillId="5" borderId="0" xfId="21" applyNumberFormat="1" applyFont="1" applyFill="1" applyBorder="1" applyAlignment="1">
      <alignment horizontal="center" vertical="center"/>
    </xf>
    <xf numFmtId="177" fontId="5" fillId="5" borderId="0" xfId="0" applyNumberFormat="1" applyFont="1" applyFill="1" applyBorder="1" applyAlignment="1">
      <alignment vertical="justify"/>
    </xf>
    <xf numFmtId="0" fontId="6" fillId="5" borderId="0" xfId="23" applyFont="1" applyFill="1" applyBorder="1" applyAlignment="1">
      <alignment horizontal="left" vertical="top" wrapText="1"/>
    </xf>
    <xf numFmtId="0" fontId="6" fillId="5" borderId="0" xfId="1" applyFont="1" applyFill="1" applyAlignment="1">
      <alignment horizontal="left" vertical="center" wrapText="1"/>
    </xf>
    <xf numFmtId="0" fontId="6" fillId="5" borderId="0" xfId="1" applyFont="1" applyFill="1" applyAlignment="1">
      <alignment vertical="center"/>
    </xf>
    <xf numFmtId="43" fontId="4" fillId="0" borderId="0" xfId="17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43" fontId="5" fillId="7" borderId="0" xfId="17" applyFont="1" applyFill="1" applyBorder="1" applyAlignment="1">
      <alignment vertical="center"/>
    </xf>
    <xf numFmtId="175" fontId="5" fillId="7" borderId="0" xfId="1" applyNumberFormat="1" applyFont="1" applyFill="1" applyBorder="1" applyAlignment="1">
      <alignment horizontal="right" vertical="center"/>
    </xf>
    <xf numFmtId="4" fontId="6" fillId="5" borderId="0" xfId="1" applyNumberFormat="1" applyFont="1" applyFill="1" applyBorder="1" applyAlignment="1">
      <alignment vertical="center"/>
    </xf>
    <xf numFmtId="39" fontId="12" fillId="5" borderId="0" xfId="0" applyFont="1" applyFill="1" applyBorder="1" applyAlignment="1">
      <alignment horizontal="center" vertical="center"/>
    </xf>
    <xf numFmtId="0" fontId="6" fillId="5" borderId="0" xfId="1" applyFont="1" applyFill="1" applyBorder="1" applyAlignment="1">
      <alignment vertical="center"/>
    </xf>
    <xf numFmtId="4" fontId="5" fillId="5" borderId="0" xfId="0" applyNumberFormat="1" applyFont="1" applyFill="1" applyBorder="1" applyAlignment="1">
      <alignment vertical="center" wrapText="1"/>
    </xf>
    <xf numFmtId="0" fontId="4" fillId="2" borderId="2" xfId="0" applyNumberFormat="1" applyFont="1" applyFill="1" applyBorder="1" applyAlignment="1">
      <alignment horizontal="right" vertical="top" wrapText="1"/>
    </xf>
    <xf numFmtId="1" fontId="5" fillId="5" borderId="2" xfId="1" applyNumberFormat="1" applyFont="1" applyFill="1" applyBorder="1" applyAlignment="1">
      <alignment horizontal="center"/>
    </xf>
    <xf numFmtId="39" fontId="5" fillId="5" borderId="2" xfId="0" applyFont="1" applyFill="1" applyBorder="1" applyAlignment="1">
      <alignment horizontal="left" vertical="center" wrapText="1"/>
    </xf>
    <xf numFmtId="181" fontId="4" fillId="5" borderId="2" xfId="0" applyNumberFormat="1" applyFont="1" applyFill="1" applyBorder="1" applyAlignment="1" applyProtection="1">
      <alignment horizontal="right" vertical="center"/>
    </xf>
    <xf numFmtId="39" fontId="8" fillId="5" borderId="2" xfId="0" applyNumberFormat="1" applyFont="1" applyFill="1" applyBorder="1" applyAlignment="1" applyProtection="1">
      <alignment horizontal="right" vertical="center"/>
      <protection locked="0"/>
    </xf>
    <xf numFmtId="39" fontId="4" fillId="5" borderId="2" xfId="0" applyNumberFormat="1" applyFont="1" applyFill="1" applyBorder="1" applyAlignment="1" applyProtection="1">
      <alignment vertical="center"/>
      <protection locked="0"/>
    </xf>
    <xf numFmtId="0" fontId="14" fillId="5" borderId="2" xfId="0" applyNumberFormat="1" applyFont="1" applyFill="1" applyBorder="1" applyAlignment="1">
      <alignment horizontal="right" vertical="top"/>
    </xf>
    <xf numFmtId="0" fontId="14" fillId="5" borderId="2" xfId="0" applyNumberFormat="1" applyFont="1" applyFill="1" applyBorder="1" applyAlignment="1">
      <alignment horizontal="left" vertical="top"/>
    </xf>
    <xf numFmtId="177" fontId="15" fillId="5" borderId="2" xfId="0" applyNumberFormat="1" applyFont="1" applyFill="1" applyBorder="1" applyAlignment="1">
      <alignment horizontal="center"/>
    </xf>
    <xf numFmtId="0" fontId="15" fillId="5" borderId="2" xfId="0" applyNumberFormat="1" applyFont="1" applyFill="1" applyBorder="1" applyAlignment="1">
      <alignment horizontal="center"/>
    </xf>
    <xf numFmtId="177" fontId="14" fillId="5" borderId="2" xfId="0" applyNumberFormat="1" applyFont="1" applyFill="1" applyBorder="1" applyAlignment="1">
      <alignment horizontal="right"/>
    </xf>
    <xf numFmtId="0" fontId="5" fillId="5" borderId="2" xfId="0" applyNumberFormat="1" applyFont="1" applyFill="1" applyBorder="1" applyAlignment="1">
      <alignment horizontal="right" vertical="top"/>
    </xf>
    <xf numFmtId="0" fontId="5" fillId="5" borderId="2" xfId="0" applyNumberFormat="1" applyFont="1" applyFill="1" applyBorder="1" applyAlignment="1">
      <alignment horizontal="left" vertical="top"/>
    </xf>
    <xf numFmtId="0" fontId="14" fillId="5" borderId="2" xfId="0" applyNumberFormat="1" applyFont="1" applyFill="1" applyBorder="1" applyAlignment="1">
      <alignment horizontal="center"/>
    </xf>
    <xf numFmtId="39" fontId="5" fillId="5" borderId="2" xfId="0" applyFont="1" applyFill="1" applyBorder="1" applyAlignment="1">
      <alignment horizontal="center" vertical="center" wrapText="1"/>
    </xf>
    <xf numFmtId="39" fontId="5" fillId="5" borderId="2" xfId="0" applyFont="1" applyFill="1" applyBorder="1" applyAlignment="1" applyProtection="1">
      <alignment horizontal="right" vertical="top" wrapText="1"/>
    </xf>
    <xf numFmtId="39" fontId="5" fillId="5" borderId="2" xfId="0" applyFont="1" applyFill="1" applyBorder="1" applyAlignment="1">
      <alignment horizontal="justify" vertical="center" wrapText="1"/>
    </xf>
    <xf numFmtId="4" fontId="4" fillId="5" borderId="2" xfId="7" applyNumberFormat="1" applyFont="1" applyFill="1" applyBorder="1" applyAlignment="1">
      <alignment vertical="center"/>
    </xf>
    <xf numFmtId="177" fontId="4" fillId="5" borderId="2" xfId="1" applyNumberFormat="1" applyFont="1" applyFill="1" applyBorder="1" applyAlignment="1">
      <alignment vertical="center" wrapText="1"/>
    </xf>
    <xf numFmtId="0" fontId="4" fillId="5" borderId="2" xfId="6" applyFont="1" applyFill="1" applyBorder="1" applyAlignment="1">
      <alignment vertical="center" wrapText="1"/>
    </xf>
    <xf numFmtId="39" fontId="5" fillId="0" borderId="5" xfId="0" applyFont="1" applyFill="1" applyBorder="1" applyAlignment="1">
      <alignment vertical="top" wrapText="1"/>
    </xf>
    <xf numFmtId="174" fontId="4" fillId="5" borderId="3" xfId="9" applyNumberFormat="1" applyFont="1" applyFill="1" applyBorder="1" applyAlignment="1">
      <alignment horizontal="center" vertical="top"/>
    </xf>
    <xf numFmtId="39" fontId="5" fillId="5" borderId="2" xfId="0" applyFont="1" applyFill="1" applyBorder="1" applyAlignment="1">
      <alignment horizontal="center" vertical="top" wrapText="1"/>
    </xf>
    <xf numFmtId="4" fontId="4" fillId="5" borderId="2" xfId="7" applyNumberFormat="1" applyFont="1" applyFill="1" applyBorder="1" applyAlignment="1">
      <alignment horizontal="center" vertical="center"/>
    </xf>
    <xf numFmtId="177" fontId="4" fillId="5" borderId="2" xfId="1" applyNumberFormat="1" applyFont="1" applyFill="1" applyBorder="1" applyAlignment="1">
      <alignment horizontal="right" vertical="center" wrapText="1"/>
    </xf>
    <xf numFmtId="0" fontId="42" fillId="5" borderId="0" xfId="168" applyFont="1" applyFill="1" applyBorder="1" applyAlignment="1">
      <alignment vertical="center" wrapText="1"/>
    </xf>
    <xf numFmtId="175" fontId="4" fillId="5" borderId="3" xfId="1" applyNumberFormat="1" applyFont="1" applyFill="1" applyBorder="1" applyAlignment="1">
      <alignment horizontal="right" wrapText="1"/>
    </xf>
    <xf numFmtId="39" fontId="4" fillId="5" borderId="0" xfId="0" applyFont="1" applyFill="1" applyBorder="1" applyAlignment="1">
      <alignment horizontal="center" vertical="top"/>
    </xf>
    <xf numFmtId="4" fontId="4" fillId="5" borderId="3" xfId="2" applyNumberFormat="1" applyFont="1" applyFill="1" applyBorder="1" applyAlignment="1">
      <alignment horizontal="right" wrapText="1"/>
    </xf>
    <xf numFmtId="177" fontId="42" fillId="5" borderId="0" xfId="168" applyNumberFormat="1" applyFont="1" applyFill="1" applyBorder="1" applyAlignment="1">
      <alignment vertical="center"/>
    </xf>
    <xf numFmtId="177" fontId="42" fillId="5" borderId="0" xfId="168" applyNumberFormat="1" applyFont="1" applyFill="1" applyBorder="1" applyAlignment="1">
      <alignment horizontal="right" vertical="center"/>
    </xf>
    <xf numFmtId="4" fontId="42" fillId="5" borderId="0" xfId="168" applyNumberFormat="1" applyFont="1" applyFill="1" applyBorder="1" applyAlignment="1">
      <alignment horizontal="center" vertical="center"/>
    </xf>
    <xf numFmtId="200" fontId="42" fillId="5" borderId="0" xfId="303" applyNumberFormat="1" applyFont="1" applyFill="1" applyBorder="1" applyAlignment="1">
      <alignment vertical="center"/>
    </xf>
    <xf numFmtId="177" fontId="6" fillId="3" borderId="0" xfId="1" applyNumberFormat="1" applyFont="1" applyFill="1" applyAlignment="1">
      <alignment vertical="center"/>
    </xf>
    <xf numFmtId="0" fontId="4" fillId="5" borderId="3" xfId="9" applyFont="1" applyFill="1" applyBorder="1" applyAlignment="1">
      <alignment horizontal="left" vertical="top"/>
    </xf>
    <xf numFmtId="178" fontId="4" fillId="5" borderId="3" xfId="1" applyNumberFormat="1" applyFont="1" applyFill="1" applyBorder="1" applyAlignment="1">
      <alignment horizontal="right"/>
    </xf>
    <xf numFmtId="2" fontId="4" fillId="5" borderId="2" xfId="0" applyNumberFormat="1" applyFont="1" applyFill="1" applyBorder="1" applyAlignment="1">
      <alignment vertical="top"/>
    </xf>
    <xf numFmtId="0" fontId="4" fillId="5" borderId="2" xfId="1" applyFont="1" applyFill="1" applyBorder="1" applyAlignment="1">
      <alignment horizontal="left"/>
    </xf>
    <xf numFmtId="0" fontId="40" fillId="0" borderId="0" xfId="214"/>
    <xf numFmtId="39" fontId="45" fillId="5" borderId="0" xfId="168" applyNumberFormat="1" applyFont="1" applyFill="1" applyAlignment="1" applyProtection="1">
      <alignment horizontal="center"/>
    </xf>
    <xf numFmtId="177" fontId="45" fillId="5" borderId="0" xfId="168" applyNumberFormat="1" applyFont="1" applyFill="1" applyAlignment="1" applyProtection="1">
      <alignment horizontal="right"/>
    </xf>
    <xf numFmtId="177" fontId="45" fillId="5" borderId="0" xfId="168" applyNumberFormat="1" applyFont="1" applyFill="1" applyAlignment="1" applyProtection="1"/>
    <xf numFmtId="173" fontId="43" fillId="5" borderId="16" xfId="291" applyFont="1" applyFill="1" applyBorder="1" applyAlignment="1">
      <alignment horizontal="left"/>
    </xf>
    <xf numFmtId="177" fontId="43" fillId="5" borderId="16" xfId="291" applyNumberFormat="1" applyFont="1" applyFill="1" applyBorder="1" applyAlignment="1">
      <alignment horizontal="left"/>
    </xf>
    <xf numFmtId="173" fontId="43" fillId="5" borderId="18" xfId="291" applyFont="1" applyFill="1" applyBorder="1" applyAlignment="1">
      <alignment horizontal="left"/>
    </xf>
    <xf numFmtId="39" fontId="46" fillId="5" borderId="0" xfId="168" applyNumberFormat="1" applyFont="1" applyFill="1" applyProtection="1"/>
    <xf numFmtId="39" fontId="46" fillId="5" borderId="0" xfId="168" applyNumberFormat="1" applyFont="1" applyFill="1" applyAlignment="1" applyProtection="1">
      <alignment horizontal="center"/>
    </xf>
    <xf numFmtId="177" fontId="46" fillId="5" borderId="0" xfId="168" applyNumberFormat="1" applyFont="1" applyFill="1" applyAlignment="1" applyProtection="1">
      <alignment horizontal="right"/>
    </xf>
    <xf numFmtId="177" fontId="42" fillId="5" borderId="0" xfId="168" applyNumberFormat="1" applyFont="1" applyFill="1" applyBorder="1" applyAlignment="1"/>
    <xf numFmtId="200" fontId="46" fillId="5" borderId="0" xfId="291" applyNumberFormat="1" applyFont="1" applyFill="1" applyProtection="1"/>
    <xf numFmtId="0" fontId="43" fillId="5" borderId="0" xfId="168" applyFont="1" applyFill="1" applyBorder="1" applyAlignment="1">
      <alignment wrapText="1"/>
    </xf>
    <xf numFmtId="4" fontId="47" fillId="5" borderId="0" xfId="168" applyNumberFormat="1" applyFont="1" applyFill="1" applyBorder="1" applyAlignment="1">
      <alignment horizontal="center"/>
    </xf>
    <xf numFmtId="177" fontId="43" fillId="5" borderId="19" xfId="168" applyNumberFormat="1" applyFont="1" applyFill="1" applyBorder="1" applyAlignment="1">
      <alignment horizontal="right"/>
    </xf>
    <xf numFmtId="177" fontId="43" fillId="5" borderId="19" xfId="168" applyNumberFormat="1" applyFont="1" applyFill="1" applyBorder="1" applyAlignment="1"/>
    <xf numFmtId="4" fontId="42" fillId="5" borderId="0" xfId="168" applyNumberFormat="1" applyFont="1" applyFill="1" applyBorder="1" applyAlignment="1">
      <alignment horizontal="center"/>
    </xf>
    <xf numFmtId="173" fontId="43" fillId="5" borderId="17" xfId="291" applyFont="1" applyFill="1" applyBorder="1" applyAlignment="1">
      <alignment horizontal="left" wrapText="1"/>
    </xf>
    <xf numFmtId="0" fontId="42" fillId="5" borderId="0" xfId="168" applyFont="1" applyFill="1" applyBorder="1" applyAlignment="1">
      <alignment horizontal="center"/>
    </xf>
    <xf numFmtId="177" fontId="42" fillId="5" borderId="0" xfId="168" applyNumberFormat="1" applyFont="1" applyFill="1" applyBorder="1" applyAlignment="1">
      <alignment horizontal="right"/>
    </xf>
    <xf numFmtId="0" fontId="42" fillId="5" borderId="0" xfId="168" applyFont="1" applyFill="1" applyBorder="1"/>
    <xf numFmtId="39" fontId="44" fillId="5" borderId="0" xfId="168" applyNumberFormat="1" applyFont="1" applyFill="1" applyAlignment="1" applyProtection="1">
      <alignment vertical="justify"/>
    </xf>
    <xf numFmtId="200" fontId="45" fillId="5" borderId="0" xfId="250" applyNumberFormat="1" applyFont="1" applyFill="1" applyProtection="1"/>
    <xf numFmtId="200" fontId="42" fillId="5" borderId="0" xfId="303" applyNumberFormat="1" applyFont="1" applyFill="1" applyBorder="1"/>
    <xf numFmtId="200" fontId="47" fillId="5" borderId="0" xfId="250" applyNumberFormat="1" applyFont="1" applyFill="1" applyBorder="1"/>
    <xf numFmtId="200" fontId="42" fillId="5" borderId="0" xfId="250" applyNumberFormat="1" applyFont="1" applyFill="1" applyBorder="1"/>
    <xf numFmtId="2" fontId="4" fillId="0" borderId="25" xfId="8" applyNumberFormat="1" applyFont="1" applyFill="1" applyBorder="1" applyAlignment="1">
      <alignment horizontal="right" vertical="center"/>
    </xf>
    <xf numFmtId="174" fontId="5" fillId="0" borderId="6" xfId="1" applyNumberFormat="1" applyFont="1" applyFill="1" applyBorder="1" applyAlignment="1">
      <alignment horizontal="center" vertical="top" wrapText="1"/>
    </xf>
    <xf numFmtId="175" fontId="4" fillId="0" borderId="6" xfId="1" applyNumberFormat="1" applyFont="1" applyFill="1" applyBorder="1" applyAlignment="1">
      <alignment horizontal="right" vertical="center"/>
    </xf>
    <xf numFmtId="174" fontId="4" fillId="0" borderId="6" xfId="1" applyNumberFormat="1" applyFont="1" applyFill="1" applyBorder="1" applyAlignment="1">
      <alignment horizontal="center" vertical="center"/>
    </xf>
    <xf numFmtId="175" fontId="5" fillId="0" borderId="26" xfId="1" applyNumberFormat="1" applyFont="1" applyFill="1" applyBorder="1" applyAlignment="1">
      <alignment horizontal="right" vertical="center"/>
    </xf>
    <xf numFmtId="10" fontId="4" fillId="7" borderId="3" xfId="16" applyNumberFormat="1" applyFont="1" applyFill="1" applyBorder="1" applyAlignment="1">
      <alignment vertical="center"/>
    </xf>
    <xf numFmtId="43" fontId="4" fillId="7" borderId="3" xfId="17" applyFont="1" applyFill="1" applyBorder="1" applyAlignment="1">
      <alignment horizontal="center" vertical="center"/>
    </xf>
    <xf numFmtId="43" fontId="4" fillId="7" borderId="3" xfId="17" applyFont="1" applyFill="1" applyBorder="1" applyAlignment="1">
      <alignment vertical="center"/>
    </xf>
    <xf numFmtId="43" fontId="5" fillId="7" borderId="3" xfId="17" applyFont="1" applyFill="1" applyBorder="1" applyAlignment="1">
      <alignment vertical="center"/>
    </xf>
    <xf numFmtId="39" fontId="61" fillId="5" borderId="0" xfId="0" applyFont="1" applyFill="1" applyAlignment="1">
      <alignment horizontal="left" vertical="top"/>
    </xf>
    <xf numFmtId="39" fontId="62" fillId="5" borderId="0" xfId="0" applyFont="1" applyFill="1" applyAlignment="1">
      <alignment vertical="top"/>
    </xf>
    <xf numFmtId="4" fontId="62" fillId="5" borderId="0" xfId="0" applyNumberFormat="1" applyFont="1" applyFill="1" applyAlignment="1">
      <alignment horizontal="center" vertical="top"/>
    </xf>
    <xf numFmtId="39" fontId="62" fillId="5" borderId="0" xfId="0" applyFont="1" applyFill="1" applyAlignment="1">
      <alignment horizontal="center" vertical="top"/>
    </xf>
    <xf numFmtId="4" fontId="62" fillId="5" borderId="0" xfId="0" applyNumberFormat="1" applyFont="1" applyFill="1" applyAlignment="1">
      <alignment vertical="top"/>
    </xf>
    <xf numFmtId="4" fontId="4" fillId="5" borderId="0" xfId="0" applyNumberFormat="1" applyFont="1" applyFill="1" applyAlignment="1">
      <alignment horizontal="center" vertical="top"/>
    </xf>
    <xf numFmtId="2" fontId="62" fillId="5" borderId="0" xfId="0" applyNumberFormat="1" applyFont="1" applyFill="1" applyAlignment="1">
      <alignment horizontal="center" vertical="top"/>
    </xf>
    <xf numFmtId="4" fontId="61" fillId="5" borderId="0" xfId="0" applyNumberFormat="1" applyFont="1" applyFill="1" applyAlignment="1">
      <alignment horizontal="center" vertical="top"/>
    </xf>
    <xf numFmtId="4" fontId="61" fillId="5" borderId="0" xfId="0" applyNumberFormat="1" applyFont="1" applyFill="1" applyAlignment="1">
      <alignment vertical="top"/>
    </xf>
    <xf numFmtId="4" fontId="61" fillId="5" borderId="0" xfId="0" applyNumberFormat="1" applyFont="1" applyFill="1" applyAlignment="1">
      <alignment horizontal="right" vertical="top"/>
    </xf>
    <xf numFmtId="39" fontId="61" fillId="5" borderId="0" xfId="0" applyFont="1" applyFill="1" applyAlignment="1">
      <alignment vertical="top"/>
    </xf>
    <xf numFmtId="39" fontId="61" fillId="5" borderId="0" xfId="0" applyFont="1" applyFill="1" applyAlignment="1">
      <alignment horizontal="right" vertical="top"/>
    </xf>
    <xf numFmtId="4" fontId="62" fillId="5" borderId="0" xfId="0" applyNumberFormat="1" applyFont="1" applyFill="1" applyBorder="1" applyAlignment="1">
      <alignment horizontal="center" vertical="top"/>
    </xf>
    <xf numFmtId="39" fontId="61" fillId="5" borderId="0" xfId="0" applyFont="1" applyFill="1" applyBorder="1" applyAlignment="1">
      <alignment horizontal="center" vertical="top"/>
    </xf>
    <xf numFmtId="4" fontId="61" fillId="5" borderId="0" xfId="0" applyNumberFormat="1" applyFont="1" applyFill="1" applyBorder="1" applyAlignment="1">
      <alignment vertical="top"/>
    </xf>
    <xf numFmtId="39" fontId="61" fillId="5" borderId="17" xfId="0" applyFont="1" applyFill="1" applyBorder="1" applyAlignment="1">
      <alignment horizontal="center" vertical="top"/>
    </xf>
    <xf numFmtId="4" fontId="61" fillId="5" borderId="18" xfId="0" applyNumberFormat="1" applyFont="1" applyFill="1" applyBorder="1" applyAlignment="1">
      <alignment vertical="top"/>
    </xf>
    <xf numFmtId="39" fontId="0" fillId="5" borderId="0" xfId="0" applyFill="1"/>
    <xf numFmtId="39" fontId="4" fillId="5" borderId="2" xfId="1" applyNumberFormat="1" applyFont="1" applyFill="1" applyBorder="1" applyAlignment="1">
      <alignment horizontal="right"/>
    </xf>
    <xf numFmtId="0" fontId="4" fillId="5" borderId="2" xfId="1" applyFont="1" applyFill="1" applyBorder="1" applyAlignment="1">
      <alignment horizontal="left" vertical="top" wrapText="1"/>
    </xf>
    <xf numFmtId="178" fontId="4" fillId="5" borderId="2" xfId="0" applyNumberFormat="1" applyFont="1" applyFill="1" applyBorder="1" applyAlignment="1">
      <alignment horizontal="right" vertical="top"/>
    </xf>
    <xf numFmtId="178" fontId="4" fillId="5" borderId="2" xfId="1" applyNumberFormat="1" applyFont="1" applyFill="1" applyBorder="1" applyAlignment="1">
      <alignment horizontal="right" vertical="center"/>
    </xf>
    <xf numFmtId="0" fontId="5" fillId="5" borderId="2" xfId="1" applyFont="1" applyFill="1" applyBorder="1" applyAlignment="1">
      <alignment vertical="center" wrapText="1"/>
    </xf>
    <xf numFmtId="39" fontId="4" fillId="5" borderId="2" xfId="0" applyFont="1" applyFill="1" applyBorder="1" applyAlignment="1">
      <alignment horizontal="right" vertical="center" wrapText="1"/>
    </xf>
    <xf numFmtId="0" fontId="4" fillId="5" borderId="2" xfId="1" applyFont="1" applyFill="1" applyBorder="1" applyAlignment="1">
      <alignment horizontal="left" vertical="center"/>
    </xf>
    <xf numFmtId="39" fontId="4" fillId="7" borderId="3" xfId="0" applyNumberFormat="1" applyFont="1" applyFill="1" applyBorder="1" applyAlignment="1">
      <alignment vertical="top" wrapText="1"/>
    </xf>
    <xf numFmtId="49" fontId="5" fillId="7" borderId="3" xfId="0" applyNumberFormat="1" applyFont="1" applyFill="1" applyBorder="1" applyAlignment="1">
      <alignment horizontal="center" vertical="top" wrapText="1"/>
    </xf>
    <xf numFmtId="4" fontId="4" fillId="7" borderId="3" xfId="0" applyNumberFormat="1" applyFont="1" applyFill="1" applyBorder="1" applyAlignment="1">
      <alignment horizontal="center" vertical="top" wrapText="1"/>
    </xf>
    <xf numFmtId="2" fontId="4" fillId="0" borderId="27" xfId="8" applyNumberFormat="1" applyFont="1" applyFill="1" applyBorder="1" applyAlignment="1">
      <alignment horizontal="right" vertical="center"/>
    </xf>
    <xf numFmtId="174" fontId="5" fillId="0" borderId="28" xfId="1" applyNumberFormat="1" applyFont="1" applyFill="1" applyBorder="1" applyAlignment="1">
      <alignment horizontal="center" vertical="top" wrapText="1"/>
    </xf>
    <xf numFmtId="175" fontId="4" fillId="0" borderId="28" xfId="1" applyNumberFormat="1" applyFont="1" applyFill="1" applyBorder="1" applyAlignment="1">
      <alignment horizontal="right" vertical="center"/>
    </xf>
    <xf numFmtId="174" fontId="4" fillId="0" borderId="28" xfId="1" applyNumberFormat="1" applyFont="1" applyFill="1" applyBorder="1" applyAlignment="1">
      <alignment horizontal="center" vertical="center"/>
    </xf>
    <xf numFmtId="175" fontId="5" fillId="0" borderId="29" xfId="1" applyNumberFormat="1" applyFont="1" applyFill="1" applyBorder="1" applyAlignment="1">
      <alignment horizontal="right" vertical="center"/>
    </xf>
    <xf numFmtId="2" fontId="4" fillId="5" borderId="2" xfId="8" applyNumberFormat="1" applyFont="1" applyFill="1" applyBorder="1" applyAlignment="1">
      <alignment horizontal="right" vertical="top" wrapText="1"/>
    </xf>
    <xf numFmtId="175" fontId="4" fillId="5" borderId="2" xfId="0" applyNumberFormat="1" applyFont="1" applyFill="1" applyBorder="1" applyAlignment="1">
      <alignment horizontal="right" vertical="top" wrapText="1"/>
    </xf>
    <xf numFmtId="177" fontId="4" fillId="5" borderId="5" xfId="0" applyNumberFormat="1" applyFont="1" applyFill="1" applyBorder="1" applyAlignment="1">
      <alignment horizontal="center"/>
    </xf>
    <xf numFmtId="0" fontId="4" fillId="5" borderId="5" xfId="0" applyNumberFormat="1" applyFont="1" applyFill="1" applyBorder="1" applyAlignment="1">
      <alignment horizontal="center"/>
    </xf>
    <xf numFmtId="177" fontId="4" fillId="5" borderId="5" xfId="0" applyNumberFormat="1" applyFont="1" applyFill="1" applyBorder="1" applyAlignment="1">
      <alignment horizontal="right"/>
    </xf>
    <xf numFmtId="4" fontId="4" fillId="49" borderId="3" xfId="5" applyNumberFormat="1" applyFont="1" applyFill="1" applyBorder="1" applyAlignment="1">
      <alignment horizontal="right" vertical="top" wrapText="1"/>
    </xf>
    <xf numFmtId="43" fontId="4" fillId="49" borderId="2" xfId="17" applyFont="1" applyFill="1" applyBorder="1" applyAlignment="1">
      <alignment vertical="center"/>
    </xf>
    <xf numFmtId="43" fontId="4" fillId="5" borderId="2" xfId="17" applyFont="1" applyFill="1" applyBorder="1" applyAlignment="1"/>
    <xf numFmtId="43" fontId="4" fillId="5" borderId="3" xfId="17" applyFont="1" applyFill="1" applyBorder="1" applyAlignment="1">
      <alignment vertical="center"/>
    </xf>
    <xf numFmtId="0" fontId="4" fillId="5" borderId="0" xfId="1" applyFont="1" applyFill="1" applyBorder="1" applyAlignment="1">
      <alignment horizontal="left" vertical="center" wrapText="1"/>
    </xf>
    <xf numFmtId="0" fontId="4" fillId="5" borderId="4" xfId="1" applyFont="1" applyFill="1" applyBorder="1" applyAlignment="1">
      <alignment horizontal="left" vertical="center" wrapText="1"/>
    </xf>
    <xf numFmtId="39" fontId="4" fillId="2" borderId="0" xfId="0" quotePrefix="1" applyFont="1" applyFill="1" applyBorder="1" applyAlignment="1">
      <alignment horizontal="left" wrapText="1"/>
    </xf>
  </cellXfs>
  <cellStyles count="633">
    <cellStyle name="_x000d__x000a_JournalTemplate=C:\COMFO\CTALK\JOURSTD.TPL_x000d__x000a_LbStateAddress=3 3 0 251 1 89 2 311_x000d__x000a_LbStateJou" xfId="338"/>
    <cellStyle name="20% - Accent1" xfId="253"/>
    <cellStyle name="20% - Accent1 2" xfId="24"/>
    <cellStyle name="20% - Accent2" xfId="254"/>
    <cellStyle name="20% - Accent2 2" xfId="25"/>
    <cellStyle name="20% - Accent3" xfId="255"/>
    <cellStyle name="20% - Accent3 2" xfId="26"/>
    <cellStyle name="20% - Accent4" xfId="256"/>
    <cellStyle name="20% - Accent4 2" xfId="27"/>
    <cellStyle name="20% - Accent5" xfId="257"/>
    <cellStyle name="20% - Accent5 2" xfId="28"/>
    <cellStyle name="20% - Accent6" xfId="258"/>
    <cellStyle name="20% - Accent6 2" xfId="29"/>
    <cellStyle name="20% - Énfasis1 2" xfId="30"/>
    <cellStyle name="20% - Énfasis1 2 2" xfId="339"/>
    <cellStyle name="20% - Énfasis1 3" xfId="31"/>
    <cellStyle name="20% - Énfasis1 3 2" xfId="340"/>
    <cellStyle name="20% - Énfasis1 4" xfId="341"/>
    <cellStyle name="20% - Énfasis2 2" xfId="32"/>
    <cellStyle name="20% - Énfasis2 2 2" xfId="342"/>
    <cellStyle name="20% - Énfasis2 3" xfId="33"/>
    <cellStyle name="20% - Énfasis2 3 2" xfId="343"/>
    <cellStyle name="20% - Énfasis2 4" xfId="344"/>
    <cellStyle name="20% - Énfasis3 2" xfId="34"/>
    <cellStyle name="20% - Énfasis3 2 2" xfId="345"/>
    <cellStyle name="20% - Énfasis3 3" xfId="35"/>
    <cellStyle name="20% - Énfasis3 3 2" xfId="346"/>
    <cellStyle name="20% - Énfasis3 4" xfId="347"/>
    <cellStyle name="20% - Énfasis4 2" xfId="36"/>
    <cellStyle name="20% - Énfasis4 2 2" xfId="348"/>
    <cellStyle name="20% - Énfasis4 3" xfId="37"/>
    <cellStyle name="20% - Énfasis4 3 2" xfId="349"/>
    <cellStyle name="20% - Énfasis4 4" xfId="350"/>
    <cellStyle name="20% - Énfasis5 2" xfId="38"/>
    <cellStyle name="20% - Énfasis5 2 2" xfId="351"/>
    <cellStyle name="20% - Énfasis5 3" xfId="39"/>
    <cellStyle name="20% - Énfasis5 3 2" xfId="352"/>
    <cellStyle name="20% - Énfasis5 4" xfId="353"/>
    <cellStyle name="20% - Énfasis6 2" xfId="40"/>
    <cellStyle name="20% - Énfasis6 2 2" xfId="354"/>
    <cellStyle name="20% - Énfasis6 3" xfId="41"/>
    <cellStyle name="20% - Énfasis6 3 2" xfId="355"/>
    <cellStyle name="20% - Énfasis6 4" xfId="356"/>
    <cellStyle name="40% - Accent1" xfId="259"/>
    <cellStyle name="40% - Accent1 2" xfId="42"/>
    <cellStyle name="40% - Accent2" xfId="260"/>
    <cellStyle name="40% - Accent2 2" xfId="43"/>
    <cellStyle name="40% - Accent3" xfId="261"/>
    <cellStyle name="40% - Accent3 2" xfId="44"/>
    <cellStyle name="40% - Accent4" xfId="262"/>
    <cellStyle name="40% - Accent4 2" xfId="45"/>
    <cellStyle name="40% - Accent5" xfId="263"/>
    <cellStyle name="40% - Accent5 2" xfId="46"/>
    <cellStyle name="40% - Accent6" xfId="264"/>
    <cellStyle name="40% - Accent6 2" xfId="47"/>
    <cellStyle name="40% - Énfasis1 2" xfId="48"/>
    <cellStyle name="40% - Énfasis1 2 2" xfId="357"/>
    <cellStyle name="40% - Énfasis1 3" xfId="49"/>
    <cellStyle name="40% - Énfasis1 3 2" xfId="358"/>
    <cellStyle name="40% - Énfasis1 4" xfId="359"/>
    <cellStyle name="40% - Énfasis2 2" xfId="50"/>
    <cellStyle name="40% - Énfasis2 2 2" xfId="360"/>
    <cellStyle name="40% - Énfasis2 3" xfId="51"/>
    <cellStyle name="40% - Énfasis2 3 2" xfId="361"/>
    <cellStyle name="40% - Énfasis2 4" xfId="362"/>
    <cellStyle name="40% - Énfasis3 2" xfId="52"/>
    <cellStyle name="40% - Énfasis3 2 2" xfId="363"/>
    <cellStyle name="40% - Énfasis3 3" xfId="53"/>
    <cellStyle name="40% - Énfasis3 3 2" xfId="364"/>
    <cellStyle name="40% - Énfasis3 4" xfId="365"/>
    <cellStyle name="40% - Énfasis4 2" xfId="54"/>
    <cellStyle name="40% - Énfasis4 2 2" xfId="366"/>
    <cellStyle name="40% - Énfasis4 3" xfId="55"/>
    <cellStyle name="40% - Énfasis4 3 2" xfId="367"/>
    <cellStyle name="40% - Énfasis4 4" xfId="368"/>
    <cellStyle name="40% - Énfasis5 2" xfId="56"/>
    <cellStyle name="40% - Énfasis5 2 2" xfId="369"/>
    <cellStyle name="40% - Énfasis5 3" xfId="57"/>
    <cellStyle name="40% - Énfasis5 3 2" xfId="370"/>
    <cellStyle name="40% - Énfasis5 4" xfId="371"/>
    <cellStyle name="40% - Énfasis6 2" xfId="58"/>
    <cellStyle name="40% - Énfasis6 2 2" xfId="372"/>
    <cellStyle name="40% - Énfasis6 3" xfId="59"/>
    <cellStyle name="40% - Énfasis6 3 2" xfId="373"/>
    <cellStyle name="40% - Énfasis6 4" xfId="374"/>
    <cellStyle name="60% - Accent1" xfId="265"/>
    <cellStyle name="60% - Accent1 2" xfId="60"/>
    <cellStyle name="60% - Accent2" xfId="266"/>
    <cellStyle name="60% - Accent2 2" xfId="61"/>
    <cellStyle name="60% - Accent3" xfId="267"/>
    <cellStyle name="60% - Accent3 2" xfId="62"/>
    <cellStyle name="60% - Accent4" xfId="268"/>
    <cellStyle name="60% - Accent4 2" xfId="63"/>
    <cellStyle name="60% - Accent5" xfId="269"/>
    <cellStyle name="60% - Accent5 2" xfId="64"/>
    <cellStyle name="60% - Accent6" xfId="270"/>
    <cellStyle name="60% - Accent6 2" xfId="65"/>
    <cellStyle name="60% - Énfasis1 2" xfId="66"/>
    <cellStyle name="60% - Énfasis1 2 2" xfId="375"/>
    <cellStyle name="60% - Énfasis1 3" xfId="67"/>
    <cellStyle name="60% - Énfasis1 3 2" xfId="376"/>
    <cellStyle name="60% - Énfasis1 4" xfId="377"/>
    <cellStyle name="60% - Énfasis2 2" xfId="68"/>
    <cellStyle name="60% - Énfasis2 2 2" xfId="378"/>
    <cellStyle name="60% - Énfasis2 3" xfId="69"/>
    <cellStyle name="60% - Énfasis2 3 2" xfId="379"/>
    <cellStyle name="60% - Énfasis2 4" xfId="380"/>
    <cellStyle name="60% - Énfasis3 2" xfId="70"/>
    <cellStyle name="60% - Énfasis3 2 2" xfId="381"/>
    <cellStyle name="60% - Énfasis3 3" xfId="71"/>
    <cellStyle name="60% - Énfasis3 3 2" xfId="382"/>
    <cellStyle name="60% - Énfasis3 4" xfId="383"/>
    <cellStyle name="60% - Énfasis4 2" xfId="72"/>
    <cellStyle name="60% - Énfasis4 2 2" xfId="384"/>
    <cellStyle name="60% - Énfasis4 3" xfId="73"/>
    <cellStyle name="60% - Énfasis4 3 2" xfId="385"/>
    <cellStyle name="60% - Énfasis4 4" xfId="386"/>
    <cellStyle name="60% - Énfasis5 2" xfId="74"/>
    <cellStyle name="60% - Énfasis5 2 2" xfId="387"/>
    <cellStyle name="60% - Énfasis5 3" xfId="75"/>
    <cellStyle name="60% - Énfasis5 3 2" xfId="388"/>
    <cellStyle name="60% - Énfasis5 4" xfId="389"/>
    <cellStyle name="60% - Énfasis6 2" xfId="76"/>
    <cellStyle name="60% - Énfasis6 2 2" xfId="390"/>
    <cellStyle name="60% - Énfasis6 3" xfId="77"/>
    <cellStyle name="60% - Énfasis6 3 2" xfId="391"/>
    <cellStyle name="60% - Énfasis6 4" xfId="392"/>
    <cellStyle name="Accent1" xfId="271"/>
    <cellStyle name="Accent1 - 20%" xfId="393"/>
    <cellStyle name="Accent1 - 40%" xfId="394"/>
    <cellStyle name="Accent1 - 60%" xfId="395"/>
    <cellStyle name="Accent1 2" xfId="78"/>
    <cellStyle name="Accent1_ANALISIS PARA PRESENTAR OPRET" xfId="396"/>
    <cellStyle name="Accent2" xfId="272"/>
    <cellStyle name="Accent2 - 20%" xfId="397"/>
    <cellStyle name="Accent2 - 40%" xfId="398"/>
    <cellStyle name="Accent2 - 60%" xfId="399"/>
    <cellStyle name="Accent2 2" xfId="79"/>
    <cellStyle name="Accent2_ANALISIS PARA PRESENTAR OPRET" xfId="400"/>
    <cellStyle name="Accent3" xfId="273"/>
    <cellStyle name="Accent3 - 20%" xfId="401"/>
    <cellStyle name="Accent3 - 40%" xfId="402"/>
    <cellStyle name="Accent3 - 60%" xfId="403"/>
    <cellStyle name="Accent3 2" xfId="80"/>
    <cellStyle name="Accent3_ANALISIS PARA PRESENTAR OPRET" xfId="404"/>
    <cellStyle name="Accent4" xfId="274"/>
    <cellStyle name="Accent4 - 20%" xfId="405"/>
    <cellStyle name="Accent4 - 40%" xfId="406"/>
    <cellStyle name="Accent4 - 60%" xfId="407"/>
    <cellStyle name="Accent4 2" xfId="81"/>
    <cellStyle name="Accent4_ANALISIS PARA PRESENTAR OPRET" xfId="408"/>
    <cellStyle name="Accent5" xfId="275"/>
    <cellStyle name="Accent5 - 20%" xfId="409"/>
    <cellStyle name="Accent5 - 40%" xfId="410"/>
    <cellStyle name="Accent5 - 60%" xfId="411"/>
    <cellStyle name="Accent5 2" xfId="82"/>
    <cellStyle name="Accent5_ANALISIS PARA PRESENTAR OPRET" xfId="412"/>
    <cellStyle name="Accent6" xfId="276"/>
    <cellStyle name="Accent6 - 20%" xfId="413"/>
    <cellStyle name="Accent6 - 40%" xfId="414"/>
    <cellStyle name="Accent6 - 60%" xfId="415"/>
    <cellStyle name="Accent6 2" xfId="83"/>
    <cellStyle name="Accent6_ANALISIS PARA PRESENTAR OPRET" xfId="416"/>
    <cellStyle name="Bad" xfId="277"/>
    <cellStyle name="Bad 2" xfId="84"/>
    <cellStyle name="Buena" xfId="215"/>
    <cellStyle name="Buena 2" xfId="85"/>
    <cellStyle name="Buena 2 2" xfId="417"/>
    <cellStyle name="Buena 3" xfId="86"/>
    <cellStyle name="Buena 3 2" xfId="418"/>
    <cellStyle name="Buena 4" xfId="419"/>
    <cellStyle name="Calculation" xfId="278"/>
    <cellStyle name="Calculation 2" xfId="87"/>
    <cellStyle name="Cálculo 2" xfId="88"/>
    <cellStyle name="Cálculo 2 2" xfId="420"/>
    <cellStyle name="Cálculo 3" xfId="89"/>
    <cellStyle name="Cálculo 3 2" xfId="421"/>
    <cellStyle name="Cálculo 4" xfId="422"/>
    <cellStyle name="Celda de comprobación 2" xfId="90"/>
    <cellStyle name="Celda de comprobación 2 2" xfId="423"/>
    <cellStyle name="Celda de comprobación 3" xfId="91"/>
    <cellStyle name="Celda de comprobación 3 2" xfId="424"/>
    <cellStyle name="Celda de comprobación 4" xfId="425"/>
    <cellStyle name="Celda vinculada 2" xfId="92"/>
    <cellStyle name="Celda vinculada 2 2" xfId="426"/>
    <cellStyle name="Celda vinculada 3" xfId="93"/>
    <cellStyle name="Celda vinculada 3 2" xfId="427"/>
    <cellStyle name="Celda vinculada 4" xfId="428"/>
    <cellStyle name="Check Cell" xfId="279"/>
    <cellStyle name="Check Cell 2" xfId="94"/>
    <cellStyle name="Comma 10" xfId="429"/>
    <cellStyle name="Comma 11" xfId="336"/>
    <cellStyle name="Comma 12" xfId="430"/>
    <cellStyle name="Comma 13" xfId="431"/>
    <cellStyle name="Comma 2" xfId="7"/>
    <cellStyle name="Comma 2 2" xfId="95"/>
    <cellStyle name="Comma 2 2 2" xfId="316"/>
    <cellStyle name="Comma 2 3" xfId="432"/>
    <cellStyle name="Comma 2 4" xfId="216"/>
    <cellStyle name="Comma 3" xfId="96"/>
    <cellStyle name="Comma 3 2" xfId="218"/>
    <cellStyle name="Comma 3 2 3" xfId="97"/>
    <cellStyle name="Comma 3 3" xfId="317"/>
    <cellStyle name="Comma 3 4" xfId="217"/>
    <cellStyle name="Comma 3_Adicional No. 1  Edificio Biblioteca y Verja y parqueos  Universidad ITECO" xfId="433"/>
    <cellStyle name="Comma 4" xfId="219"/>
    <cellStyle name="Comma 4 2" xfId="434"/>
    <cellStyle name="Comma 4_Presupuesto_remodelacion vivienda en cancino pe" xfId="435"/>
    <cellStyle name="Comma 5" xfId="280"/>
    <cellStyle name="Comma 5 2" xfId="247"/>
    <cellStyle name="Comma 6" xfId="281"/>
    <cellStyle name="Comma 6 2" xfId="249"/>
    <cellStyle name="Comma 7" xfId="220"/>
    <cellStyle name="Comma 7 2" xfId="318"/>
    <cellStyle name="Comma 8" xfId="282"/>
    <cellStyle name="Comma 8 2" xfId="246"/>
    <cellStyle name="Comma 8 2 2" xfId="301"/>
    <cellStyle name="Comma 8 3" xfId="299"/>
    <cellStyle name="Comma 9" xfId="319"/>
    <cellStyle name="Comma_ACUEDUCTO DE  PADRE LAS CASAS" xfId="98"/>
    <cellStyle name="Currency 2" xfId="436"/>
    <cellStyle name="Currency 3" xfId="437"/>
    <cellStyle name="Currency 4" xfId="438"/>
    <cellStyle name="Currency_Construccion Edificio Aulas No.1 Centroa Regional UASD, Mao" xfId="439"/>
    <cellStyle name="Emphasis 1" xfId="440"/>
    <cellStyle name="Emphasis 2" xfId="441"/>
    <cellStyle name="Emphasis 3" xfId="442"/>
    <cellStyle name="Encabezado 4 2" xfId="99"/>
    <cellStyle name="Encabezado 4 2 2" xfId="443"/>
    <cellStyle name="Encabezado 4 3" xfId="100"/>
    <cellStyle name="Encabezado 4 3 2" xfId="444"/>
    <cellStyle name="Encabezado 4 4" xfId="445"/>
    <cellStyle name="Énfasis 1" xfId="446"/>
    <cellStyle name="Énfasis 2" xfId="447"/>
    <cellStyle name="Énfasis 3" xfId="448"/>
    <cellStyle name="Énfasis1 - 20%" xfId="449"/>
    <cellStyle name="Énfasis1 - 40%" xfId="450"/>
    <cellStyle name="Énfasis1 - 60%" xfId="451"/>
    <cellStyle name="Énfasis1 2" xfId="101"/>
    <cellStyle name="Énfasis1 2 2" xfId="452"/>
    <cellStyle name="Énfasis1 3" xfId="102"/>
    <cellStyle name="Énfasis1 3 2" xfId="453"/>
    <cellStyle name="Énfasis1 4" xfId="454"/>
    <cellStyle name="Énfasis2 - 20%" xfId="455"/>
    <cellStyle name="Énfasis2 - 40%" xfId="456"/>
    <cellStyle name="Énfasis2 - 60%" xfId="457"/>
    <cellStyle name="Énfasis2 2" xfId="103"/>
    <cellStyle name="Énfasis2 2 2" xfId="458"/>
    <cellStyle name="Énfasis2 3" xfId="104"/>
    <cellStyle name="Énfasis2 3 2" xfId="459"/>
    <cellStyle name="Énfasis2 4" xfId="460"/>
    <cellStyle name="Énfasis3 - 20%" xfId="461"/>
    <cellStyle name="Énfasis3 - 40%" xfId="462"/>
    <cellStyle name="Énfasis3 - 60%" xfId="463"/>
    <cellStyle name="Énfasis3 2" xfId="105"/>
    <cellStyle name="Énfasis3 2 2" xfId="464"/>
    <cellStyle name="Énfasis3 3" xfId="106"/>
    <cellStyle name="Énfasis3 3 2" xfId="465"/>
    <cellStyle name="Énfasis3 4" xfId="466"/>
    <cellStyle name="Énfasis4 - 20%" xfId="467"/>
    <cellStyle name="Énfasis4 - 40%" xfId="468"/>
    <cellStyle name="Énfasis4 - 60%" xfId="469"/>
    <cellStyle name="Énfasis4 2" xfId="107"/>
    <cellStyle name="Énfasis4 2 2" xfId="470"/>
    <cellStyle name="Énfasis4 3" xfId="108"/>
    <cellStyle name="Énfasis4 3 2" xfId="471"/>
    <cellStyle name="Énfasis4 4" xfId="472"/>
    <cellStyle name="Énfasis5 - 20%" xfId="473"/>
    <cellStyle name="Énfasis5 - 40%" xfId="474"/>
    <cellStyle name="Énfasis5 - 60%" xfId="475"/>
    <cellStyle name="Énfasis5 2" xfId="109"/>
    <cellStyle name="Énfasis5 2 2" xfId="476"/>
    <cellStyle name="Énfasis5 3" xfId="110"/>
    <cellStyle name="Énfasis5 3 2" xfId="477"/>
    <cellStyle name="Énfasis5 4" xfId="478"/>
    <cellStyle name="Énfasis6 - 20%" xfId="479"/>
    <cellStyle name="Énfasis6 - 40%" xfId="480"/>
    <cellStyle name="Énfasis6 - 60%" xfId="481"/>
    <cellStyle name="Énfasis6 2" xfId="111"/>
    <cellStyle name="Énfasis6 2 2" xfId="482"/>
    <cellStyle name="Énfasis6 3" xfId="112"/>
    <cellStyle name="Énfasis6 3 2" xfId="483"/>
    <cellStyle name="Énfasis6 4" xfId="484"/>
    <cellStyle name="Entrada 2" xfId="113"/>
    <cellStyle name="Entrada 2 2" xfId="485"/>
    <cellStyle name="Entrada 3" xfId="114"/>
    <cellStyle name="Entrada 3 2" xfId="486"/>
    <cellStyle name="Entrada 4" xfId="487"/>
    <cellStyle name="Euro" xfId="115"/>
    <cellStyle name="Euro 2" xfId="116"/>
    <cellStyle name="Euro 2 2" xfId="117"/>
    <cellStyle name="Euro 2 2 2" xfId="223"/>
    <cellStyle name="Euro 2 3" xfId="241"/>
    <cellStyle name="Euro 2 4" xfId="222"/>
    <cellStyle name="Euro 3" xfId="118"/>
    <cellStyle name="Euro 3 2" xfId="488"/>
    <cellStyle name="Euro 4" xfId="119"/>
    <cellStyle name="Euro 5" xfId="221"/>
    <cellStyle name="Euro_Adicional No. 1  Edificio Biblioteca y Verja y parqueos  Universidad ITECO" xfId="489"/>
    <cellStyle name="Excel Built-in Comma" xfId="490"/>
    <cellStyle name="Excel Built-in Normal" xfId="491"/>
    <cellStyle name="Explanatory Text" xfId="283"/>
    <cellStyle name="Explanatory Text 2" xfId="120"/>
    <cellStyle name="F2" xfId="121"/>
    <cellStyle name="F3" xfId="122"/>
    <cellStyle name="F4" xfId="123"/>
    <cellStyle name="F5" xfId="124"/>
    <cellStyle name="F6" xfId="125"/>
    <cellStyle name="F7" xfId="126"/>
    <cellStyle name="F8" xfId="127"/>
    <cellStyle name="Followed Hyperlink" xfId="492"/>
    <cellStyle name="Good" xfId="284"/>
    <cellStyle name="Good 2" xfId="128"/>
    <cellStyle name="Heading 1" xfId="285"/>
    <cellStyle name="Heading 1 2" xfId="129"/>
    <cellStyle name="Heading 2" xfId="286"/>
    <cellStyle name="Heading 2 2" xfId="130"/>
    <cellStyle name="Heading 3" xfId="287"/>
    <cellStyle name="Heading 3 2" xfId="131"/>
    <cellStyle name="Heading 4" xfId="288"/>
    <cellStyle name="Heading 4 2" xfId="132"/>
    <cellStyle name="Hipervínculo visitado 2" xfId="493"/>
    <cellStyle name="Hyperlink" xfId="494"/>
    <cellStyle name="Incorrecto 2" xfId="133"/>
    <cellStyle name="Incorrecto 2 2" xfId="495"/>
    <cellStyle name="Incorrecto 3" xfId="134"/>
    <cellStyle name="Incorrecto 3 2" xfId="496"/>
    <cellStyle name="Incorrecto 4" xfId="497"/>
    <cellStyle name="Input" xfId="289"/>
    <cellStyle name="Input 2" xfId="135"/>
    <cellStyle name="Linked Cell" xfId="290"/>
    <cellStyle name="Linked Cell 2" xfId="136"/>
    <cellStyle name="Millares 10" xfId="298"/>
    <cellStyle name="Millares 10 2" xfId="20"/>
    <cellStyle name="Millares 11" xfId="137"/>
    <cellStyle name="Millares 11 2" xfId="498"/>
    <cellStyle name="Millares 11 3" xfId="306"/>
    <cellStyle name="Millares 12" xfId="138"/>
    <cellStyle name="Millares 12 2" xfId="315"/>
    <cellStyle name="Millares 12 3" xfId="309"/>
    <cellStyle name="Millares 13" xfId="4"/>
    <cellStyle name="Millares 13 2" xfId="500"/>
    <cellStyle name="Millares 13 3" xfId="499"/>
    <cellStyle name="Millares 14" xfId="139"/>
    <cellStyle name="Millares 14 2" xfId="501"/>
    <cellStyle name="Millares 15" xfId="140"/>
    <cellStyle name="Millares 15 2" xfId="502"/>
    <cellStyle name="Millares 16" xfId="503"/>
    <cellStyle name="Millares 17" xfId="504"/>
    <cellStyle name="Millares 18" xfId="505"/>
    <cellStyle name="Millares 19" xfId="506"/>
    <cellStyle name="Millares 2" xfId="141"/>
    <cellStyle name="Millares 2 10" xfId="507"/>
    <cellStyle name="Millares 2 2" xfId="2"/>
    <cellStyle name="Millares 2 2 2" xfId="142"/>
    <cellStyle name="Millares 2 2 2 2" xfId="303"/>
    <cellStyle name="Millares 2 2 2 2 2" xfId="143"/>
    <cellStyle name="Millares 2 2 3" xfId="320"/>
    <cellStyle name="Millares 2 2 4" xfId="224"/>
    <cellStyle name="Millares 2 3" xfId="225"/>
    <cellStyle name="Millares 2 3 2" xfId="5"/>
    <cellStyle name="Millares 2 3 2 2" xfId="321"/>
    <cellStyle name="Millares 2 3 3" xfId="15"/>
    <cellStyle name="Millares 2 4" xfId="226"/>
    <cellStyle name="Millares 2 4 2" xfId="314"/>
    <cellStyle name="Millares 2 5" xfId="508"/>
    <cellStyle name="Millares 2_ANALISIS COSTOS PORTICOS GRAN TECHO" xfId="509"/>
    <cellStyle name="Millares 3" xfId="144"/>
    <cellStyle name="Millares 3 11" xfId="145"/>
    <cellStyle name="Millares 3 2" xfId="146"/>
    <cellStyle name="Millares 3 2 2" xfId="322"/>
    <cellStyle name="Millares 3 2 3" xfId="228"/>
    <cellStyle name="Millares 3 3" xfId="17"/>
    <cellStyle name="Millares 3 3 2" xfId="323"/>
    <cellStyle name="Millares 3 3 2 3" xfId="147"/>
    <cellStyle name="Millares 3 3 3" xfId="229"/>
    <cellStyle name="Millares 3 4" xfId="148"/>
    <cellStyle name="Millares 3 4 2" xfId="250"/>
    <cellStyle name="Millares 3 5" xfId="227"/>
    <cellStyle name="Millares 3_DESGLOSE_DE_PORTICOS_METALICOS_UASD_BONAO_ENV" xfId="510"/>
    <cellStyle name="Millares 4" xfId="149"/>
    <cellStyle name="Millares 4 2" xfId="150"/>
    <cellStyle name="Millares 4 2 2" xfId="151"/>
    <cellStyle name="Millares 4 2 2 2" xfId="324"/>
    <cellStyle name="Millares 4 2 3" xfId="231"/>
    <cellStyle name="Millares 4 3" xfId="232"/>
    <cellStyle name="Millares 4 3 2" xfId="325"/>
    <cellStyle name="Millares 4 4" xfId="244"/>
    <cellStyle name="Millares 4 5" xfId="326"/>
    <cellStyle name="Millares 4 6" xfId="230"/>
    <cellStyle name="Millares 4_Presupuesto Construccion edificio oficina gubernamentales de san juan" xfId="511"/>
    <cellStyle name="Millares 5" xfId="152"/>
    <cellStyle name="Millares 5 2" xfId="153"/>
    <cellStyle name="Millares 5 2 2" xfId="512"/>
    <cellStyle name="Millares 5 2 3" xfId="327"/>
    <cellStyle name="Millares 5 3" xfId="154"/>
    <cellStyle name="Millares 5 3 2" xfId="8"/>
    <cellStyle name="Millares 5 3 3" xfId="513"/>
    <cellStyle name="Millares 5 4" xfId="233"/>
    <cellStyle name="Millares 6" xfId="155"/>
    <cellStyle name="Millares 6 2" xfId="245"/>
    <cellStyle name="Millares 7" xfId="156"/>
    <cellStyle name="Millares 7 2" xfId="157"/>
    <cellStyle name="Millares 7 2 10" xfId="234"/>
    <cellStyle name="Millares 7 2 2" xfId="312"/>
    <cellStyle name="Millares 7 2 2 2" xfId="514"/>
    <cellStyle name="Millares 7 2 3" xfId="515"/>
    <cellStyle name="Millares 7 2 4" xfId="516"/>
    <cellStyle name="Millares 7 2 5" xfId="517"/>
    <cellStyle name="Millares 7 2 6" xfId="518"/>
    <cellStyle name="Millares 7 2 7" xfId="519"/>
    <cellStyle name="Millares 7 2 8" xfId="520"/>
    <cellStyle name="Millares 7 2 9" xfId="521"/>
    <cellStyle name="Millares 7 3" xfId="522"/>
    <cellStyle name="Millares 7 4" xfId="291"/>
    <cellStyle name="Millares 8" xfId="242"/>
    <cellStyle name="Millares 8 2" xfId="300"/>
    <cellStyle name="Millares 8 2 2" xfId="523"/>
    <cellStyle name="Millares 9" xfId="158"/>
    <cellStyle name="Millares 9 2" xfId="302"/>
    <cellStyle name="Millares 9 3" xfId="292"/>
    <cellStyle name="Millares_rec.No.57-03 481-01 alc.sanitario del seibo red colectora y pta. trat. #2" xfId="13"/>
    <cellStyle name="Moneda [0] 2" xfId="524"/>
    <cellStyle name="Moneda 2" xfId="159"/>
    <cellStyle name="Moneda 2 2" xfId="236"/>
    <cellStyle name="Moneda 2 2 2" xfId="328"/>
    <cellStyle name="Moneda 2 2 2 2" xfId="525"/>
    <cellStyle name="Moneda 2 3" xfId="243"/>
    <cellStyle name="Moneda 2 4" xfId="304"/>
    <cellStyle name="Moneda 2 5" xfId="235"/>
    <cellStyle name="Moneda 2_ANALISIS COSTOS PORTICOS GRAN TECHO" xfId="526"/>
    <cellStyle name="Moneda 3" xfId="160"/>
    <cellStyle name="Moneda 3 2" xfId="161"/>
    <cellStyle name="Moneda 3 2 2" xfId="329"/>
    <cellStyle name="Moneda 3 3" xfId="527"/>
    <cellStyle name="Moneda 3 4" xfId="237"/>
    <cellStyle name="Moneda 4" xfId="238"/>
    <cellStyle name="Moneda 4 2" xfId="330"/>
    <cellStyle name="Moneda 5" xfId="293"/>
    <cellStyle name="Moneda 6" xfId="252"/>
    <cellStyle name="Moneda 6 2" xfId="331"/>
    <cellStyle name="Moneda 7" xfId="528"/>
    <cellStyle name="Neutral 2" xfId="162"/>
    <cellStyle name="Neutral 3" xfId="529"/>
    <cellStyle name="Neutral 4" xfId="530"/>
    <cellStyle name="No-definido" xfId="163"/>
    <cellStyle name="Normal" xfId="0" builtinId="0"/>
    <cellStyle name="Normal - Style1" xfId="164"/>
    <cellStyle name="Normal 10" xfId="1"/>
    <cellStyle name="Normal 10 2" xfId="10"/>
    <cellStyle name="Normal 10 3" xfId="311"/>
    <cellStyle name="Normal 11" xfId="21"/>
    <cellStyle name="Normal 11 2" xfId="531"/>
    <cellStyle name="Normal 11 3" xfId="632"/>
    <cellStyle name="Normal 12" xfId="532"/>
    <cellStyle name="Normal 13" xfId="533"/>
    <cellStyle name="Normal 13 2 2" xfId="9"/>
    <cellStyle name="Normal 14" xfId="534"/>
    <cellStyle name="Normal 14 2" xfId="165"/>
    <cellStyle name="Normal 15" xfId="535"/>
    <cellStyle name="Normal 16" xfId="536"/>
    <cellStyle name="Normal 17" xfId="537"/>
    <cellStyle name="Normal 18" xfId="538"/>
    <cellStyle name="Normal 19" xfId="539"/>
    <cellStyle name="Normal 2" xfId="166"/>
    <cellStyle name="Normal 2 2" xfId="11"/>
    <cellStyle name="Normal 2 2 2" xfId="167"/>
    <cellStyle name="Normal 2 2 2 2" xfId="313"/>
    <cellStyle name="Normal 2 3" xfId="168"/>
    <cellStyle name="Normal 2 3 2" xfId="12"/>
    <cellStyle name="Normal 2 4" xfId="169"/>
    <cellStyle name="Normal 2 4 2" xfId="22"/>
    <cellStyle name="Normal 2 4 2 2" xfId="170"/>
    <cellStyle name="Normal 2 5" xfId="171"/>
    <cellStyle name="Normal 2_07-09 presupu..." xfId="172"/>
    <cellStyle name="Normal 2_ANALISIS REC 3" xfId="6"/>
    <cellStyle name="Normal 20" xfId="540"/>
    <cellStyle name="Normal 21" xfId="541"/>
    <cellStyle name="Normal 22" xfId="542"/>
    <cellStyle name="Normal 23" xfId="543"/>
    <cellStyle name="Normal 24" xfId="308"/>
    <cellStyle name="Normal 24 2" xfId="332"/>
    <cellStyle name="Normal 25" xfId="544"/>
    <cellStyle name="Normal 26" xfId="545"/>
    <cellStyle name="Normal 27" xfId="546"/>
    <cellStyle name="Normal 28" xfId="214"/>
    <cellStyle name="Normal 3" xfId="173"/>
    <cellStyle name="Normal 3 2" xfId="174"/>
    <cellStyle name="Normal 3 2 2" xfId="305"/>
    <cellStyle name="Normal 3 3" xfId="547"/>
    <cellStyle name="Normal 3 4" xfId="548"/>
    <cellStyle name="Normal 3 5" xfId="239"/>
    <cellStyle name="Normal 3_Presupuesto Construccion Parque El Lucero San Juan de la Maguana" xfId="549"/>
    <cellStyle name="Normal 31_correccion de averia ac.hatillo prov.hato mayor oct.2011" xfId="175"/>
    <cellStyle name="Normal 37" xfId="3"/>
    <cellStyle name="Normal 37 2" xfId="631"/>
    <cellStyle name="Normal 4" xfId="176"/>
    <cellStyle name="Normal 4 10" xfId="550"/>
    <cellStyle name="Normal 4 11" xfId="551"/>
    <cellStyle name="Normal 4 12" xfId="552"/>
    <cellStyle name="Normal 4 13" xfId="553"/>
    <cellStyle name="Normal 4 14" xfId="554"/>
    <cellStyle name="Normal 4 2" xfId="177"/>
    <cellStyle name="Normal 4 3" xfId="310"/>
    <cellStyle name="Normal 4 3 2" xfId="337"/>
    <cellStyle name="Normal 4 4" xfId="555"/>
    <cellStyle name="Normal 4 5" xfId="556"/>
    <cellStyle name="Normal 4 6" xfId="557"/>
    <cellStyle name="Normal 4 7" xfId="558"/>
    <cellStyle name="Normal 4 8" xfId="559"/>
    <cellStyle name="Normal 4 9" xfId="560"/>
    <cellStyle name="Normal 4_Administration_Building_-_Lista_de_Partidas_y_Cantidades_-_(PVDC-004)_REVC mod" xfId="561"/>
    <cellStyle name="Normal 5" xfId="178"/>
    <cellStyle name="Normal 5 10" xfId="562"/>
    <cellStyle name="Normal 5 11" xfId="563"/>
    <cellStyle name="Normal 5 12" xfId="564"/>
    <cellStyle name="Normal 5 13" xfId="565"/>
    <cellStyle name="Normal 5 14" xfId="566"/>
    <cellStyle name="Normal 5 15" xfId="307"/>
    <cellStyle name="Normal 5 2" xfId="14"/>
    <cellStyle name="Normal 5 2 2" xfId="179"/>
    <cellStyle name="Normal 5 2 3" xfId="333"/>
    <cellStyle name="Normal 5 3" xfId="567"/>
    <cellStyle name="Normal 5 4" xfId="568"/>
    <cellStyle name="Normal 5 5" xfId="569"/>
    <cellStyle name="Normal 5 6" xfId="570"/>
    <cellStyle name="Normal 5 7" xfId="571"/>
    <cellStyle name="Normal 5 8" xfId="572"/>
    <cellStyle name="Normal 5 9" xfId="573"/>
    <cellStyle name="Normal 5_Administration_Building_-_Lista_de_Partidas_y_Cantidades_-_(PVDC-004)_REVC mod" xfId="574"/>
    <cellStyle name="Normal 6" xfId="180"/>
    <cellStyle name="Normal 7" xfId="181"/>
    <cellStyle name="Normal 7 2" xfId="575"/>
    <cellStyle name="Normal 8" xfId="182"/>
    <cellStyle name="Normal 8 2" xfId="576"/>
    <cellStyle name="Normal 85" xfId="183"/>
    <cellStyle name="Normal 9" xfId="184"/>
    <cellStyle name="Normal 9 2" xfId="335"/>
    <cellStyle name="Normal_Ppresupuesto Acuducto de  estancia del yaque, Pozos # 1 y  2" xfId="23"/>
    <cellStyle name="Normal_presupuesto" xfId="18"/>
    <cellStyle name="Notas 2" xfId="185"/>
    <cellStyle name="Notas 3" xfId="186"/>
    <cellStyle name="Notas 3 2" xfId="577"/>
    <cellStyle name="Notas 4" xfId="578"/>
    <cellStyle name="Note" xfId="294"/>
    <cellStyle name="Note 2" xfId="187"/>
    <cellStyle name="Note 2 2" xfId="188"/>
    <cellStyle name="Note 3" xfId="189"/>
    <cellStyle name="Output" xfId="295"/>
    <cellStyle name="Output 2" xfId="190"/>
    <cellStyle name="Percent 2" xfId="191"/>
    <cellStyle name="Percent 2 2" xfId="192"/>
    <cellStyle name="Percent 2 3" xfId="248"/>
    <cellStyle name="Percent 3" xfId="240"/>
    <cellStyle name="Percent 3 2" xfId="579"/>
    <cellStyle name="Percent 4" xfId="580"/>
    <cellStyle name="Porcentaje 2" xfId="19"/>
    <cellStyle name="Porcentaje 2 2" xfId="193"/>
    <cellStyle name="Porcentaje 3" xfId="194"/>
    <cellStyle name="Porcentaje 4" xfId="195"/>
    <cellStyle name="Porcentual 10" xfId="581"/>
    <cellStyle name="Porcentual 2" xfId="196"/>
    <cellStyle name="Porcentual 2 2" xfId="16"/>
    <cellStyle name="Porcentual 2 3" xfId="582"/>
    <cellStyle name="Porcentual 2 4" xfId="583"/>
    <cellStyle name="Porcentual 2_ANALISIS COSTOS PORTICOS GRAN TECHO" xfId="584"/>
    <cellStyle name="Porcentual 3" xfId="251"/>
    <cellStyle name="Porcentual 3 10" xfId="585"/>
    <cellStyle name="Porcentual 3 11" xfId="586"/>
    <cellStyle name="Porcentual 3 12" xfId="587"/>
    <cellStyle name="Porcentual 3 13" xfId="588"/>
    <cellStyle name="Porcentual 3 14" xfId="589"/>
    <cellStyle name="Porcentual 3 15" xfId="590"/>
    <cellStyle name="Porcentual 3 2" xfId="334"/>
    <cellStyle name="Porcentual 3 3" xfId="591"/>
    <cellStyle name="Porcentual 3 4" xfId="592"/>
    <cellStyle name="Porcentual 3 5" xfId="593"/>
    <cellStyle name="Porcentual 3 6" xfId="594"/>
    <cellStyle name="Porcentual 3 7" xfId="595"/>
    <cellStyle name="Porcentual 3 8" xfId="596"/>
    <cellStyle name="Porcentual 3 9" xfId="597"/>
    <cellStyle name="Porcentual 4" xfId="598"/>
    <cellStyle name="Porcentual 5" xfId="197"/>
    <cellStyle name="Porcentual 5 2" xfId="599"/>
    <cellStyle name="Porcentual 5 2 2" xfId="600"/>
    <cellStyle name="Porcentual 6" xfId="601"/>
    <cellStyle name="Porcentual 7" xfId="602"/>
    <cellStyle name="Porcentual 8" xfId="603"/>
    <cellStyle name="Porcentual 9" xfId="604"/>
    <cellStyle name="Salida 2" xfId="198"/>
    <cellStyle name="Salida 2 2" xfId="605"/>
    <cellStyle name="Salida 3" xfId="199"/>
    <cellStyle name="Salida 3 2" xfId="606"/>
    <cellStyle name="Salida 4" xfId="607"/>
    <cellStyle name="Sheet Title" xfId="608"/>
    <cellStyle name="Texto de advertencia 2" xfId="200"/>
    <cellStyle name="Texto de advertencia 2 2" xfId="609"/>
    <cellStyle name="Texto de advertencia 3" xfId="201"/>
    <cellStyle name="Texto de advertencia 3 2" xfId="610"/>
    <cellStyle name="Texto de advertencia 4" xfId="611"/>
    <cellStyle name="Texto explicativo 2" xfId="202"/>
    <cellStyle name="Texto explicativo 2 2" xfId="612"/>
    <cellStyle name="Texto explicativo 3" xfId="203"/>
    <cellStyle name="Texto explicativo 3 2" xfId="613"/>
    <cellStyle name="Texto explicativo 4" xfId="614"/>
    <cellStyle name="Title" xfId="296"/>
    <cellStyle name="Title 2" xfId="204"/>
    <cellStyle name="Título 1 2" xfId="205"/>
    <cellStyle name="Título 1 2 2" xfId="615"/>
    <cellStyle name="Título 1 3" xfId="616"/>
    <cellStyle name="Título 1 4" xfId="617"/>
    <cellStyle name="Título 2 2" xfId="206"/>
    <cellStyle name="Título 2 2 2" xfId="618"/>
    <cellStyle name="Título 2 3" xfId="207"/>
    <cellStyle name="Título 2 3 2" xfId="619"/>
    <cellStyle name="Título 2 4" xfId="620"/>
    <cellStyle name="Título 3 2" xfId="208"/>
    <cellStyle name="Título 3 2 2" xfId="621"/>
    <cellStyle name="Título 3 3" xfId="209"/>
    <cellStyle name="Título 3 3 2" xfId="622"/>
    <cellStyle name="Título 3 4" xfId="623"/>
    <cellStyle name="Título 4" xfId="210"/>
    <cellStyle name="Título 4 2" xfId="624"/>
    <cellStyle name="Título 5" xfId="211"/>
    <cellStyle name="Título 5 2" xfId="625"/>
    <cellStyle name="Título 6" xfId="626"/>
    <cellStyle name="Título de hoja" xfId="627"/>
    <cellStyle name="Total 2" xfId="212"/>
    <cellStyle name="Total 3" xfId="628"/>
    <cellStyle name="Total 4" xfId="629"/>
    <cellStyle name="Währung" xfId="630"/>
    <cellStyle name="Warning Text" xfId="297"/>
    <cellStyle name="Warning Text 2" xfId="213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2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44\servidor%20de%20red%20de%20costos%20(ervita)\Documents%20and%20Settings\dell2\Escritorio\Mis%20documentos\presupuestos%202006\85-06%20Reh.%20y%20Ampl.%20Ac.%20Imbert%20(2da.%20alternativa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PRESUPUESTO%202006\ZONA%20VII\85-06%20Reh.%20y%20Ampl.%20Ac.%20Imbert%20(2da.%20alternativa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ervidor%20de%20red%20de%20costos%20(ervita)\carpeta%20de%20maria.morales\2009\SAMANA\Documents%20and%20Settings\Achilles_\My%20Documents\Ampliacion\Estudos%20mar&#231;o-05\Documents%20and%20Settings\Achilles_\My%20Documents\Compartido\Moreno\Plano%20de%20Conta\PROYECTO%20AQN-W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REC. 2"/>
      <sheetName val="analisis rec.2"/>
      <sheetName val="MEMO (2)"/>
      <sheetName val="Módulo1"/>
    </sheetNames>
    <sheetDataSet>
      <sheetData sheetId="0"/>
      <sheetData sheetId="1">
        <row r="1710">
          <cell r="F1710">
            <v>41829857.560000002</v>
          </cell>
        </row>
      </sheetData>
      <sheetData sheetId="2"/>
      <sheetData sheetId="3"/>
      <sheetData sheetId="4">
        <row r="1757">
          <cell r="F1757">
            <v>44557056.409999996</v>
          </cell>
        </row>
      </sheetData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na. blocks y termin."/>
      <sheetName val="Costos Mano de Obra"/>
      <sheetName val="Insumos materiales"/>
      <sheetName val="Ana. Horm mexc mort"/>
      <sheetName val="ADDENDA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COSTO INDIRECTO"/>
      <sheetName val="OPERADORES EQUIPOS"/>
      <sheetName val="LISTADO INSUMOS DEL 2000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formato"/>
      <sheetName val="REGISTROS DE LADRILLOS Y H.A. "/>
      <sheetName val="analisis basicos"/>
      <sheetName val="ANALISIS "/>
      <sheetName val="Analisis Complementarios "/>
      <sheetName val="COLOCACION DE TUBERIA"/>
      <sheetName val="MOVIMIENTO DE TIERRA"/>
      <sheetName val=" MOVIMIENTO DE TIERRA EQUIPO"/>
      <sheetName val="ANCLAJES DE H.A."/>
      <sheetName val="PVC"/>
      <sheetName val="POLIETILENO"/>
    </sheetNames>
    <sheetDataSet>
      <sheetData sheetId="0">
        <row r="231">
          <cell r="D231">
            <v>4085</v>
          </cell>
        </row>
        <row r="234">
          <cell r="D234">
            <v>1495</v>
          </cell>
        </row>
        <row r="242">
          <cell r="D242">
            <v>4920.49</v>
          </cell>
        </row>
        <row r="244">
          <cell r="D244">
            <v>1465.21</v>
          </cell>
        </row>
        <row r="284">
          <cell r="D284">
            <v>9375</v>
          </cell>
        </row>
        <row r="298">
          <cell r="D298">
            <v>2160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URA"/>
      <sheetName val="RESUMENFINANCIERO"/>
      <sheetName val="FUNCION"/>
    </sheetNames>
    <sheetDataSet>
      <sheetData sheetId="0" refreshError="1"/>
      <sheetData sheetId="1" refreshError="1"/>
      <sheetData sheetId="2" refreshError="1">
        <row r="16">
          <cell r="C16" t="str">
            <v xml:space="preserve">TOTAL BRUTO :          con 00/100 DÓLARES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T143"/>
  <sheetViews>
    <sheetView tabSelected="1" view="pageBreakPreview" zoomScale="96" zoomScaleNormal="100" zoomScaleSheetLayoutView="96" workbookViewId="0">
      <selection activeCell="B3" sqref="B3"/>
    </sheetView>
  </sheetViews>
  <sheetFormatPr baseColWidth="10" defaultColWidth="9.33203125" defaultRowHeight="14.25"/>
  <cols>
    <col min="1" max="1" width="8.6640625" style="169" customWidth="1"/>
    <col min="2" max="2" width="67.1640625" style="2" customWidth="1"/>
    <col min="3" max="3" width="11" style="167" customWidth="1"/>
    <col min="4" max="4" width="6.5" style="168" customWidth="1"/>
    <col min="5" max="5" width="16" style="167" customWidth="1"/>
    <col min="6" max="6" width="18.5" style="168" customWidth="1"/>
    <col min="7" max="7" width="24.5" style="2" customWidth="1"/>
    <col min="8" max="8" width="13.6640625" style="2" customWidth="1"/>
    <col min="9" max="9" width="23.5" style="2" customWidth="1"/>
    <col min="10" max="10" width="18.6640625" style="2" customWidth="1"/>
    <col min="11" max="11" width="20" style="2" customWidth="1"/>
    <col min="12" max="12" width="9.33203125" style="2"/>
    <col min="13" max="13" width="17" style="2" customWidth="1"/>
    <col min="14" max="14" width="13.1640625" style="2" customWidth="1"/>
    <col min="15" max="16384" width="9.33203125" style="2"/>
  </cols>
  <sheetData>
    <row r="2" spans="1:11" ht="27.75" customHeight="1">
      <c r="A2" s="347" t="s">
        <v>98</v>
      </c>
      <c r="B2" s="347"/>
      <c r="C2" s="347"/>
      <c r="D2" s="347"/>
      <c r="E2" s="347"/>
      <c r="F2" s="347"/>
    </row>
    <row r="3" spans="1:11" ht="9.75" customHeight="1">
      <c r="A3" s="5"/>
      <c r="B3" s="4"/>
      <c r="C3" s="4"/>
      <c r="D3" s="4"/>
      <c r="E3" s="4"/>
      <c r="F3" s="4"/>
    </row>
    <row r="4" spans="1:11" ht="12" customHeight="1">
      <c r="A4" s="5" t="s">
        <v>167</v>
      </c>
      <c r="B4" s="3"/>
      <c r="C4" s="3"/>
      <c r="D4" s="3"/>
      <c r="E4" s="6" t="s">
        <v>0</v>
      </c>
      <c r="F4" s="3"/>
    </row>
    <row r="5" spans="1:11" ht="10.5" customHeight="1">
      <c r="A5" s="7"/>
      <c r="B5" s="8"/>
      <c r="C5" s="9"/>
      <c r="D5" s="8"/>
      <c r="E5" s="9"/>
      <c r="F5" s="9"/>
    </row>
    <row r="6" spans="1:11" ht="17.25" customHeight="1">
      <c r="A6" s="193" t="s">
        <v>1</v>
      </c>
      <c r="B6" s="194" t="s">
        <v>2</v>
      </c>
      <c r="C6" s="195" t="s">
        <v>3</v>
      </c>
      <c r="D6" s="194" t="s">
        <v>4</v>
      </c>
      <c r="E6" s="195" t="s">
        <v>5</v>
      </c>
      <c r="F6" s="195" t="s">
        <v>6</v>
      </c>
    </row>
    <row r="7" spans="1:11" s="14" customFormat="1" ht="6.75" customHeight="1">
      <c r="A7" s="10"/>
      <c r="B7" s="11"/>
      <c r="C7" s="12"/>
      <c r="D7" s="13"/>
      <c r="E7" s="12"/>
      <c r="F7" s="12"/>
    </row>
    <row r="8" spans="1:11" s="15" customFormat="1" ht="15" customHeight="1">
      <c r="A8" s="231" t="s">
        <v>7</v>
      </c>
      <c r="B8" s="172" t="s">
        <v>8</v>
      </c>
      <c r="C8" s="173"/>
      <c r="D8" s="174"/>
      <c r="E8" s="173"/>
      <c r="F8" s="173"/>
    </row>
    <row r="9" spans="1:11" s="15" customFormat="1" ht="6.75" customHeight="1">
      <c r="A9" s="16"/>
      <c r="B9" s="17"/>
      <c r="C9" s="18"/>
      <c r="D9" s="19"/>
      <c r="E9" s="20"/>
      <c r="F9" s="18"/>
      <c r="I9" s="21"/>
      <c r="J9" s="22"/>
      <c r="K9" s="21"/>
    </row>
    <row r="10" spans="1:11" s="14" customFormat="1" ht="14.25" customHeight="1">
      <c r="A10" s="171">
        <v>1</v>
      </c>
      <c r="B10" s="172" t="s">
        <v>9</v>
      </c>
      <c r="C10" s="173"/>
      <c r="D10" s="174"/>
      <c r="E10" s="173"/>
      <c r="F10" s="173"/>
      <c r="I10" s="23"/>
      <c r="J10" s="24"/>
      <c r="K10" s="24"/>
    </row>
    <row r="11" spans="1:11" s="14" customFormat="1">
      <c r="A11" s="31">
        <f>A10+0.1</f>
        <v>1.1000000000000001</v>
      </c>
      <c r="B11" s="44" t="s">
        <v>10</v>
      </c>
      <c r="C11" s="173">
        <v>1</v>
      </c>
      <c r="D11" s="175" t="s">
        <v>11</v>
      </c>
      <c r="E11" s="173"/>
      <c r="F11" s="190">
        <f>ROUND(C11*E11,2)</f>
        <v>0</v>
      </c>
      <c r="I11" s="25"/>
      <c r="J11" s="25"/>
      <c r="K11" s="25"/>
    </row>
    <row r="12" spans="1:11" s="14" customFormat="1">
      <c r="A12" s="31">
        <f>A11+0.1</f>
        <v>1.2000000000000002</v>
      </c>
      <c r="B12" s="44" t="s">
        <v>103</v>
      </c>
      <c r="C12" s="173">
        <v>1</v>
      </c>
      <c r="D12" s="175" t="s">
        <v>11</v>
      </c>
      <c r="E12" s="173"/>
      <c r="F12" s="190">
        <f>ROUND(C12*E12,2)</f>
        <v>0</v>
      </c>
      <c r="I12" s="25"/>
      <c r="J12" s="25"/>
      <c r="K12" s="25"/>
    </row>
    <row r="13" spans="1:11" s="14" customFormat="1">
      <c r="A13" s="66">
        <f>A12+0.1</f>
        <v>1.3000000000000003</v>
      </c>
      <c r="B13" s="44" t="s">
        <v>152</v>
      </c>
      <c r="C13" s="173">
        <v>1</v>
      </c>
      <c r="D13" s="175" t="s">
        <v>11</v>
      </c>
      <c r="E13" s="173"/>
      <c r="F13" s="190">
        <f>ROUND(C13*E13,2)</f>
        <v>0</v>
      </c>
      <c r="I13" s="25"/>
      <c r="J13" s="25"/>
      <c r="K13" s="25"/>
    </row>
    <row r="14" spans="1:11" s="14" customFormat="1" ht="51">
      <c r="A14" s="66">
        <f>A13+0.1</f>
        <v>1.4000000000000004</v>
      </c>
      <c r="B14" s="249" t="s">
        <v>104</v>
      </c>
      <c r="C14" s="248">
        <v>1</v>
      </c>
      <c r="D14" s="247" t="s">
        <v>11</v>
      </c>
      <c r="E14" s="248"/>
      <c r="F14" s="190">
        <f>ROUND(C14*E14,2)</f>
        <v>0</v>
      </c>
      <c r="I14" s="25"/>
      <c r="J14" s="25"/>
      <c r="K14" s="25"/>
    </row>
    <row r="15" spans="1:11" s="14" customFormat="1" ht="25.5">
      <c r="A15" s="66">
        <v>1.5</v>
      </c>
      <c r="B15" s="44" t="s">
        <v>122</v>
      </c>
      <c r="C15" s="254">
        <v>68.7</v>
      </c>
      <c r="D15" s="253" t="s">
        <v>30</v>
      </c>
      <c r="E15" s="254"/>
      <c r="F15" s="190">
        <f>ROUND(C15*E15,2)</f>
        <v>0</v>
      </c>
      <c r="I15" s="25"/>
      <c r="J15" s="25"/>
      <c r="K15" s="25"/>
    </row>
    <row r="16" spans="1:11" s="14" customFormat="1" ht="16.5" customHeight="1">
      <c r="A16" s="324">
        <v>1.6</v>
      </c>
      <c r="B16" s="327" t="s">
        <v>100</v>
      </c>
      <c r="C16" s="254">
        <v>1</v>
      </c>
      <c r="D16" s="253" t="s">
        <v>101</v>
      </c>
      <c r="E16" s="254"/>
      <c r="F16" s="190">
        <f t="shared" ref="F16:F18" si="0">ROUND(C16*E16,2)</f>
        <v>0</v>
      </c>
      <c r="I16" s="23"/>
      <c r="J16" s="23"/>
      <c r="K16" s="23"/>
    </row>
    <row r="17" spans="1:11" s="14" customFormat="1" ht="26.25" customHeight="1">
      <c r="A17" s="66">
        <v>1.7</v>
      </c>
      <c r="B17" s="322" t="s">
        <v>124</v>
      </c>
      <c r="C17" s="254">
        <v>4</v>
      </c>
      <c r="D17" s="253" t="s">
        <v>11</v>
      </c>
      <c r="E17" s="254"/>
      <c r="F17" s="190">
        <f t="shared" si="0"/>
        <v>0</v>
      </c>
      <c r="I17" s="23"/>
      <c r="J17" s="23"/>
      <c r="K17" s="23"/>
    </row>
    <row r="18" spans="1:11" s="14" customFormat="1" ht="15.75" customHeight="1">
      <c r="A18" s="324">
        <v>1.8</v>
      </c>
      <c r="B18" s="327" t="s">
        <v>123</v>
      </c>
      <c r="C18" s="254">
        <v>1</v>
      </c>
      <c r="D18" s="253" t="s">
        <v>11</v>
      </c>
      <c r="E18" s="254"/>
      <c r="F18" s="190">
        <f t="shared" si="0"/>
        <v>0</v>
      </c>
      <c r="I18" s="23"/>
      <c r="J18" s="23"/>
      <c r="K18" s="23"/>
    </row>
    <row r="19" spans="1:11" s="14" customFormat="1" ht="15.75" customHeight="1">
      <c r="A19" s="176"/>
      <c r="B19" s="267"/>
      <c r="C19" s="173"/>
      <c r="D19" s="175"/>
      <c r="E19" s="173"/>
      <c r="F19" s="190"/>
      <c r="I19" s="23"/>
      <c r="J19" s="23"/>
      <c r="K19" s="23"/>
    </row>
    <row r="20" spans="1:11" s="14" customFormat="1">
      <c r="A20" s="177">
        <v>2</v>
      </c>
      <c r="B20" s="178" t="s">
        <v>12</v>
      </c>
      <c r="C20" s="179"/>
      <c r="D20" s="180"/>
      <c r="E20" s="173"/>
      <c r="F20" s="190"/>
      <c r="I20" s="23"/>
      <c r="J20" s="23"/>
      <c r="K20" s="23"/>
    </row>
    <row r="21" spans="1:11" s="14" customFormat="1" ht="14.25" customHeight="1">
      <c r="A21" s="31">
        <f>A20+0.1</f>
        <v>2.1</v>
      </c>
      <c r="B21" s="44" t="s">
        <v>13</v>
      </c>
      <c r="C21" s="173">
        <v>7.92</v>
      </c>
      <c r="D21" s="175" t="s">
        <v>14</v>
      </c>
      <c r="E21" s="173"/>
      <c r="F21" s="190">
        <f>ROUND(C21*E21,2)</f>
        <v>0</v>
      </c>
      <c r="G21" s="263"/>
      <c r="I21" s="25"/>
      <c r="J21" s="22"/>
      <c r="K21" s="23"/>
    </row>
    <row r="22" spans="1:11" s="14" customFormat="1" ht="14.25" customHeight="1">
      <c r="A22" s="31">
        <f>A21+0.1</f>
        <v>2.2000000000000002</v>
      </c>
      <c r="B22" s="44" t="s">
        <v>126</v>
      </c>
      <c r="C22" s="173">
        <v>26.41</v>
      </c>
      <c r="D22" s="175" t="s">
        <v>14</v>
      </c>
      <c r="E22" s="173"/>
      <c r="F22" s="190">
        <f>ROUND(C22*E22,2)</f>
        <v>0</v>
      </c>
      <c r="G22" s="263"/>
      <c r="I22" s="25"/>
      <c r="J22" s="22"/>
      <c r="K22" s="23"/>
    </row>
    <row r="23" spans="1:11" s="14" customFormat="1" ht="25.5">
      <c r="A23" s="66">
        <f>A21+0.1</f>
        <v>2.2000000000000002</v>
      </c>
      <c r="B23" s="181" t="s">
        <v>15</v>
      </c>
      <c r="C23" s="173">
        <v>28.17</v>
      </c>
      <c r="D23" s="175" t="s">
        <v>14</v>
      </c>
      <c r="E23" s="173"/>
      <c r="F23" s="190">
        <f>ROUND(C23*E23,2)</f>
        <v>0</v>
      </c>
      <c r="G23" s="27"/>
      <c r="I23" s="28"/>
      <c r="J23" s="23"/>
      <c r="K23" s="23"/>
    </row>
    <row r="24" spans="1:11" s="14" customFormat="1" ht="25.5">
      <c r="A24" s="323">
        <v>2.2999999999999998</v>
      </c>
      <c r="B24" s="182" t="s">
        <v>127</v>
      </c>
      <c r="C24" s="29">
        <v>36.619999999999997</v>
      </c>
      <c r="D24" s="183" t="s">
        <v>14</v>
      </c>
      <c r="E24" s="30"/>
      <c r="F24" s="190">
        <f>ROUND(E24*C24,2)</f>
        <v>0</v>
      </c>
      <c r="G24" s="27"/>
      <c r="I24" s="28"/>
      <c r="J24" s="23"/>
      <c r="K24" s="23"/>
    </row>
    <row r="25" spans="1:11" s="14" customFormat="1" ht="24.75" customHeight="1">
      <c r="A25" s="66">
        <f>A24+0.1</f>
        <v>2.4</v>
      </c>
      <c r="B25" s="44" t="s">
        <v>128</v>
      </c>
      <c r="C25" s="173">
        <v>34.33</v>
      </c>
      <c r="D25" s="175" t="s">
        <v>14</v>
      </c>
      <c r="E25" s="173"/>
      <c r="F25" s="190">
        <f>ROUND(C25*E25,2)</f>
        <v>0</v>
      </c>
      <c r="I25" s="28"/>
      <c r="J25" s="23"/>
      <c r="K25" s="23"/>
    </row>
    <row r="26" spans="1:11" s="14" customFormat="1" ht="9" customHeight="1">
      <c r="A26" s="184"/>
      <c r="B26" s="37"/>
      <c r="C26" s="185"/>
      <c r="D26" s="39"/>
      <c r="E26" s="40"/>
      <c r="F26" s="190"/>
      <c r="I26" s="23"/>
      <c r="J26" s="23"/>
      <c r="K26" s="23"/>
    </row>
    <row r="27" spans="1:11" s="14" customFormat="1" ht="14.25" customHeight="1">
      <c r="A27" s="171">
        <v>3</v>
      </c>
      <c r="B27" s="325" t="s">
        <v>150</v>
      </c>
      <c r="C27" s="185"/>
      <c r="D27" s="39"/>
      <c r="E27" s="40"/>
      <c r="F27" s="190"/>
    </row>
    <row r="28" spans="1:11" s="14" customFormat="1">
      <c r="A28" s="31">
        <f t="shared" ref="A28:A36" si="1">A27+0.1</f>
        <v>3.1</v>
      </c>
      <c r="B28" s="32" t="s">
        <v>16</v>
      </c>
      <c r="C28" s="33">
        <v>7.77</v>
      </c>
      <c r="D28" s="34" t="s">
        <v>14</v>
      </c>
      <c r="E28" s="35"/>
      <c r="F28" s="190">
        <f t="shared" ref="F28:F38" si="2">+ROUND((E28*C28),2)</f>
        <v>0</v>
      </c>
    </row>
    <row r="29" spans="1:11" s="14" customFormat="1">
      <c r="A29" s="31">
        <f t="shared" si="1"/>
        <v>3.2</v>
      </c>
      <c r="B29" s="32" t="s">
        <v>17</v>
      </c>
      <c r="C29" s="33">
        <v>9.2200000000000006</v>
      </c>
      <c r="D29" s="34" t="s">
        <v>14</v>
      </c>
      <c r="E29" s="35"/>
      <c r="F29" s="190">
        <f t="shared" si="2"/>
        <v>0</v>
      </c>
    </row>
    <row r="30" spans="1:11" s="14" customFormat="1">
      <c r="A30" s="31">
        <f t="shared" si="1"/>
        <v>3.3000000000000003</v>
      </c>
      <c r="B30" s="32" t="s">
        <v>18</v>
      </c>
      <c r="C30" s="33">
        <v>9.5399999999999991</v>
      </c>
      <c r="D30" s="34" t="s">
        <v>14</v>
      </c>
      <c r="E30" s="35"/>
      <c r="F30" s="190">
        <f t="shared" si="2"/>
        <v>0</v>
      </c>
    </row>
    <row r="31" spans="1:11" s="14" customFormat="1">
      <c r="A31" s="31">
        <f t="shared" si="1"/>
        <v>3.4000000000000004</v>
      </c>
      <c r="B31" s="32" t="s">
        <v>19</v>
      </c>
      <c r="C31" s="33">
        <v>1.79</v>
      </c>
      <c r="D31" s="34" t="s">
        <v>14</v>
      </c>
      <c r="E31" s="35"/>
      <c r="F31" s="190">
        <f t="shared" si="2"/>
        <v>0</v>
      </c>
    </row>
    <row r="32" spans="1:11" s="14" customFormat="1" ht="14.25" customHeight="1">
      <c r="A32" s="31">
        <f t="shared" si="1"/>
        <v>3.5000000000000004</v>
      </c>
      <c r="B32" s="32" t="s">
        <v>163</v>
      </c>
      <c r="C32" s="33">
        <v>3.29</v>
      </c>
      <c r="D32" s="34" t="s">
        <v>14</v>
      </c>
      <c r="E32" s="35"/>
      <c r="F32" s="190">
        <f t="shared" si="2"/>
        <v>0</v>
      </c>
    </row>
    <row r="33" spans="1:6" s="14" customFormat="1" ht="14.25" customHeight="1">
      <c r="A33" s="31">
        <f t="shared" si="1"/>
        <v>3.6000000000000005</v>
      </c>
      <c r="B33" s="32" t="s">
        <v>20</v>
      </c>
      <c r="C33" s="33">
        <v>0.55000000000000004</v>
      </c>
      <c r="D33" s="34" t="s">
        <v>14</v>
      </c>
      <c r="E33" s="35"/>
      <c r="F33" s="190">
        <f t="shared" si="2"/>
        <v>0</v>
      </c>
    </row>
    <row r="34" spans="1:6" s="14" customFormat="1" ht="14.25" customHeight="1">
      <c r="A34" s="31">
        <f t="shared" si="1"/>
        <v>3.7000000000000006</v>
      </c>
      <c r="B34" s="32" t="s">
        <v>21</v>
      </c>
      <c r="C34" s="33">
        <v>2.0699999999999998</v>
      </c>
      <c r="D34" s="34" t="s">
        <v>14</v>
      </c>
      <c r="E34" s="35"/>
      <c r="F34" s="190">
        <f t="shared" si="2"/>
        <v>0</v>
      </c>
    </row>
    <row r="35" spans="1:6" s="14" customFormat="1">
      <c r="A35" s="31">
        <f t="shared" si="1"/>
        <v>3.8000000000000007</v>
      </c>
      <c r="B35" s="32" t="s">
        <v>164</v>
      </c>
      <c r="C35" s="33">
        <v>3.11</v>
      </c>
      <c r="D35" s="34" t="s">
        <v>14</v>
      </c>
      <c r="E35" s="35"/>
      <c r="F35" s="190">
        <f t="shared" si="2"/>
        <v>0</v>
      </c>
    </row>
    <row r="36" spans="1:6" s="14" customFormat="1">
      <c r="A36" s="31">
        <f t="shared" si="1"/>
        <v>3.9000000000000008</v>
      </c>
      <c r="B36" s="32" t="s">
        <v>165</v>
      </c>
      <c r="C36" s="33">
        <v>3.54</v>
      </c>
      <c r="D36" s="34" t="s">
        <v>14</v>
      </c>
      <c r="E36" s="35"/>
      <c r="F36" s="190">
        <f t="shared" si="2"/>
        <v>0</v>
      </c>
    </row>
    <row r="37" spans="1:6" s="14" customFormat="1">
      <c r="A37" s="321">
        <v>3.1</v>
      </c>
      <c r="B37" s="32" t="s">
        <v>161</v>
      </c>
      <c r="C37" s="33">
        <v>15.22</v>
      </c>
      <c r="D37" s="34" t="s">
        <v>14</v>
      </c>
      <c r="E37" s="35"/>
      <c r="F37" s="190">
        <f t="shared" si="2"/>
        <v>0</v>
      </c>
    </row>
    <row r="38" spans="1:6" s="14" customFormat="1">
      <c r="A38" s="321">
        <v>3.11</v>
      </c>
      <c r="B38" s="32" t="s">
        <v>162</v>
      </c>
      <c r="C38" s="33">
        <v>1.23</v>
      </c>
      <c r="D38" s="34" t="s">
        <v>14</v>
      </c>
      <c r="E38" s="35"/>
      <c r="F38" s="190">
        <f t="shared" si="2"/>
        <v>0</v>
      </c>
    </row>
    <row r="39" spans="1:6" s="41" customFormat="1" ht="9.75" customHeight="1">
      <c r="A39" s="36"/>
      <c r="B39" s="37"/>
      <c r="C39" s="38"/>
      <c r="D39" s="39"/>
      <c r="E39" s="40"/>
      <c r="F39" s="190"/>
    </row>
    <row r="40" spans="1:6" s="14" customFormat="1" ht="14.25" customHeight="1">
      <c r="A40" s="42">
        <v>4</v>
      </c>
      <c r="B40" s="43" t="s">
        <v>22</v>
      </c>
      <c r="C40" s="38"/>
      <c r="D40" s="39"/>
      <c r="E40" s="40"/>
      <c r="F40" s="190"/>
    </row>
    <row r="41" spans="1:6" s="14" customFormat="1" ht="14.25" customHeight="1">
      <c r="A41" s="31">
        <f>A40+0.1</f>
        <v>4.0999999999999996</v>
      </c>
      <c r="B41" s="44" t="s">
        <v>23</v>
      </c>
      <c r="C41" s="33">
        <v>266.99</v>
      </c>
      <c r="D41" s="45" t="s">
        <v>24</v>
      </c>
      <c r="E41" s="46"/>
      <c r="F41" s="190">
        <f>ROUND(C41*E41,2)</f>
        <v>0</v>
      </c>
    </row>
    <row r="42" spans="1:6" s="14" customFormat="1" ht="14.25" customHeight="1">
      <c r="A42" s="31">
        <f>A41+0.1</f>
        <v>4.1999999999999993</v>
      </c>
      <c r="B42" s="44" t="s">
        <v>25</v>
      </c>
      <c r="C42" s="33">
        <v>31.07</v>
      </c>
      <c r="D42" s="45" t="s">
        <v>24</v>
      </c>
      <c r="E42" s="46"/>
      <c r="F42" s="190">
        <f>ROUND(C42*E42,2)</f>
        <v>0</v>
      </c>
    </row>
    <row r="43" spans="1:6" s="14" customFormat="1" ht="6.75" customHeight="1">
      <c r="A43" s="47"/>
      <c r="B43" s="44"/>
      <c r="C43" s="46"/>
      <c r="D43" s="45"/>
      <c r="E43" s="46"/>
      <c r="F43" s="190"/>
    </row>
    <row r="44" spans="1:6" s="14" customFormat="1" ht="14.25" customHeight="1">
      <c r="A44" s="48">
        <v>5</v>
      </c>
      <c r="B44" s="49" t="s">
        <v>26</v>
      </c>
      <c r="C44" s="38"/>
      <c r="D44" s="50"/>
      <c r="E44" s="51"/>
      <c r="F44" s="190"/>
    </row>
    <row r="45" spans="1:6" s="14" customFormat="1" ht="14.25" customHeight="1">
      <c r="A45" s="31">
        <f t="shared" ref="A45:A52" si="3">A44+0.1</f>
        <v>5.0999999999999996</v>
      </c>
      <c r="B45" s="52" t="s">
        <v>27</v>
      </c>
      <c r="C45" s="33">
        <v>340.95</v>
      </c>
      <c r="D45" s="50" t="s">
        <v>24</v>
      </c>
      <c r="E45" s="51"/>
      <c r="F45" s="190">
        <f t="shared" ref="F45:F52" si="4">ROUND(C45*E45,2)</f>
        <v>0</v>
      </c>
    </row>
    <row r="46" spans="1:6" s="14" customFormat="1" ht="14.25" customHeight="1">
      <c r="A46" s="31">
        <f t="shared" si="3"/>
        <v>5.1999999999999993</v>
      </c>
      <c r="B46" s="44" t="s">
        <v>28</v>
      </c>
      <c r="C46" s="33">
        <v>193.04</v>
      </c>
      <c r="D46" s="45" t="s">
        <v>24</v>
      </c>
      <c r="E46" s="46"/>
      <c r="F46" s="190">
        <f t="shared" si="4"/>
        <v>0</v>
      </c>
    </row>
    <row r="47" spans="1:6" s="14" customFormat="1" ht="14.25" customHeight="1">
      <c r="A47" s="31">
        <f t="shared" si="3"/>
        <v>5.2999999999999989</v>
      </c>
      <c r="B47" s="44" t="s">
        <v>29</v>
      </c>
      <c r="C47" s="33">
        <v>44.54</v>
      </c>
      <c r="D47" s="45" t="s">
        <v>30</v>
      </c>
      <c r="E47" s="46"/>
      <c r="F47" s="190">
        <f>ROUND(C47*E47,2)</f>
        <v>0</v>
      </c>
    </row>
    <row r="48" spans="1:6" s="14" customFormat="1" ht="14.25" customHeight="1">
      <c r="A48" s="31">
        <f t="shared" si="3"/>
        <v>5.3999999999999986</v>
      </c>
      <c r="B48" s="44" t="s">
        <v>31</v>
      </c>
      <c r="C48" s="33">
        <v>90.69</v>
      </c>
      <c r="D48" s="45" t="s">
        <v>24</v>
      </c>
      <c r="E48" s="46"/>
      <c r="F48" s="190">
        <f>ROUND(C48*E48,2)</f>
        <v>0</v>
      </c>
    </row>
    <row r="49" spans="1:9" s="14" customFormat="1" ht="14.25" customHeight="1">
      <c r="A49" s="31">
        <f t="shared" si="3"/>
        <v>5.4999999999999982</v>
      </c>
      <c r="B49" s="52" t="s">
        <v>32</v>
      </c>
      <c r="C49" s="33">
        <v>215.78</v>
      </c>
      <c r="D49" s="53" t="s">
        <v>33</v>
      </c>
      <c r="E49" s="54"/>
      <c r="F49" s="190">
        <f>ROUND(C49*E49,2)</f>
        <v>0</v>
      </c>
    </row>
    <row r="50" spans="1:9" s="14" customFormat="1" ht="16.5" customHeight="1">
      <c r="A50" s="31">
        <f t="shared" si="3"/>
        <v>5.5999999999999979</v>
      </c>
      <c r="B50" s="44" t="s">
        <v>34</v>
      </c>
      <c r="C50" s="33">
        <v>440.55</v>
      </c>
      <c r="D50" s="45" t="s">
        <v>24</v>
      </c>
      <c r="E50" s="46"/>
      <c r="F50" s="190">
        <f t="shared" si="4"/>
        <v>0</v>
      </c>
    </row>
    <row r="51" spans="1:9" s="14" customFormat="1" ht="14.25" customHeight="1">
      <c r="A51" s="31">
        <f t="shared" si="3"/>
        <v>5.6999999999999975</v>
      </c>
      <c r="B51" s="52" t="s">
        <v>35</v>
      </c>
      <c r="C51" s="33">
        <v>193.04</v>
      </c>
      <c r="D51" s="50" t="s">
        <v>24</v>
      </c>
      <c r="E51" s="56"/>
      <c r="F51" s="190">
        <f t="shared" si="4"/>
        <v>0</v>
      </c>
    </row>
    <row r="52" spans="1:9" s="14" customFormat="1" ht="14.25" customHeight="1">
      <c r="A52" s="265">
        <f t="shared" si="3"/>
        <v>5.7999999999999972</v>
      </c>
      <c r="B52" s="264" t="s">
        <v>36</v>
      </c>
      <c r="C52" s="258">
        <v>542.9</v>
      </c>
      <c r="D52" s="251" t="s">
        <v>24</v>
      </c>
      <c r="E52" s="256"/>
      <c r="F52" s="344">
        <f t="shared" si="4"/>
        <v>0</v>
      </c>
    </row>
    <row r="53" spans="1:9" s="41" customFormat="1" ht="8.25" customHeight="1">
      <c r="A53" s="58"/>
      <c r="B53" s="52"/>
      <c r="C53" s="59"/>
      <c r="D53" s="53"/>
      <c r="E53" s="54"/>
      <c r="F53" s="190"/>
    </row>
    <row r="54" spans="1:9" s="14" customFormat="1" ht="14.25" customHeight="1">
      <c r="A54" s="48">
        <v>6</v>
      </c>
      <c r="B54" s="49" t="s">
        <v>37</v>
      </c>
      <c r="C54" s="38"/>
      <c r="D54" s="50"/>
      <c r="E54" s="51"/>
      <c r="F54" s="190"/>
    </row>
    <row r="55" spans="1:9" s="14" customFormat="1" ht="14.25" customHeight="1">
      <c r="A55" s="31">
        <f>A54+0.1</f>
        <v>6.1</v>
      </c>
      <c r="B55" s="60" t="s">
        <v>38</v>
      </c>
      <c r="C55" s="61">
        <v>103.37</v>
      </c>
      <c r="D55" s="62" t="s">
        <v>24</v>
      </c>
      <c r="E55" s="51"/>
      <c r="F55" s="190">
        <f>ROUND(C55*E55,2)</f>
        <v>0</v>
      </c>
      <c r="I55" s="63"/>
    </row>
    <row r="56" spans="1:9" s="14" customFormat="1" ht="14.25" customHeight="1">
      <c r="A56" s="31">
        <f>A55+0.1</f>
        <v>6.1999999999999993</v>
      </c>
      <c r="B56" s="44" t="s">
        <v>39</v>
      </c>
      <c r="C56" s="46">
        <v>40.799999999999997</v>
      </c>
      <c r="D56" s="45" t="s">
        <v>30</v>
      </c>
      <c r="E56" s="46"/>
      <c r="F56" s="190">
        <f>ROUND(C56*E56,2)</f>
        <v>0</v>
      </c>
    </row>
    <row r="57" spans="1:9" s="14" customFormat="1" ht="16.5" customHeight="1">
      <c r="A57" s="324">
        <f>A56+0.1</f>
        <v>6.2999999999999989</v>
      </c>
      <c r="B57" s="64" t="s">
        <v>40</v>
      </c>
      <c r="C57" s="65">
        <v>141.68</v>
      </c>
      <c r="D57" s="62" t="s">
        <v>24</v>
      </c>
      <c r="E57" s="51"/>
      <c r="F57" s="190">
        <f>ROUND(C57*E57,2)</f>
        <v>0</v>
      </c>
    </row>
    <row r="58" spans="1:9" s="14" customFormat="1" ht="24" customHeight="1">
      <c r="A58" s="66">
        <f>A57+0.1</f>
        <v>6.3999999999999986</v>
      </c>
      <c r="B58" s="64" t="s">
        <v>92</v>
      </c>
      <c r="C58" s="65">
        <v>33.9</v>
      </c>
      <c r="D58" s="62" t="s">
        <v>30</v>
      </c>
      <c r="E58" s="51"/>
      <c r="F58" s="190">
        <f>ROUND(C58*E58,2)</f>
        <v>0</v>
      </c>
    </row>
    <row r="59" spans="1:9" s="41" customFormat="1" ht="8.25" customHeight="1">
      <c r="A59" s="58"/>
      <c r="B59" s="52"/>
      <c r="C59" s="59"/>
      <c r="D59" s="53"/>
      <c r="E59" s="54"/>
      <c r="F59" s="190"/>
    </row>
    <row r="60" spans="1:9" s="15" customFormat="1" ht="12" customHeight="1">
      <c r="A60" s="67">
        <v>7</v>
      </c>
      <c r="B60" s="68" t="s">
        <v>41</v>
      </c>
      <c r="C60" s="59"/>
      <c r="D60" s="50"/>
      <c r="E60" s="54"/>
      <c r="F60" s="190"/>
    </row>
    <row r="61" spans="1:9" s="15" customFormat="1" ht="38.25">
      <c r="A61" s="66">
        <f>A60+0.1</f>
        <v>7.1</v>
      </c>
      <c r="B61" s="52" t="s">
        <v>151</v>
      </c>
      <c r="C61" s="65">
        <v>80.47</v>
      </c>
      <c r="D61" s="62" t="s">
        <v>24</v>
      </c>
      <c r="E61" s="69"/>
      <c r="F61" s="190">
        <f>ROUND(C61*E61,2)</f>
        <v>0</v>
      </c>
    </row>
    <row r="62" spans="1:9" s="41" customFormat="1" ht="25.5">
      <c r="A62" s="66">
        <f>A61+0.1</f>
        <v>7.1999999999999993</v>
      </c>
      <c r="B62" s="52" t="s">
        <v>166</v>
      </c>
      <c r="C62" s="65">
        <v>1</v>
      </c>
      <c r="D62" s="62" t="s">
        <v>11</v>
      </c>
      <c r="E62" s="69"/>
      <c r="F62" s="190">
        <f>ROUND(C62*E62,2)</f>
        <v>0</v>
      </c>
      <c r="I62" s="70"/>
    </row>
    <row r="63" spans="1:9" s="41" customFormat="1" ht="15">
      <c r="A63" s="66">
        <f>A62+0.1</f>
        <v>7.2999999999999989</v>
      </c>
      <c r="B63" s="52" t="s">
        <v>42</v>
      </c>
      <c r="C63" s="65">
        <v>18.600000000000001</v>
      </c>
      <c r="D63" s="62" t="s">
        <v>30</v>
      </c>
      <c r="E63" s="69"/>
      <c r="F63" s="190">
        <f>ROUND(C63*E63,2)</f>
        <v>0</v>
      </c>
      <c r="G63" s="71"/>
      <c r="I63" s="72"/>
    </row>
    <row r="64" spans="1:9" s="41" customFormat="1" ht="15">
      <c r="A64" s="66">
        <f>A63+0.1</f>
        <v>7.3999999999999986</v>
      </c>
      <c r="B64" s="52" t="s">
        <v>43</v>
      </c>
      <c r="C64" s="65">
        <v>1</v>
      </c>
      <c r="D64" s="62" t="s">
        <v>11</v>
      </c>
      <c r="E64" s="69"/>
      <c r="F64" s="190">
        <f>ROUND(C64*E64,2)</f>
        <v>0</v>
      </c>
      <c r="G64" s="71"/>
      <c r="I64" s="72"/>
    </row>
    <row r="65" spans="1:15" s="41" customFormat="1">
      <c r="A65" s="66">
        <f>A64+0.1</f>
        <v>7.4999999999999982</v>
      </c>
      <c r="B65" s="52" t="s">
        <v>44</v>
      </c>
      <c r="C65" s="65">
        <v>38.4</v>
      </c>
      <c r="D65" s="62" t="s">
        <v>24</v>
      </c>
      <c r="E65" s="69"/>
      <c r="F65" s="190">
        <f>ROUND(C65*E65,2)</f>
        <v>0</v>
      </c>
    </row>
    <row r="66" spans="1:15" s="73" customFormat="1" ht="7.5" customHeight="1">
      <c r="A66" s="52"/>
      <c r="B66" s="52"/>
      <c r="C66" s="191"/>
      <c r="D66" s="50"/>
      <c r="E66" s="185"/>
      <c r="F66" s="190"/>
    </row>
    <row r="67" spans="1:15" ht="15">
      <c r="A67" s="74">
        <v>8</v>
      </c>
      <c r="B67" s="68" t="s">
        <v>45</v>
      </c>
      <c r="C67" s="55"/>
      <c r="D67" s="50"/>
      <c r="E67" s="56"/>
      <c r="F67" s="190"/>
      <c r="G67" s="71"/>
      <c r="H67" s="75"/>
    </row>
    <row r="68" spans="1:15" s="77" customFormat="1" ht="25.5">
      <c r="A68" s="66">
        <f t="shared" ref="A68:A73" si="5">A67+0.1</f>
        <v>8.1</v>
      </c>
      <c r="B68" s="76" t="s">
        <v>46</v>
      </c>
      <c r="C68" s="55">
        <v>2</v>
      </c>
      <c r="D68" s="62" t="s">
        <v>11</v>
      </c>
      <c r="E68" s="51"/>
      <c r="F68" s="190">
        <f>ROUND(C68*E68,2)</f>
        <v>0</v>
      </c>
    </row>
    <row r="69" spans="1:15" s="77" customFormat="1" ht="25.5">
      <c r="A69" s="66">
        <f t="shared" si="5"/>
        <v>8.1999999999999993</v>
      </c>
      <c r="B69" s="76" t="s">
        <v>47</v>
      </c>
      <c r="C69" s="55">
        <v>1</v>
      </c>
      <c r="D69" s="62" t="s">
        <v>11</v>
      </c>
      <c r="E69" s="51"/>
      <c r="F69" s="190">
        <f>ROUND(C69*E69,2)</f>
        <v>0</v>
      </c>
    </row>
    <row r="70" spans="1:15" s="77" customFormat="1" ht="25.5">
      <c r="A70" s="66">
        <f t="shared" si="5"/>
        <v>8.2999999999999989</v>
      </c>
      <c r="B70" s="76" t="s">
        <v>48</v>
      </c>
      <c r="C70" s="55">
        <v>1</v>
      </c>
      <c r="D70" s="62" t="s">
        <v>11</v>
      </c>
      <c r="E70" s="51"/>
      <c r="F70" s="190">
        <f>ROUND(C70*E70,2)</f>
        <v>0</v>
      </c>
    </row>
    <row r="71" spans="1:15" s="77" customFormat="1">
      <c r="A71" s="66">
        <f t="shared" si="5"/>
        <v>8.3999999999999986</v>
      </c>
      <c r="B71" s="78" t="s">
        <v>49</v>
      </c>
      <c r="C71" s="79">
        <v>1</v>
      </c>
      <c r="D71" s="80" t="s">
        <v>11</v>
      </c>
      <c r="E71" s="81"/>
      <c r="F71" s="190">
        <f>+ROUND((E71*C71),2)</f>
        <v>0</v>
      </c>
    </row>
    <row r="72" spans="1:15" s="77" customFormat="1" ht="25.5">
      <c r="A72" s="66">
        <f t="shared" si="5"/>
        <v>8.4999999999999982</v>
      </c>
      <c r="B72" s="76" t="s">
        <v>50</v>
      </c>
      <c r="C72" s="55">
        <v>2</v>
      </c>
      <c r="D72" s="62" t="s">
        <v>11</v>
      </c>
      <c r="E72" s="51"/>
      <c r="F72" s="190">
        <f>ROUND(C72*E72,2)</f>
        <v>0</v>
      </c>
    </row>
    <row r="73" spans="1:15" s="77" customFormat="1">
      <c r="A73" s="66">
        <f t="shared" si="5"/>
        <v>8.5999999999999979</v>
      </c>
      <c r="B73" s="78" t="s">
        <v>51</v>
      </c>
      <c r="C73" s="55">
        <v>1</v>
      </c>
      <c r="D73" s="62" t="s">
        <v>11</v>
      </c>
      <c r="E73" s="51"/>
      <c r="F73" s="190">
        <f>ROUND(C73*E73,2)</f>
        <v>0</v>
      </c>
    </row>
    <row r="74" spans="1:15" s="77" customFormat="1" ht="25.5">
      <c r="A74" s="66">
        <f>A73+0.1</f>
        <v>8.6999999999999975</v>
      </c>
      <c r="B74" s="76" t="s">
        <v>52</v>
      </c>
      <c r="C74" s="55">
        <v>64.56</v>
      </c>
      <c r="D74" s="62" t="s">
        <v>53</v>
      </c>
      <c r="E74" s="51"/>
      <c r="F74" s="190">
        <f>ROUND(C74*E74,2)</f>
        <v>0</v>
      </c>
      <c r="G74" s="71"/>
    </row>
    <row r="75" spans="1:15" s="77" customFormat="1" ht="12.75" customHeight="1">
      <c r="A75" s="82"/>
      <c r="B75" s="76"/>
      <c r="C75" s="55"/>
      <c r="D75" s="62"/>
      <c r="E75" s="51"/>
      <c r="F75" s="190"/>
    </row>
    <row r="76" spans="1:15" s="15" customFormat="1" ht="13.5" customHeight="1">
      <c r="A76" s="67">
        <v>9</v>
      </c>
      <c r="B76" s="68" t="s">
        <v>105</v>
      </c>
      <c r="C76" s="59"/>
      <c r="D76" s="50"/>
      <c r="E76" s="54"/>
      <c r="F76" s="190"/>
    </row>
    <row r="77" spans="1:15" s="15" customFormat="1" ht="38.25">
      <c r="A77" s="66">
        <f>A76+0.1</f>
        <v>9.1</v>
      </c>
      <c r="B77" s="52" t="s">
        <v>106</v>
      </c>
      <c r="C77" s="65">
        <v>46</v>
      </c>
      <c r="D77" s="62" t="s">
        <v>33</v>
      </c>
      <c r="E77" s="69"/>
      <c r="F77" s="190">
        <f>ROUND(C77*E77,2)</f>
        <v>0</v>
      </c>
      <c r="G77" s="170"/>
    </row>
    <row r="78" spans="1:15" ht="8.25" customHeight="1">
      <c r="A78" s="83"/>
      <c r="B78" s="52"/>
      <c r="C78" s="84"/>
      <c r="D78" s="57"/>
      <c r="E78" s="56"/>
      <c r="F78" s="190"/>
    </row>
    <row r="79" spans="1:15">
      <c r="A79" s="74">
        <v>10</v>
      </c>
      <c r="B79" s="85" t="s">
        <v>54</v>
      </c>
      <c r="C79" s="55"/>
      <c r="D79" s="50"/>
      <c r="E79" s="56"/>
      <c r="F79" s="190"/>
    </row>
    <row r="80" spans="1:15" ht="15">
      <c r="A80" s="66">
        <f>A79+0.1</f>
        <v>10.1</v>
      </c>
      <c r="B80" s="76" t="s">
        <v>55</v>
      </c>
      <c r="C80" s="55">
        <v>1</v>
      </c>
      <c r="D80" s="62" t="s">
        <v>11</v>
      </c>
      <c r="E80" s="51"/>
      <c r="F80" s="190">
        <f>ROUND(SUM(C80*E80),2)</f>
        <v>0</v>
      </c>
      <c r="G80" s="71"/>
      <c r="H80" s="77"/>
      <c r="I80" s="86"/>
      <c r="M80" s="86"/>
      <c r="N80" s="77"/>
      <c r="O80" s="86"/>
    </row>
    <row r="81" spans="1:20" ht="25.5">
      <c r="A81" s="66">
        <f>A80+0.1</f>
        <v>10.199999999999999</v>
      </c>
      <c r="B81" s="87" t="s">
        <v>56</v>
      </c>
      <c r="C81" s="55">
        <v>1</v>
      </c>
      <c r="D81" s="62" t="s">
        <v>11</v>
      </c>
      <c r="E81" s="51"/>
      <c r="F81" s="190">
        <f>ROUND(SUM(C81*E81),2)</f>
        <v>0</v>
      </c>
      <c r="G81" s="71"/>
      <c r="H81" s="77"/>
      <c r="I81" s="86"/>
      <c r="M81" s="86"/>
      <c r="N81" s="77"/>
      <c r="O81" s="86"/>
    </row>
    <row r="82" spans="1:20" ht="15">
      <c r="A82" s="66">
        <f>A81+0.1</f>
        <v>10.299999999999999</v>
      </c>
      <c r="B82" s="87" t="s">
        <v>155</v>
      </c>
      <c r="C82" s="55">
        <v>2</v>
      </c>
      <c r="D82" s="62" t="s">
        <v>11</v>
      </c>
      <c r="E82" s="51"/>
      <c r="F82" s="190">
        <f>ROUND(SUM(C82*E82),2)</f>
        <v>0</v>
      </c>
      <c r="G82" s="71"/>
      <c r="H82" s="77"/>
      <c r="I82" s="86"/>
      <c r="M82" s="86"/>
      <c r="N82" s="77"/>
      <c r="O82" s="86"/>
    </row>
    <row r="83" spans="1:20">
      <c r="A83" s="26">
        <f>A82+0.1</f>
        <v>10.399999999999999</v>
      </c>
      <c r="B83" s="88" t="s">
        <v>57</v>
      </c>
      <c r="C83" s="89">
        <v>1</v>
      </c>
      <c r="D83" s="90" t="s">
        <v>11</v>
      </c>
      <c r="E83" s="91"/>
      <c r="F83" s="190">
        <f>ROUND(SUM(C83*E83),2)</f>
        <v>0</v>
      </c>
      <c r="G83" s="86"/>
      <c r="H83" s="77"/>
      <c r="I83" s="86"/>
      <c r="M83" s="86"/>
      <c r="N83" s="77"/>
      <c r="O83" s="86"/>
    </row>
    <row r="84" spans="1:20" s="94" customFormat="1">
      <c r="A84" s="328"/>
      <c r="B84" s="329" t="s">
        <v>58</v>
      </c>
      <c r="C84" s="328"/>
      <c r="D84" s="330"/>
      <c r="E84" s="341"/>
      <c r="F84" s="342">
        <f>SUM(F9:F83)</f>
        <v>0</v>
      </c>
      <c r="G84" s="226"/>
      <c r="H84" s="93"/>
      <c r="I84" s="92"/>
      <c r="M84" s="92"/>
      <c r="N84" s="93"/>
      <c r="O84" s="92"/>
    </row>
    <row r="85" spans="1:20" ht="9.75" customHeight="1">
      <c r="A85" s="95"/>
      <c r="B85" s="96"/>
      <c r="C85" s="97"/>
      <c r="D85" s="97"/>
      <c r="E85" s="91"/>
      <c r="F85" s="98"/>
      <c r="G85" s="226"/>
      <c r="H85" s="77"/>
      <c r="I85" s="86"/>
      <c r="M85" s="86"/>
      <c r="N85" s="77"/>
      <c r="O85" s="86"/>
    </row>
    <row r="86" spans="1:20" s="99" customFormat="1" ht="12.75" customHeight="1">
      <c r="A86" s="244" t="s">
        <v>59</v>
      </c>
      <c r="B86" s="232" t="s">
        <v>97</v>
      </c>
      <c r="C86" s="233"/>
      <c r="D86" s="232"/>
      <c r="E86" s="234"/>
      <c r="F86" s="235"/>
      <c r="G86" s="227"/>
    </row>
    <row r="87" spans="1:20" s="104" customFormat="1" ht="6" customHeight="1">
      <c r="A87" s="236"/>
      <c r="B87" s="237"/>
      <c r="C87" s="238"/>
      <c r="D87" s="239"/>
      <c r="E87" s="100"/>
      <c r="F87" s="240"/>
      <c r="G87" s="229"/>
      <c r="H87" s="101"/>
      <c r="I87" s="102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</row>
    <row r="88" spans="1:20" s="104" customFormat="1" ht="6" customHeight="1">
      <c r="A88" s="105"/>
      <c r="B88" s="106"/>
      <c r="C88" s="107"/>
      <c r="D88" s="108"/>
      <c r="E88" s="109"/>
      <c r="F88" s="140"/>
      <c r="G88" s="229"/>
      <c r="H88" s="101"/>
      <c r="I88" s="102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</row>
    <row r="89" spans="1:20" s="104" customFormat="1" ht="12.75" customHeight="1">
      <c r="A89" s="241">
        <v>1</v>
      </c>
      <c r="B89" s="242" t="s">
        <v>60</v>
      </c>
      <c r="C89" s="240"/>
      <c r="D89" s="243"/>
      <c r="E89" s="240"/>
      <c r="F89" s="240"/>
      <c r="G89" s="229"/>
      <c r="H89" s="101"/>
      <c r="I89" s="102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</row>
    <row r="90" spans="1:20" s="104" customFormat="1" ht="51">
      <c r="A90" s="186" t="s">
        <v>61</v>
      </c>
      <c r="B90" s="110" t="s">
        <v>62</v>
      </c>
      <c r="C90" s="111">
        <v>5</v>
      </c>
      <c r="D90" s="112" t="s">
        <v>33</v>
      </c>
      <c r="E90" s="113"/>
      <c r="F90" s="343">
        <f t="shared" ref="F90:F94" si="6">ROUND(C90*E90,2)</f>
        <v>0</v>
      </c>
      <c r="G90" s="229"/>
      <c r="H90" s="101"/>
      <c r="I90" s="102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</row>
    <row r="91" spans="1:20" s="104" customFormat="1" ht="38.25">
      <c r="A91" s="186" t="s">
        <v>63</v>
      </c>
      <c r="B91" s="110" t="s">
        <v>153</v>
      </c>
      <c r="C91" s="111">
        <v>16</v>
      </c>
      <c r="D91" s="112" t="s">
        <v>33</v>
      </c>
      <c r="E91" s="120"/>
      <c r="F91" s="343">
        <f t="shared" si="6"/>
        <v>0</v>
      </c>
      <c r="G91" s="229"/>
      <c r="H91" s="101"/>
      <c r="I91" s="102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</row>
    <row r="92" spans="1:20" s="104" customFormat="1" ht="38.25">
      <c r="A92" s="186" t="s">
        <v>64</v>
      </c>
      <c r="B92" s="110" t="s">
        <v>156</v>
      </c>
      <c r="C92" s="111">
        <v>16</v>
      </c>
      <c r="D92" s="112" t="s">
        <v>33</v>
      </c>
      <c r="E92" s="120"/>
      <c r="F92" s="343">
        <f t="shared" si="6"/>
        <v>0</v>
      </c>
      <c r="G92" s="229"/>
      <c r="H92" s="101"/>
      <c r="I92" s="102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</row>
    <row r="93" spans="1:20" s="104" customFormat="1" ht="38.25">
      <c r="A93" s="186" t="s">
        <v>65</v>
      </c>
      <c r="B93" s="110" t="s">
        <v>157</v>
      </c>
      <c r="C93" s="111">
        <v>5</v>
      </c>
      <c r="D93" s="112" t="s">
        <v>33</v>
      </c>
      <c r="E93" s="120"/>
      <c r="F93" s="343">
        <f t="shared" si="6"/>
        <v>0</v>
      </c>
      <c r="G93" s="229"/>
      <c r="H93" s="101"/>
      <c r="I93" s="102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</row>
    <row r="94" spans="1:20" s="104" customFormat="1" ht="38.25">
      <c r="A94" s="186" t="s">
        <v>66</v>
      </c>
      <c r="B94" s="110" t="s">
        <v>158</v>
      </c>
      <c r="C94" s="111">
        <v>26</v>
      </c>
      <c r="D94" s="112" t="s">
        <v>33</v>
      </c>
      <c r="E94" s="120"/>
      <c r="F94" s="343">
        <f t="shared" si="6"/>
        <v>0</v>
      </c>
      <c r="G94" s="229"/>
      <c r="H94" s="101"/>
      <c r="I94" s="102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</row>
    <row r="95" spans="1:20" s="104" customFormat="1" ht="15.75" customHeight="1">
      <c r="A95" s="192" t="s">
        <v>67</v>
      </c>
      <c r="B95" s="181" t="s">
        <v>102</v>
      </c>
      <c r="C95" s="115">
        <v>2</v>
      </c>
      <c r="D95" s="116" t="s">
        <v>11</v>
      </c>
      <c r="E95" s="30"/>
      <c r="F95" s="343">
        <f t="shared" ref="F95:F99" si="7">C95*E95</f>
        <v>0</v>
      </c>
      <c r="G95" s="229"/>
      <c r="H95" s="101"/>
      <c r="I95" s="102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</row>
    <row r="96" spans="1:20" s="104" customFormat="1" ht="38.25">
      <c r="A96" s="186" t="s">
        <v>68</v>
      </c>
      <c r="B96" s="114" t="s">
        <v>94</v>
      </c>
      <c r="C96" s="118">
        <v>1</v>
      </c>
      <c r="D96" s="119" t="s">
        <v>11</v>
      </c>
      <c r="E96" s="120"/>
      <c r="F96" s="343">
        <f t="shared" si="7"/>
        <v>0</v>
      </c>
      <c r="G96" s="229"/>
      <c r="H96" s="101"/>
      <c r="I96" s="102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</row>
    <row r="97" spans="1:20" s="104" customFormat="1" ht="12.75" customHeight="1">
      <c r="A97" s="186" t="s">
        <v>69</v>
      </c>
      <c r="B97" s="114" t="s">
        <v>70</v>
      </c>
      <c r="C97" s="115">
        <v>6</v>
      </c>
      <c r="D97" s="116" t="s">
        <v>11</v>
      </c>
      <c r="E97" s="30"/>
      <c r="F97" s="343">
        <f>C97*E97</f>
        <v>0</v>
      </c>
      <c r="G97" s="229"/>
      <c r="H97" s="101"/>
      <c r="I97" s="102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</row>
    <row r="98" spans="1:20" s="104" customFormat="1" ht="25.5" customHeight="1">
      <c r="A98" s="186" t="s">
        <v>71</v>
      </c>
      <c r="B98" s="114" t="s">
        <v>91</v>
      </c>
      <c r="C98" s="115">
        <v>1</v>
      </c>
      <c r="D98" s="116" t="s">
        <v>11</v>
      </c>
      <c r="E98" s="30"/>
      <c r="F98" s="343">
        <f t="shared" si="7"/>
        <v>0</v>
      </c>
      <c r="G98" s="229"/>
      <c r="H98" s="101"/>
      <c r="I98" s="102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</row>
    <row r="99" spans="1:20" s="104" customFormat="1" ht="12.75" customHeight="1">
      <c r="A99" s="186" t="s">
        <v>72</v>
      </c>
      <c r="B99" s="114" t="s">
        <v>159</v>
      </c>
      <c r="C99" s="115">
        <v>1</v>
      </c>
      <c r="D99" s="116" t="s">
        <v>11</v>
      </c>
      <c r="E99" s="30"/>
      <c r="F99" s="343">
        <f t="shared" si="7"/>
        <v>0</v>
      </c>
      <c r="G99" s="229"/>
      <c r="H99" s="101"/>
      <c r="I99" s="102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</row>
    <row r="100" spans="1:20" s="104" customFormat="1" ht="15" customHeight="1">
      <c r="A100" s="336"/>
      <c r="B100" s="252"/>
      <c r="C100" s="337"/>
      <c r="D100" s="257"/>
      <c r="E100" s="266"/>
      <c r="F100" s="343"/>
      <c r="G100" s="229"/>
      <c r="H100" s="101"/>
      <c r="I100" s="102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</row>
    <row r="101" spans="1:20" s="104" customFormat="1" ht="25.5">
      <c r="A101" s="245">
        <v>2</v>
      </c>
      <c r="B101" s="246" t="s">
        <v>93</v>
      </c>
      <c r="C101" s="127"/>
      <c r="D101" s="128"/>
      <c r="E101" s="117"/>
      <c r="F101" s="343"/>
      <c r="G101" s="229"/>
      <c r="H101" s="101"/>
      <c r="I101" s="102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</row>
    <row r="102" spans="1:20" s="104" customFormat="1" ht="25.5">
      <c r="A102" s="126">
        <v>2.1</v>
      </c>
      <c r="B102" s="114" t="s">
        <v>95</v>
      </c>
      <c r="C102" s="115">
        <v>1</v>
      </c>
      <c r="D102" s="116" t="s">
        <v>11</v>
      </c>
      <c r="E102" s="30"/>
      <c r="F102" s="343">
        <f>ROUND(C102*E102,2)</f>
        <v>0</v>
      </c>
      <c r="G102" s="229"/>
      <c r="H102" s="101"/>
      <c r="I102" s="102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</row>
    <row r="103" spans="1:20" s="104" customFormat="1" ht="26.25" customHeight="1">
      <c r="A103" s="126">
        <f t="shared" ref="A103:A104" si="8">A102+0.1</f>
        <v>2.2000000000000002</v>
      </c>
      <c r="B103" s="110" t="s">
        <v>154</v>
      </c>
      <c r="C103" s="111">
        <v>12</v>
      </c>
      <c r="D103" s="112" t="s">
        <v>33</v>
      </c>
      <c r="E103" s="120"/>
      <c r="F103" s="343">
        <f>ROUND(C103*E103,2)</f>
        <v>0</v>
      </c>
      <c r="G103" s="229"/>
      <c r="H103" s="101"/>
      <c r="I103" s="102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</row>
    <row r="104" spans="1:20" s="104" customFormat="1" ht="38.25">
      <c r="A104" s="126">
        <f t="shared" si="8"/>
        <v>2.3000000000000003</v>
      </c>
      <c r="B104" s="110" t="s">
        <v>96</v>
      </c>
      <c r="C104" s="115">
        <v>2</v>
      </c>
      <c r="D104" s="116" t="s">
        <v>11</v>
      </c>
      <c r="E104" s="30"/>
      <c r="F104" s="343">
        <f>ROUND(C104*E104,2)</f>
        <v>0</v>
      </c>
      <c r="G104" s="229"/>
      <c r="H104" s="101"/>
      <c r="I104" s="102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</row>
    <row r="105" spans="1:20" s="104" customFormat="1" ht="6" customHeight="1">
      <c r="A105" s="105"/>
      <c r="B105" s="106"/>
      <c r="C105" s="338"/>
      <c r="D105" s="339"/>
      <c r="E105" s="340"/>
      <c r="F105" s="140"/>
      <c r="G105" s="229"/>
      <c r="H105" s="101"/>
      <c r="I105" s="102"/>
      <c r="J105" s="134"/>
      <c r="K105" s="135"/>
      <c r="L105" s="136"/>
      <c r="M105" s="116"/>
      <c r="N105" s="137"/>
      <c r="O105" s="138"/>
      <c r="P105" s="103"/>
      <c r="Q105" s="103"/>
      <c r="R105" s="103"/>
      <c r="S105" s="103"/>
      <c r="T105" s="103"/>
    </row>
    <row r="106" spans="1:20" s="104" customFormat="1" ht="6" customHeight="1">
      <c r="A106" s="105"/>
      <c r="B106" s="139"/>
      <c r="C106" s="107"/>
      <c r="D106" s="108"/>
      <c r="E106" s="109"/>
      <c r="F106" s="140"/>
      <c r="G106" s="229"/>
      <c r="H106" s="101"/>
      <c r="I106" s="102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</row>
    <row r="107" spans="1:20" s="104" customFormat="1" ht="12.75" customHeight="1">
      <c r="A107" s="121"/>
      <c r="B107" s="122" t="s">
        <v>74</v>
      </c>
      <c r="C107" s="123"/>
      <c r="D107" s="124"/>
      <c r="E107" s="125"/>
      <c r="F107" s="342">
        <f>SUM(F90:F106)</f>
        <v>0</v>
      </c>
      <c r="G107" s="229"/>
      <c r="H107" s="101"/>
      <c r="I107" s="102"/>
      <c r="J107" s="129"/>
      <c r="K107" s="130"/>
      <c r="L107" s="131"/>
      <c r="M107" s="132"/>
      <c r="N107" s="133"/>
      <c r="O107" s="131"/>
      <c r="P107" s="103"/>
      <c r="Q107" s="103"/>
      <c r="R107" s="103"/>
      <c r="S107" s="103"/>
      <c r="T107" s="103"/>
    </row>
    <row r="108" spans="1:20" s="146" customFormat="1">
      <c r="A108" s="141"/>
      <c r="B108" s="142"/>
      <c r="C108" s="143"/>
      <c r="D108" s="144"/>
      <c r="E108" s="144"/>
      <c r="F108" s="145"/>
      <c r="G108" s="228"/>
    </row>
    <row r="109" spans="1:20" s="94" customFormat="1">
      <c r="A109" s="147"/>
      <c r="B109" s="148" t="s">
        <v>75</v>
      </c>
      <c r="C109" s="149"/>
      <c r="D109" s="150"/>
      <c r="E109" s="149"/>
      <c r="F109" s="342">
        <f>F107+F84</f>
        <v>0</v>
      </c>
      <c r="G109" s="221"/>
    </row>
    <row r="110" spans="1:20" s="14" customFormat="1">
      <c r="A110" s="294"/>
      <c r="B110" s="295"/>
      <c r="C110" s="296"/>
      <c r="D110" s="297"/>
      <c r="E110" s="296"/>
      <c r="F110" s="298"/>
      <c r="G110" s="221"/>
    </row>
    <row r="111" spans="1:20" ht="30" customHeight="1">
      <c r="A111" s="250" t="s">
        <v>76</v>
      </c>
      <c r="B111" s="345" t="s">
        <v>160</v>
      </c>
      <c r="C111" s="345"/>
      <c r="D111" s="345"/>
      <c r="E111" s="345"/>
      <c r="F111" s="346"/>
      <c r="G111" s="221"/>
    </row>
    <row r="112" spans="1:20" s="14" customFormat="1" ht="8.25" customHeight="1">
      <c r="A112" s="331"/>
      <c r="B112" s="332"/>
      <c r="C112" s="333"/>
      <c r="D112" s="334"/>
      <c r="E112" s="333"/>
      <c r="F112" s="335"/>
      <c r="G112" s="221"/>
    </row>
    <row r="113" spans="1:20" s="94" customFormat="1">
      <c r="A113" s="147"/>
      <c r="B113" s="148" t="s">
        <v>75</v>
      </c>
      <c r="C113" s="299"/>
      <c r="D113" s="300"/>
      <c r="E113" s="301"/>
      <c r="F113" s="302">
        <f>+F109</f>
        <v>0</v>
      </c>
      <c r="G113" s="221"/>
    </row>
    <row r="114" spans="1:20" ht="7.5" customHeight="1">
      <c r="A114" s="151" t="s">
        <v>77</v>
      </c>
      <c r="B114" s="96"/>
      <c r="C114" s="152"/>
      <c r="D114" s="153"/>
      <c r="E114" s="154"/>
      <c r="F114" s="154"/>
      <c r="G114" s="221"/>
    </row>
    <row r="115" spans="1:20" ht="12.75" customHeight="1">
      <c r="A115" s="196"/>
      <c r="B115" s="197" t="s">
        <v>78</v>
      </c>
      <c r="C115" s="198"/>
      <c r="D115" s="199"/>
      <c r="E115" s="190"/>
      <c r="F115" s="190"/>
      <c r="G115" s="228"/>
      <c r="H115" s="77"/>
      <c r="I115" s="77"/>
    </row>
    <row r="116" spans="1:20" ht="12.75" customHeight="1">
      <c r="A116" s="196"/>
      <c r="B116" s="200" t="s">
        <v>79</v>
      </c>
      <c r="C116" s="198">
        <v>0.04</v>
      </c>
      <c r="D116" s="199"/>
      <c r="E116" s="190"/>
      <c r="F116" s="190">
        <f t="shared" ref="F116:F121" si="9">ROUND(C116*$F$113,2)</f>
        <v>0</v>
      </c>
      <c r="G116" s="228"/>
      <c r="H116" s="77"/>
      <c r="I116" s="222"/>
    </row>
    <row r="117" spans="1:20" ht="12.75" customHeight="1">
      <c r="A117" s="196"/>
      <c r="B117" s="200" t="s">
        <v>80</v>
      </c>
      <c r="C117" s="198">
        <v>0.04</v>
      </c>
      <c r="D117" s="199"/>
      <c r="E117" s="190"/>
      <c r="F117" s="190">
        <f t="shared" si="9"/>
        <v>0</v>
      </c>
      <c r="G117" s="228"/>
      <c r="H117" s="77"/>
      <c r="I117" s="222"/>
    </row>
    <row r="118" spans="1:20" ht="12.75" customHeight="1">
      <c r="A118" s="196"/>
      <c r="B118" s="200" t="s">
        <v>81</v>
      </c>
      <c r="C118" s="198">
        <v>0.05</v>
      </c>
      <c r="D118" s="199"/>
      <c r="E118" s="190"/>
      <c r="F118" s="190">
        <f t="shared" si="9"/>
        <v>0</v>
      </c>
      <c r="G118" s="228"/>
      <c r="H118" s="77"/>
      <c r="I118" s="222"/>
    </row>
    <row r="119" spans="1:20" ht="12.75" customHeight="1">
      <c r="A119" s="196"/>
      <c r="B119" s="200" t="s">
        <v>82</v>
      </c>
      <c r="C119" s="198">
        <v>0.1</v>
      </c>
      <c r="D119" s="199"/>
      <c r="E119" s="190"/>
      <c r="F119" s="190">
        <f t="shared" si="9"/>
        <v>0</v>
      </c>
      <c r="G119" s="228"/>
      <c r="H119" s="77"/>
      <c r="I119" s="222"/>
    </row>
    <row r="120" spans="1:20" ht="12.75" customHeight="1">
      <c r="A120" s="196"/>
      <c r="B120" s="200" t="s">
        <v>83</v>
      </c>
      <c r="C120" s="198">
        <v>1.4999999999999999E-2</v>
      </c>
      <c r="D120" s="199"/>
      <c r="E120" s="190"/>
      <c r="F120" s="190">
        <f t="shared" si="9"/>
        <v>0</v>
      </c>
      <c r="G120" s="228"/>
      <c r="H120" s="77"/>
      <c r="I120" s="222"/>
    </row>
    <row r="121" spans="1:20" s="155" customFormat="1" ht="12.75" customHeight="1">
      <c r="A121" s="196"/>
      <c r="B121" s="200" t="s">
        <v>84</v>
      </c>
      <c r="C121" s="198">
        <v>0.01</v>
      </c>
      <c r="D121" s="199"/>
      <c r="E121" s="190"/>
      <c r="F121" s="190">
        <f t="shared" si="9"/>
        <v>0</v>
      </c>
      <c r="G121" s="228"/>
      <c r="H121" s="223"/>
      <c r="I121" s="222"/>
    </row>
    <row r="122" spans="1:20" ht="12.75" customHeight="1">
      <c r="A122" s="196"/>
      <c r="B122" s="201" t="s">
        <v>85</v>
      </c>
      <c r="C122" s="202">
        <v>0.18</v>
      </c>
      <c r="D122" s="199"/>
      <c r="E122" s="190"/>
      <c r="F122" s="190">
        <f>ROUND(C122*F119,2)</f>
        <v>0</v>
      </c>
      <c r="G122" s="228"/>
      <c r="H122" s="77"/>
      <c r="I122" s="222"/>
    </row>
    <row r="123" spans="1:20" ht="12.75" customHeight="1">
      <c r="A123" s="203"/>
      <c r="B123" s="200" t="s">
        <v>86</v>
      </c>
      <c r="C123" s="198">
        <v>1E-3</v>
      </c>
      <c r="D123" s="199"/>
      <c r="E123" s="190"/>
      <c r="F123" s="190">
        <f>ROUND(C123*$F$113,2)</f>
        <v>0</v>
      </c>
      <c r="G123" s="228"/>
      <c r="H123" s="77"/>
      <c r="I123" s="222"/>
    </row>
    <row r="124" spans="1:20" s="104" customFormat="1" ht="15" customHeight="1">
      <c r="A124" s="156"/>
      <c r="B124" s="326" t="s">
        <v>87</v>
      </c>
      <c r="C124" s="187">
        <v>1</v>
      </c>
      <c r="D124" s="188" t="s">
        <v>73</v>
      </c>
      <c r="E124" s="189"/>
      <c r="F124" s="190">
        <f>C124*E124</f>
        <v>0</v>
      </c>
      <c r="G124" s="229"/>
      <c r="H124" s="101"/>
      <c r="I124" s="222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</row>
    <row r="125" spans="1:20" s="41" customFormat="1">
      <c r="A125" s="204"/>
      <c r="B125" s="205" t="s">
        <v>88</v>
      </c>
      <c r="C125" s="206">
        <v>0.05</v>
      </c>
      <c r="D125" s="207"/>
      <c r="E125" s="208"/>
      <c r="F125" s="190">
        <f>ROUND(C125*$F$113,2)</f>
        <v>0</v>
      </c>
      <c r="G125" s="228"/>
      <c r="H125" s="73"/>
      <c r="I125" s="222"/>
    </row>
    <row r="126" spans="1:20" s="41" customFormat="1">
      <c r="A126" s="204"/>
      <c r="B126" s="230" t="s">
        <v>99</v>
      </c>
      <c r="C126" s="198">
        <v>0.1</v>
      </c>
      <c r="D126" s="199"/>
      <c r="E126" s="190"/>
      <c r="F126" s="190">
        <f t="shared" ref="F126" si="10">ROUND(C126*$F$113,2)</f>
        <v>0</v>
      </c>
      <c r="G126" s="228"/>
      <c r="H126" s="73"/>
      <c r="I126" s="222"/>
    </row>
    <row r="127" spans="1:20" s="94" customFormat="1" ht="12.75" customHeight="1">
      <c r="A127" s="157"/>
      <c r="B127" s="158" t="s">
        <v>89</v>
      </c>
      <c r="C127" s="159"/>
      <c r="D127" s="160"/>
      <c r="E127" s="161"/>
      <c r="F127" s="162">
        <f>SUM(F116:F126)</f>
        <v>0</v>
      </c>
      <c r="G127" s="228"/>
      <c r="H127" s="93"/>
      <c r="I127" s="224"/>
    </row>
    <row r="128" spans="1:20" ht="14.25" customHeight="1">
      <c r="A128" s="163"/>
      <c r="B128" s="96"/>
      <c r="C128" s="164"/>
      <c r="D128" s="13"/>
      <c r="E128" s="12"/>
      <c r="F128" s="98"/>
      <c r="G128" s="228"/>
      <c r="H128" s="77"/>
      <c r="I128" s="77"/>
    </row>
    <row r="129" spans="1:9" s="94" customFormat="1">
      <c r="A129" s="165"/>
      <c r="B129" s="166" t="s">
        <v>90</v>
      </c>
      <c r="C129" s="149"/>
      <c r="D129" s="150"/>
      <c r="E129" s="149"/>
      <c r="F129" s="342">
        <f>+F127+F113</f>
        <v>0</v>
      </c>
      <c r="G129" s="226"/>
      <c r="H129" s="93"/>
      <c r="I129" s="225"/>
    </row>
    <row r="130" spans="1:9" ht="12.75" customHeight="1">
      <c r="A130" s="209"/>
      <c r="B130" s="210"/>
      <c r="C130" s="211"/>
      <c r="D130" s="212"/>
      <c r="E130" s="211"/>
      <c r="F130" s="213"/>
      <c r="G130" s="228"/>
      <c r="H130" s="77"/>
      <c r="I130" s="77"/>
    </row>
    <row r="131" spans="1:9">
      <c r="A131" s="214"/>
      <c r="B131" s="215"/>
      <c r="C131" s="216"/>
      <c r="D131" s="217"/>
      <c r="E131" s="216"/>
      <c r="F131" s="218"/>
      <c r="G131" s="228"/>
      <c r="H131" s="77"/>
      <c r="I131" s="77"/>
    </row>
    <row r="132" spans="1:9" ht="12.75" customHeight="1">
      <c r="A132" s="219"/>
      <c r="B132" s="219"/>
      <c r="C132" s="220"/>
      <c r="D132" s="220"/>
      <c r="E132" s="220"/>
      <c r="F132" s="220"/>
    </row>
    <row r="133" spans="1:9" s="1" customFormat="1">
      <c r="A133" s="221"/>
      <c r="B133" s="221"/>
      <c r="C133" s="221"/>
      <c r="D133" s="221"/>
      <c r="E133" s="221"/>
      <c r="F133" s="221"/>
    </row>
    <row r="134" spans="1:9" s="1" customFormat="1">
      <c r="A134" s="221"/>
      <c r="B134" s="221"/>
      <c r="C134" s="221"/>
      <c r="D134" s="221"/>
      <c r="E134" s="221"/>
      <c r="F134" s="221"/>
    </row>
    <row r="135" spans="1:9" s="1" customFormat="1">
      <c r="A135" s="221"/>
      <c r="B135" s="221"/>
      <c r="C135" s="221"/>
      <c r="D135" s="221"/>
      <c r="E135" s="221"/>
      <c r="F135" s="221"/>
    </row>
    <row r="136" spans="1:9" s="1" customFormat="1">
      <c r="A136" s="2"/>
      <c r="B136" s="2"/>
      <c r="C136" s="2"/>
      <c r="D136" s="2"/>
      <c r="E136" s="2"/>
      <c r="F136" s="2"/>
    </row>
    <row r="137" spans="1:9" s="1" customFormat="1">
      <c r="A137" s="2"/>
      <c r="B137" s="2"/>
      <c r="C137" s="2"/>
      <c r="D137" s="2"/>
      <c r="E137" s="2"/>
      <c r="F137" s="2"/>
    </row>
    <row r="138" spans="1:9" s="1" customFormat="1">
      <c r="A138" s="2"/>
      <c r="B138" s="2"/>
      <c r="C138" s="2"/>
      <c r="D138" s="2"/>
      <c r="E138" s="2"/>
      <c r="F138" s="2"/>
    </row>
    <row r="139" spans="1:9" s="1" customFormat="1">
      <c r="A139" s="2"/>
      <c r="B139" s="2"/>
      <c r="C139" s="2"/>
      <c r="D139" s="2"/>
      <c r="E139" s="2"/>
      <c r="F139" s="2"/>
    </row>
    <row r="140" spans="1:9" s="1" customFormat="1">
      <c r="A140" s="2"/>
      <c r="B140" s="2"/>
      <c r="C140" s="2"/>
      <c r="D140" s="2"/>
      <c r="E140" s="2"/>
      <c r="F140" s="2"/>
    </row>
    <row r="141" spans="1:9" s="1" customFormat="1">
      <c r="A141" s="2"/>
      <c r="B141" s="2"/>
      <c r="C141" s="2"/>
      <c r="D141" s="2"/>
      <c r="E141" s="2"/>
      <c r="F141" s="2"/>
    </row>
    <row r="142" spans="1:9">
      <c r="A142" s="2"/>
      <c r="C142" s="2"/>
      <c r="D142" s="2"/>
      <c r="E142" s="2"/>
      <c r="F142" s="2"/>
    </row>
    <row r="143" spans="1:9">
      <c r="A143" s="2"/>
    </row>
  </sheetData>
  <sheetProtection algorithmName="SHA-512" hashValue="xrMkJLIbNzIL91dkfmR3eS46Ny/MHyDUcQ+4OOgy5sYBohoVYj2zNQDLOtVp7fccIPhNwr+Y7NOE4C8ZguR44g==" saltValue="hwx+9KpVx4tBym/Zf9llFQ==" spinCount="100000" sheet="1" objects="1" scenarios="1"/>
  <mergeCells count="2">
    <mergeCell ref="B111:F111"/>
    <mergeCell ref="A2:F2"/>
  </mergeCells>
  <printOptions horizontalCentered="1"/>
  <pageMargins left="0.39370078740157483" right="0.19685039370078741" top="0.55118110236220474" bottom="0.19685039370078741" header="0.31496062992125984" footer="0.31496062992125984"/>
  <pageSetup scale="82" orientation="portrait" r:id="rId1"/>
  <headerFooter>
    <oddFooter>&amp;CPágina &amp;P de &amp;N&amp;R&amp;D</oddFooter>
  </headerFooter>
  <rowBreaks count="3" manualBreakCount="3">
    <brk id="52" max="5" man="1"/>
    <brk id="84" max="5" man="1"/>
    <brk id="11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G13" sqref="G13"/>
    </sheetView>
  </sheetViews>
  <sheetFormatPr baseColWidth="10" defaultRowHeight="12.75"/>
  <sheetData>
    <row r="1" spans="1:7">
      <c r="A1" s="303" t="s">
        <v>149</v>
      </c>
      <c r="B1" s="304"/>
      <c r="C1" s="305"/>
      <c r="D1" s="305"/>
      <c r="E1" s="306"/>
      <c r="F1" s="305"/>
      <c r="G1" s="305"/>
    </row>
    <row r="2" spans="1:7">
      <c r="A2" s="304"/>
      <c r="B2" s="303" t="s">
        <v>129</v>
      </c>
      <c r="C2" s="305"/>
      <c r="D2" s="306"/>
      <c r="E2" s="306"/>
      <c r="F2" s="305"/>
      <c r="G2" s="305"/>
    </row>
    <row r="3" spans="1:7">
      <c r="A3" s="304"/>
      <c r="B3" s="304" t="s">
        <v>130</v>
      </c>
      <c r="C3" s="305">
        <v>1</v>
      </c>
      <c r="D3" s="305">
        <v>1</v>
      </c>
      <c r="E3" s="306" t="s">
        <v>131</v>
      </c>
      <c r="F3" s="305">
        <v>163.26</v>
      </c>
      <c r="G3" s="307">
        <f>F3*D3*C3</f>
        <v>163.26</v>
      </c>
    </row>
    <row r="4" spans="1:7">
      <c r="A4" s="304"/>
      <c r="B4" s="304" t="s">
        <v>132</v>
      </c>
      <c r="C4" s="305">
        <v>1</v>
      </c>
      <c r="D4" s="305">
        <v>1</v>
      </c>
      <c r="E4" s="306" t="s">
        <v>131</v>
      </c>
      <c r="F4" s="305">
        <v>85.69</v>
      </c>
      <c r="G4" s="307">
        <f>F4*D4*C4</f>
        <v>85.69</v>
      </c>
    </row>
    <row r="5" spans="1:7">
      <c r="A5" s="304"/>
      <c r="B5" s="313" t="s">
        <v>133</v>
      </c>
      <c r="C5" s="305"/>
      <c r="D5" s="306"/>
      <c r="E5" s="306"/>
      <c r="F5" s="305"/>
      <c r="G5" s="307"/>
    </row>
    <row r="6" spans="1:7">
      <c r="A6" s="304"/>
      <c r="B6" s="304" t="s">
        <v>134</v>
      </c>
      <c r="C6" s="305">
        <v>1</v>
      </c>
      <c r="D6" s="308">
        <v>1</v>
      </c>
      <c r="E6" s="306" t="s">
        <v>131</v>
      </c>
      <c r="F6" s="305">
        <v>3522.81</v>
      </c>
      <c r="G6" s="307">
        <f>F6*D6*C6</f>
        <v>3522.81</v>
      </c>
    </row>
    <row r="7" spans="1:7">
      <c r="A7" s="304"/>
      <c r="B7" s="304" t="s">
        <v>135</v>
      </c>
      <c r="C7" s="305">
        <v>1</v>
      </c>
      <c r="D7" s="305">
        <v>1</v>
      </c>
      <c r="E7" s="306" t="s">
        <v>131</v>
      </c>
      <c r="F7" s="305">
        <v>1200</v>
      </c>
      <c r="G7" s="307">
        <f>F7*D7*C7</f>
        <v>1200</v>
      </c>
    </row>
    <row r="8" spans="1:7">
      <c r="A8" s="304"/>
      <c r="B8" s="313" t="s">
        <v>136</v>
      </c>
      <c r="C8" s="305"/>
      <c r="D8" s="306"/>
      <c r="E8" s="306"/>
      <c r="F8" s="305"/>
      <c r="G8" s="307"/>
    </row>
    <row r="9" spans="1:7">
      <c r="A9" s="304"/>
      <c r="B9" s="304" t="s">
        <v>137</v>
      </c>
      <c r="C9" s="305">
        <v>5.12</v>
      </c>
      <c r="D9" s="305">
        <v>1</v>
      </c>
      <c r="E9" s="306" t="s">
        <v>138</v>
      </c>
      <c r="F9" s="305">
        <v>225.47</v>
      </c>
      <c r="G9" s="307">
        <f>F9*D9*C9</f>
        <v>1154.4064000000001</v>
      </c>
    </row>
    <row r="10" spans="1:7">
      <c r="A10" s="304"/>
      <c r="B10" s="304" t="s">
        <v>139</v>
      </c>
      <c r="C10" s="305">
        <v>1</v>
      </c>
      <c r="D10" s="309">
        <v>0.2</v>
      </c>
      <c r="E10" s="306" t="s">
        <v>140</v>
      </c>
      <c r="F10" s="305">
        <f>G9</f>
        <v>1154.4064000000001</v>
      </c>
      <c r="G10" s="307">
        <f>F10*D10*C10</f>
        <v>230.88128000000003</v>
      </c>
    </row>
    <row r="11" spans="1:7">
      <c r="A11" s="304"/>
      <c r="B11" s="304" t="s">
        <v>141</v>
      </c>
      <c r="C11" s="305">
        <v>1</v>
      </c>
      <c r="D11" s="309">
        <v>1</v>
      </c>
      <c r="E11" s="306" t="s">
        <v>73</v>
      </c>
      <c r="F11" s="305">
        <v>150</v>
      </c>
      <c r="G11" s="307">
        <f>F11*D11*C11</f>
        <v>150</v>
      </c>
    </row>
    <row r="12" spans="1:7">
      <c r="A12" s="304"/>
      <c r="B12" s="304"/>
      <c r="C12" s="305"/>
      <c r="D12" s="306"/>
      <c r="E12" s="306"/>
      <c r="F12" s="310" t="s">
        <v>142</v>
      </c>
      <c r="G12" s="311">
        <f>SUM(G3:G11)</f>
        <v>6507.0476799999997</v>
      </c>
    </row>
    <row r="13" spans="1:7">
      <c r="A13" s="304"/>
      <c r="B13" s="304"/>
      <c r="C13" s="305"/>
      <c r="D13" s="306"/>
      <c r="E13" s="306"/>
      <c r="F13" s="312" t="s">
        <v>143</v>
      </c>
      <c r="G13" s="311">
        <f>SUM(G3:G6,G9:G10)</f>
        <v>5157.0476799999997</v>
      </c>
    </row>
    <row r="14" spans="1:7">
      <c r="A14" s="304"/>
      <c r="B14" s="304"/>
      <c r="C14" s="314" t="s">
        <v>144</v>
      </c>
      <c r="D14" s="309">
        <v>4.6900000000000004</v>
      </c>
      <c r="E14" s="315" t="s">
        <v>145</v>
      </c>
      <c r="F14" s="316" t="s">
        <v>146</v>
      </c>
      <c r="G14" s="317">
        <f>G12/D14</f>
        <v>1387.4302089552236</v>
      </c>
    </row>
    <row r="15" spans="1:7" ht="13.5" thickBot="1">
      <c r="A15" s="304"/>
      <c r="B15" s="304"/>
      <c r="C15" s="314" t="s">
        <v>147</v>
      </c>
      <c r="D15" s="305">
        <v>40</v>
      </c>
      <c r="E15" s="315" t="s">
        <v>145</v>
      </c>
      <c r="F15" s="316" t="s">
        <v>146</v>
      </c>
      <c r="G15" s="317">
        <f>G13/D15</f>
        <v>128.92619199999999</v>
      </c>
    </row>
    <row r="16" spans="1:7" ht="13.5" thickBot="1">
      <c r="A16" s="304"/>
      <c r="B16" s="304"/>
      <c r="C16" s="305"/>
      <c r="D16" s="306"/>
      <c r="E16" s="310" t="s">
        <v>148</v>
      </c>
      <c r="F16" s="318" t="s">
        <v>146</v>
      </c>
      <c r="G16" s="319">
        <f>G15+G14</f>
        <v>1516.3564009552235</v>
      </c>
    </row>
    <row r="17" spans="1:7">
      <c r="A17" s="320"/>
      <c r="B17" s="320"/>
      <c r="C17" s="320"/>
      <c r="D17" s="320"/>
      <c r="E17" s="320"/>
      <c r="F17" s="320"/>
      <c r="G17" s="3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F6" sqref="F6"/>
    </sheetView>
  </sheetViews>
  <sheetFormatPr baseColWidth="10" defaultRowHeight="12.75"/>
  <cols>
    <col min="1" max="1" width="36" customWidth="1"/>
    <col min="2" max="2" width="24.5" customWidth="1"/>
    <col min="4" max="4" width="13.1640625" customWidth="1"/>
    <col min="5" max="5" width="22.6640625" customWidth="1"/>
  </cols>
  <sheetData>
    <row r="1" spans="1:5" ht="30.75" thickBot="1">
      <c r="A1" s="285" t="s">
        <v>121</v>
      </c>
      <c r="B1" s="272">
        <v>2</v>
      </c>
      <c r="C1" s="272" t="s">
        <v>107</v>
      </c>
      <c r="D1" s="273"/>
      <c r="E1" s="274"/>
    </row>
    <row r="2" spans="1:5" ht="15">
      <c r="A2" s="289"/>
      <c r="B2" s="290"/>
      <c r="C2" s="269"/>
      <c r="D2" s="270"/>
      <c r="E2" s="271"/>
    </row>
    <row r="3" spans="1:5" ht="15">
      <c r="A3" s="288" t="s">
        <v>108</v>
      </c>
      <c r="B3" s="291">
        <v>2.1978021978021975</v>
      </c>
      <c r="C3" s="284" t="s">
        <v>109</v>
      </c>
      <c r="D3" s="277">
        <v>280</v>
      </c>
      <c r="E3" s="278">
        <f>B3*D3</f>
        <v>615.38461538461536</v>
      </c>
    </row>
    <row r="4" spans="1:5" ht="15">
      <c r="A4" s="288" t="s">
        <v>110</v>
      </c>
      <c r="B4" s="291">
        <v>12.004799999999999</v>
      </c>
      <c r="C4" s="276" t="s">
        <v>53</v>
      </c>
      <c r="D4" s="287">
        <v>50</v>
      </c>
      <c r="E4" s="278">
        <f t="shared" ref="E4:E11" si="0">B4*D4</f>
        <v>600.24</v>
      </c>
    </row>
    <row r="5" spans="1:5" ht="15">
      <c r="A5" s="288" t="s">
        <v>111</v>
      </c>
      <c r="B5" s="291">
        <v>0.33</v>
      </c>
      <c r="C5" s="284" t="s">
        <v>112</v>
      </c>
      <c r="D5" s="287">
        <v>659</v>
      </c>
      <c r="E5" s="278">
        <f t="shared" si="0"/>
        <v>217.47</v>
      </c>
    </row>
    <row r="6" spans="1:5" ht="15">
      <c r="A6" s="288" t="s">
        <v>113</v>
      </c>
      <c r="B6" s="291">
        <v>0.33</v>
      </c>
      <c r="C6" s="284" t="s">
        <v>112</v>
      </c>
      <c r="D6" s="287">
        <v>950</v>
      </c>
      <c r="E6" s="278">
        <f t="shared" si="0"/>
        <v>313.5</v>
      </c>
    </row>
    <row r="7" spans="1:5" ht="15">
      <c r="A7" s="288" t="s">
        <v>114</v>
      </c>
      <c r="B7" s="291">
        <v>0.33</v>
      </c>
      <c r="C7" s="284" t="s">
        <v>112</v>
      </c>
      <c r="D7" s="287">
        <v>1800</v>
      </c>
      <c r="E7" s="278">
        <f t="shared" si="0"/>
        <v>594</v>
      </c>
    </row>
    <row r="8" spans="1:5" ht="54.75" customHeight="1">
      <c r="A8" s="255" t="s">
        <v>125</v>
      </c>
      <c r="B8" s="262">
        <v>1</v>
      </c>
      <c r="C8" s="261" t="s">
        <v>101</v>
      </c>
      <c r="D8" s="260">
        <v>150</v>
      </c>
      <c r="E8" s="259">
        <f t="shared" si="0"/>
        <v>150</v>
      </c>
    </row>
    <row r="9" spans="1:5" ht="15">
      <c r="A9" s="288" t="s">
        <v>115</v>
      </c>
      <c r="B9" s="291">
        <v>2</v>
      </c>
      <c r="C9" s="284" t="s">
        <v>116</v>
      </c>
      <c r="D9" s="287">
        <v>20</v>
      </c>
      <c r="E9" s="278">
        <f t="shared" si="0"/>
        <v>40</v>
      </c>
    </row>
    <row r="10" spans="1:5" ht="15">
      <c r="A10" s="288" t="s">
        <v>117</v>
      </c>
      <c r="B10" s="291">
        <v>2</v>
      </c>
      <c r="C10" s="284" t="s">
        <v>116</v>
      </c>
      <c r="D10" s="287">
        <v>65</v>
      </c>
      <c r="E10" s="278">
        <f t="shared" si="0"/>
        <v>130</v>
      </c>
    </row>
    <row r="11" spans="1:5" ht="15">
      <c r="A11" s="275" t="s">
        <v>118</v>
      </c>
      <c r="B11" s="279">
        <v>1</v>
      </c>
      <c r="C11" s="276" t="s">
        <v>119</v>
      </c>
      <c r="D11" s="277">
        <v>47.361118901098898</v>
      </c>
      <c r="E11" s="278">
        <f t="shared" si="0"/>
        <v>47.361118901098898</v>
      </c>
    </row>
    <row r="12" spans="1:5" ht="15.75" thickBot="1">
      <c r="A12" s="280"/>
      <c r="B12" s="292"/>
      <c r="C12" s="281"/>
      <c r="D12" s="282"/>
      <c r="E12" s="283">
        <f>SUM(E3:E11)</f>
        <v>2707.9557342857142</v>
      </c>
    </row>
    <row r="13" spans="1:5" ht="16.5" thickTop="1" thickBot="1">
      <c r="A13" s="268"/>
      <c r="B13" s="293"/>
      <c r="C13" s="286"/>
      <c r="D13" s="282" t="s">
        <v>120</v>
      </c>
      <c r="E13" s="283">
        <f>E12/B1</f>
        <v>1353.9778671428571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LIST. P CASETA GENERADOR (DESP)</vt:lpstr>
      <vt:lpstr>Hoja2</vt:lpstr>
      <vt:lpstr>Hoja1</vt:lpstr>
      <vt:lpstr>'LIST. P CASETA GENERADOR (DESP)'!Área_de_impresión</vt:lpstr>
      <vt:lpstr>'LIST. P CASETA GENERADOR (DESP)'!Títulos_a_imprimir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Sofía De León Rosario</dc:creator>
  <cp:lastModifiedBy>Karol Alexandra Peña Grullón</cp:lastModifiedBy>
  <cp:lastPrinted>2020-02-21T20:26:12Z</cp:lastPrinted>
  <dcterms:created xsi:type="dcterms:W3CDTF">2019-05-15T15:42:28Z</dcterms:created>
  <dcterms:modified xsi:type="dcterms:W3CDTF">2020-02-21T20:48:07Z</dcterms:modified>
</cp:coreProperties>
</file>