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Federico\LICITACIONES\GRUPO 12\"/>
    </mc:Choice>
  </mc:AlternateContent>
  <bookViews>
    <workbookView xWindow="-120" yWindow="-120" windowWidth="29040" windowHeight="15840"/>
  </bookViews>
  <sheets>
    <sheet name="Línea Impulsión J.de Herrer (li" sheetId="1" r:id="rId1"/>
  </sheets>
  <externalReferences>
    <externalReference r:id="rId2"/>
  </externalReferences>
  <definedNames>
    <definedName name="_xlnm.Print_Area" localSheetId="0">'Línea Impulsión J.de Herrer (li'!$A$1:$F$114</definedName>
    <definedName name="INSUMO_1">'[1]AC. LOS LIMONES ACERO '!$D$2</definedName>
    <definedName name="_xlnm.Print_Titles" localSheetId="0">'Línea Impulsión J.de Herrer (li'!$1:$8</definedName>
  </definedNames>
  <calcPr calcId="162913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1" i="1" l="1"/>
  <c r="F90" i="1"/>
  <c r="F86" i="1"/>
  <c r="F85" i="1"/>
  <c r="F84" i="1"/>
  <c r="F83" i="1"/>
  <c r="F82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92" i="1" l="1"/>
  <c r="C81" i="1" l="1"/>
  <c r="F81" i="1" s="1"/>
  <c r="F87" i="1" s="1"/>
  <c r="F94" i="1" s="1"/>
  <c r="F96" i="1" s="1"/>
  <c r="A79" i="1"/>
  <c r="A80" i="1" s="1"/>
  <c r="A81" i="1" s="1"/>
  <c r="A73" i="1"/>
  <c r="A74" i="1" s="1"/>
  <c r="A75" i="1" s="1"/>
  <c r="A76" i="1" s="1"/>
  <c r="A63" i="1"/>
  <c r="A64" i="1" s="1"/>
  <c r="A65" i="1" s="1"/>
  <c r="A66" i="1" s="1"/>
  <c r="A67" i="1" s="1"/>
  <c r="A68" i="1" s="1"/>
  <c r="A69" i="1" s="1"/>
  <c r="A70" i="1" s="1"/>
  <c r="A71" i="1" s="1"/>
  <c r="A55" i="1"/>
  <c r="A56" i="1" s="1"/>
  <c r="A57" i="1" s="1"/>
  <c r="A58" i="1" s="1"/>
  <c r="A51" i="1"/>
  <c r="A52" i="1" s="1"/>
  <c r="A41" i="1"/>
  <c r="A42" i="1" s="1"/>
  <c r="A43" i="1" s="1"/>
  <c r="A44" i="1" s="1"/>
  <c r="A45" i="1" s="1"/>
  <c r="A46" i="1" s="1"/>
  <c r="A47" i="1" s="1"/>
  <c r="A48" i="1" s="1"/>
  <c r="A49" i="1" s="1"/>
  <c r="A38" i="1"/>
  <c r="A35" i="1"/>
  <c r="A32" i="1"/>
  <c r="A25" i="1"/>
  <c r="A26" i="1" s="1"/>
  <c r="A16" i="1"/>
  <c r="A17" i="1" s="1"/>
  <c r="A18" i="1" s="1"/>
  <c r="A13" i="1"/>
  <c r="F100" i="1" l="1"/>
  <c r="F101" i="1"/>
  <c r="F103" i="1"/>
  <c r="F104" i="1"/>
  <c r="F106" i="1"/>
  <c r="F107" i="1"/>
  <c r="F109" i="1"/>
  <c r="F102" i="1"/>
  <c r="F99" i="1"/>
  <c r="F108" i="1"/>
  <c r="F105" i="1" l="1"/>
  <c r="F110" i="1" s="1"/>
  <c r="F112" i="1" s="1"/>
  <c r="F114" i="1" s="1"/>
</calcChain>
</file>

<file path=xl/sharedStrings.xml><?xml version="1.0" encoding="utf-8"?>
<sst xmlns="http://schemas.openxmlformats.org/spreadsheetml/2006/main" count="149" uniqueCount="102">
  <si>
    <t>Obra: RECONSTRUCCIÓN LÍNEA DE IMPULSIÓN ACUEDUCTO JUAN DE HERRERA</t>
  </si>
  <si>
    <t>Ubicación: PROVINCIA SAN JUAN</t>
  </si>
  <si>
    <t>ZONA: II</t>
  </si>
  <si>
    <t>Nº</t>
  </si>
  <si>
    <t>DESCRIPCIÓN</t>
  </si>
  <si>
    <t>CANTIDAD</t>
  </si>
  <si>
    <t>UD</t>
  </si>
  <si>
    <t>P.U. RD$</t>
  </si>
  <si>
    <t>VALOR RD$</t>
  </si>
  <si>
    <t>A</t>
  </si>
  <si>
    <t>SUSTITUCIÓN DE TRAMO DE LÍNEA DE IMPULSIÓN</t>
  </si>
  <si>
    <t>TRABAJOS PRELIMINARES</t>
  </si>
  <si>
    <t>Replanteo</t>
  </si>
  <si>
    <t>M</t>
  </si>
  <si>
    <t>CORTE Y EXTRACCIÓN DE ASFALTO (L=1,735.00 M)</t>
  </si>
  <si>
    <t>Corte de Asfalto e=2", ambos lados</t>
  </si>
  <si>
    <t>Remoción de Carpeta Asfáltica</t>
  </si>
  <si>
    <t>M²</t>
  </si>
  <si>
    <t>Bote material Asfáltico c/camión distancia promedio de 12 km (Incluye carguío y esparcimiento en lugar de botadero)</t>
  </si>
  <si>
    <t>M³E</t>
  </si>
  <si>
    <t>DESMONTE Y RETIRO DE TUBERÍA EXISTENTE</t>
  </si>
  <si>
    <t>Corte y retiro de tuberías de Ø12" Acero (Incluye alquiler de grúa)</t>
  </si>
  <si>
    <t>Traslado de tuberías a la Planta Potabilizadora de San Juan</t>
  </si>
  <si>
    <t>Viaje</t>
  </si>
  <si>
    <t>MOVIMIENTO DE TIERRA</t>
  </si>
  <si>
    <t xml:space="preserve">Excavación material no clasificado c/equipo </t>
  </si>
  <si>
    <t>M³</t>
  </si>
  <si>
    <t>Asiento de arena</t>
  </si>
  <si>
    <t xml:space="preserve">Suministro de material de mina d=5Km </t>
  </si>
  <si>
    <t>M³C</t>
  </si>
  <si>
    <t>Bote material sobrante c/camión distancia promedio de 12 km (Incluye carguío y esparcimiento en lugar de botadero)</t>
  </si>
  <si>
    <t>SUMINISTRO DE TUBERÍA</t>
  </si>
  <si>
    <t>De Ø12" PVC (SDR-21) c/J. G. + 4% pérdida por campana</t>
  </si>
  <si>
    <t>COLOCACIÓN DE TUBERÍA</t>
  </si>
  <si>
    <t>De Ø12" PVC (SDR-21) c/J. G.</t>
  </si>
  <si>
    <t>PRUEBA HIDROSTÁTICA</t>
  </si>
  <si>
    <t xml:space="preserve">SUMINISTRO Y COLOCACIÓN DE PIEZAS ESPECIALES ACERO C/PROTECCIÓN ANTICORROSIVA </t>
  </si>
  <si>
    <t>Codo de Ø12" x 10º SCH-30</t>
  </si>
  <si>
    <t>Ud</t>
  </si>
  <si>
    <t>Codo de Ø12" x 15º SCH-30</t>
  </si>
  <si>
    <t>Codo de Ø12" x 20º SCH-30</t>
  </si>
  <si>
    <t>Codo de Ø12" x 25º SCH-30</t>
  </si>
  <si>
    <t>Codo de Ø12" x 30º SCH-30</t>
  </si>
  <si>
    <t>Codo de Ø12" x 35º SCH-30</t>
  </si>
  <si>
    <t>Codo de Ø12" x 40º SCH-30</t>
  </si>
  <si>
    <t>Codo de Ø12" x 45º SCH-30</t>
  </si>
  <si>
    <t>Codo de Ø12" x 50º SCH-30</t>
  </si>
  <si>
    <t>Junta mecánica tipo Dresser Ø12" 150 PSI</t>
  </si>
  <si>
    <t xml:space="preserve">SUMINISTRO Y COLOCACIÓN DE VÁLVULAS </t>
  </si>
  <si>
    <t>Válvula de Aire Combinada de Ø2" H.F. 150 PSI, platillada, completa (Incluye niple platillado, tornillos, tuercas y junta de goma)</t>
  </si>
  <si>
    <t>Registro para válvula (Según detalle de diseño)</t>
  </si>
  <si>
    <t>Caja telescópica para Válvula de Desagüe (Según detalle de diseño)</t>
  </si>
  <si>
    <t>CRUCE DE PUENTE EN TUBERÍA DE Ø12" ACERO SCH-40 L=10.00 M (1 UD)</t>
  </si>
  <si>
    <t>Suministro de tubería de Ø12" Acero SCH-30 c/protección anticorrosiva (Incluye los brazos)</t>
  </si>
  <si>
    <t xml:space="preserve">Codo de Ø12" x 45° Acero SCH-30 c/protección anticorrosiva </t>
  </si>
  <si>
    <t>Junta mecánica tipo Dresser de Ø12" 150 PSI</t>
  </si>
  <si>
    <t>Junta de Goma 12"</t>
  </si>
  <si>
    <t>Pintura anticorrosiva de calidad superior</t>
  </si>
  <si>
    <t>Pintura azul mantenimiento industrial calidad superior</t>
  </si>
  <si>
    <t>Pintura acrílica calidad superior (para Bordillo)</t>
  </si>
  <si>
    <t>Suministro de Válvula de Aire Combinada de 1" (Incluye niple soldado y clamp)</t>
  </si>
  <si>
    <t xml:space="preserve">Mano de obra de colocación (Incluye equipos, personal y materiales) </t>
  </si>
  <si>
    <t>REPOSICIÓN DE CARPETA ASFÁLTICA</t>
  </si>
  <si>
    <t>Suministro y colocación de Asfalto e=2" (Incluye Riego de Adherencia)</t>
  </si>
  <si>
    <t>Transporte de asfalto, Distancia = 25 km apróx.</t>
  </si>
  <si>
    <t>M³/Km</t>
  </si>
  <si>
    <r>
      <rPr>
        <b/>
        <sz val="10"/>
        <rFont val="Arial"/>
        <family val="2"/>
      </rPr>
      <t>LIMPIEZA CONTINUA Y  FINAL</t>
    </r>
    <r>
      <rPr>
        <sz val="10"/>
        <rFont val="Arial"/>
        <family val="2"/>
      </rPr>
      <t xml:space="preserve"> (Incluye obreros, camión y herramientas menores) </t>
    </r>
  </si>
  <si>
    <t>SUB-TOTAL FASE  A</t>
  </si>
  <si>
    <t>B</t>
  </si>
  <si>
    <t>VARIOS</t>
  </si>
  <si>
    <t>Campamento (Incluye alquiler solar y casa de materiales)</t>
  </si>
  <si>
    <t>SUB-TOTAL FASE  B</t>
  </si>
  <si>
    <t>SUB-TOTAL GENERAL</t>
  </si>
  <si>
    <t>GASTOS INDIRECTOS</t>
  </si>
  <si>
    <t>Honorarios Profesionales</t>
  </si>
  <si>
    <t>Gastos de Transporte</t>
  </si>
  <si>
    <t>Seguros, Pólizas y Fianzas</t>
  </si>
  <si>
    <t>Gastos Administrativos</t>
  </si>
  <si>
    <t>Supervisión de la Obra</t>
  </si>
  <si>
    <t>Ley 6-86</t>
  </si>
  <si>
    <t xml:space="preserve"> ITBIS Honorarios Profesionales (Ley 07-2007)</t>
  </si>
  <si>
    <t>CODIA</t>
  </si>
  <si>
    <t>Imprevistos</t>
  </si>
  <si>
    <t>Mantenimiento y Operación Sistema INAPA</t>
  </si>
  <si>
    <t>Medida de Compensación Ambiental</t>
  </si>
  <si>
    <t>TOTAL GASTOS INDIRECTOS</t>
  </si>
  <si>
    <t>TOTAL EJECUTAR EN RD$</t>
  </si>
  <si>
    <t xml:space="preserve">TOTAL A CONTRATAR EN RD$ </t>
  </si>
  <si>
    <t>Válvula de Desagüe de Ø4" H.F. 150 PSI platillada, completa (Incluye niple, tornillos, tuercas, junta de goma y junta Dresser)</t>
  </si>
  <si>
    <t>Bordillo de H. A. 0.20 m x 0.20 m  x 10.00 m (sujeto a confirmación de la Supervisión. Según detalle de diseño)</t>
  </si>
  <si>
    <t>Planchuela de ¼" x 2" para abrazaderas (Según detalle de diseño)</t>
  </si>
  <si>
    <t>Barra roscada de ½" para pernos (Según detalle de diseño)</t>
  </si>
  <si>
    <t>Valla anunciando obra 20" x 10" impresión Full Color conteniendo logo de INAPA, nombre de proyecto y contratista. Estructura en tubos galvanizados 1 ½"x 1 ½" y soportes en tubo cuadrado 4" x 4"</t>
  </si>
  <si>
    <r>
      <t>Riego de imprimacion con gravilla 0.30 gl/m</t>
    </r>
    <r>
      <rPr>
        <sz val="10"/>
        <rFont val="Calibri"/>
        <family val="2"/>
      </rPr>
      <t>²</t>
    </r>
  </si>
  <si>
    <r>
      <t>SEÑALIZACIÓN, CONTROL Y MANEJO DE TRÁNSITO</t>
    </r>
    <r>
      <rPr>
        <sz val="10"/>
        <rFont val="Arial"/>
        <family val="2"/>
      </rPr>
      <t xml:space="preserve"> (Incluye letreros con base, conos refractarios, cinta de peligro, malla de seguridad naranja, tanques de 55 gl pintados amarillo tráfico con cinta lumínica, pasarelas de madera y hombres con banderolas, chachelos y cascos de seguridad)</t>
    </r>
  </si>
  <si>
    <r>
      <t>Anclaje 2 de H. A. para piezas, F</t>
    </r>
    <r>
      <rPr>
        <sz val="10"/>
        <rFont val="Calibri"/>
        <family val="2"/>
      </rPr>
      <t>´</t>
    </r>
    <r>
      <rPr>
        <sz val="10"/>
        <rFont val="Arial"/>
        <family val="2"/>
      </rPr>
      <t>c= 210 kg/cm² (Según detalle de diseño)</t>
    </r>
  </si>
  <si>
    <r>
      <t>Anclaje 1 de H. A. para piezas, F</t>
    </r>
    <r>
      <rPr>
        <sz val="10"/>
        <rFont val="Calibri"/>
        <family val="2"/>
      </rPr>
      <t>´</t>
    </r>
    <r>
      <rPr>
        <sz val="10"/>
        <rFont val="Arial"/>
        <family val="2"/>
      </rPr>
      <t>c= 210 kg/cm² (Según detalle de diseño)</t>
    </r>
  </si>
  <si>
    <r>
      <t>Anclaje de H. S. tipo 4, F</t>
    </r>
    <r>
      <rPr>
        <sz val="10"/>
        <rFont val="Calibri"/>
        <family val="2"/>
      </rPr>
      <t>´</t>
    </r>
    <r>
      <rPr>
        <sz val="10"/>
        <rFont val="Arial"/>
        <family val="2"/>
      </rPr>
      <t>c= 210 kg/cm² (Según detalle de diseño)</t>
    </r>
  </si>
  <si>
    <r>
      <t>Anclaje de H. A tipo 2, F</t>
    </r>
    <r>
      <rPr>
        <sz val="10"/>
        <rFont val="Calibri"/>
        <family val="2"/>
      </rPr>
      <t>´c</t>
    </r>
    <r>
      <rPr>
        <sz val="10"/>
        <rFont val="Arial"/>
        <family val="2"/>
      </rPr>
      <t xml:space="preserve"> =210 kg/cm² (Según detalle de diseño)</t>
    </r>
  </si>
  <si>
    <r>
      <t>Anclaje en H.A. para piezas, F</t>
    </r>
    <r>
      <rPr>
        <sz val="10"/>
        <rFont val="Calibri"/>
        <family val="2"/>
      </rPr>
      <t>´</t>
    </r>
    <r>
      <rPr>
        <sz val="10"/>
        <rFont val="Arial"/>
        <family val="2"/>
      </rPr>
      <t>c= 240 kg/cm² (según detalle de diseño)</t>
    </r>
  </si>
  <si>
    <t>Compactado de material  de relleno c/compactador mecánico en capas de 0.20 m (incluida la manipulacion del material)</t>
  </si>
  <si>
    <t>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</si>
</sst>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#,##0.00;[Red]#,##0.00"/>
    <numFmt numFmtId="165" formatCode="_-* #,##0.00\ _€_-;\-* #,##0.00\ _€_-;_-* &quot;-&quot;??\ _€_-;_-@_-"/>
    <numFmt numFmtId="166" formatCode="0.0%"/>
    <numFmt numFmtId="167" formatCode="0.0"/>
    <numFmt numFmtId="168" formatCode="[$$-409]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68" fontId="8" fillId="0" borderId="0"/>
    <xf numFmtId="0" fontId="3" fillId="0" borderId="0"/>
  </cellStyleXfs>
  <cellXfs count="130">
    <xf numFmtId="0" fontId="0" fillId="0" borderId="0" xfId="0"/>
    <xf numFmtId="43" fontId="3" fillId="0" borderId="0" xfId="1" applyFont="1" applyFill="1" applyAlignment="1">
      <alignment vertical="top" wrapText="1"/>
    </xf>
    <xf numFmtId="0" fontId="3" fillId="0" borderId="0" xfId="0" applyFont="1" applyAlignment="1">
      <alignment vertical="top" wrapText="1"/>
    </xf>
    <xf numFmtId="0" fontId="2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right" vertical="top" wrapText="1"/>
    </xf>
    <xf numFmtId="49" fontId="2" fillId="2" borderId="0" xfId="0" applyNumberFormat="1" applyFont="1" applyFill="1" applyAlignment="1">
      <alignment horizontal="right" vertical="top" wrapText="1"/>
    </xf>
    <xf numFmtId="43" fontId="2" fillId="0" borderId="0" xfId="1" applyFont="1" applyFill="1" applyAlignment="1">
      <alignment vertical="top" wrapText="1"/>
    </xf>
    <xf numFmtId="0" fontId="2" fillId="0" borderId="0" xfId="0" applyFont="1" applyAlignment="1">
      <alignment vertical="top" wrapText="1"/>
    </xf>
    <xf numFmtId="0" fontId="3" fillId="2" borderId="0" xfId="0" applyFont="1" applyFill="1" applyAlignment="1">
      <alignment vertical="top"/>
    </xf>
    <xf numFmtId="0" fontId="3" fillId="2" borderId="0" xfId="0" applyFont="1" applyFill="1" applyAlignment="1">
      <alignment vertical="top" wrapText="1"/>
    </xf>
    <xf numFmtId="0" fontId="3" fillId="2" borderId="0" xfId="0" applyFont="1" applyFill="1" applyAlignment="1">
      <alignment horizontal="right" vertical="top" wrapText="1"/>
    </xf>
    <xf numFmtId="0" fontId="2" fillId="0" borderId="1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right" vertical="top" wrapText="1"/>
    </xf>
    <xf numFmtId="164" fontId="2" fillId="0" borderId="1" xfId="0" applyNumberFormat="1" applyFont="1" applyBorder="1" applyAlignment="1">
      <alignment horizontal="center" vertical="top" wrapText="1"/>
    </xf>
    <xf numFmtId="43" fontId="3" fillId="0" borderId="0" xfId="1" applyFont="1" applyFill="1" applyAlignment="1">
      <alignment vertical="top"/>
    </xf>
    <xf numFmtId="0" fontId="3" fillId="0" borderId="0" xfId="0" applyFont="1" applyAlignment="1">
      <alignment vertical="top"/>
    </xf>
    <xf numFmtId="0" fontId="2" fillId="2" borderId="3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left" vertical="top" wrapText="1"/>
    </xf>
    <xf numFmtId="4" fontId="3" fillId="2" borderId="3" xfId="0" applyNumberFormat="1" applyFont="1" applyFill="1" applyBorder="1" applyAlignment="1">
      <alignment horizontal="right" vertical="top" wrapText="1"/>
    </xf>
    <xf numFmtId="4" fontId="3" fillId="2" borderId="3" xfId="0" applyNumberFormat="1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/>
    </xf>
    <xf numFmtId="4" fontId="3" fillId="2" borderId="3" xfId="3" applyNumberFormat="1" applyFont="1" applyFill="1" applyBorder="1" applyAlignment="1">
      <alignment horizontal="right" vertical="top" wrapText="1"/>
    </xf>
    <xf numFmtId="4" fontId="3" fillId="2" borderId="3" xfId="0" applyNumberFormat="1" applyFont="1" applyFill="1" applyBorder="1" applyAlignment="1">
      <alignment horizontal="center" vertical="top"/>
    </xf>
    <xf numFmtId="0" fontId="2" fillId="5" borderId="3" xfId="0" applyFont="1" applyFill="1" applyBorder="1" applyAlignment="1">
      <alignment horizontal="right" vertical="top"/>
    </xf>
    <xf numFmtId="0" fontId="2" fillId="5" borderId="3" xfId="0" applyFont="1" applyFill="1" applyBorder="1" applyAlignment="1">
      <alignment vertical="top"/>
    </xf>
    <xf numFmtId="4" fontId="3" fillId="2" borderId="3" xfId="4" applyNumberFormat="1" applyFont="1" applyFill="1" applyBorder="1" applyAlignment="1">
      <alignment horizontal="right" vertical="top" wrapText="1"/>
    </xf>
    <xf numFmtId="4" fontId="3" fillId="2" borderId="3" xfId="4" applyNumberFormat="1" applyFont="1" applyFill="1" applyBorder="1" applyAlignment="1">
      <alignment horizontal="center" vertical="top"/>
    </xf>
    <xf numFmtId="4" fontId="4" fillId="2" borderId="3" xfId="4" applyNumberFormat="1" applyFont="1" applyFill="1" applyBorder="1" applyAlignment="1">
      <alignment horizontal="right" vertical="top" wrapText="1"/>
    </xf>
    <xf numFmtId="0" fontId="3" fillId="5" borderId="3" xfId="0" applyFont="1" applyFill="1" applyBorder="1" applyAlignment="1">
      <alignment horizontal="right" vertical="top" wrapText="1"/>
    </xf>
    <xf numFmtId="0" fontId="3" fillId="5" borderId="3" xfId="0" applyFont="1" applyFill="1" applyBorder="1" applyAlignment="1">
      <alignment vertical="top" wrapText="1"/>
    </xf>
    <xf numFmtId="43" fontId="3" fillId="0" borderId="3" xfId="1" applyFont="1" applyFill="1" applyBorder="1" applyAlignment="1">
      <alignment horizontal="right" vertical="top" wrapText="1"/>
    </xf>
    <xf numFmtId="43" fontId="3" fillId="0" borderId="0" xfId="0" applyNumberFormat="1" applyFont="1" applyAlignment="1">
      <alignment vertical="top"/>
    </xf>
    <xf numFmtId="4" fontId="3" fillId="0" borderId="0" xfId="0" applyNumberFormat="1" applyFont="1" applyAlignment="1">
      <alignment vertical="top"/>
    </xf>
    <xf numFmtId="4" fontId="4" fillId="2" borderId="3" xfId="0" applyNumberFormat="1" applyFont="1" applyFill="1" applyBorder="1" applyAlignment="1">
      <alignment horizontal="right" vertical="top" wrapText="1"/>
    </xf>
    <xf numFmtId="0" fontId="3" fillId="5" borderId="3" xfId="0" applyFont="1" applyFill="1" applyBorder="1" applyAlignment="1">
      <alignment horizontal="right" vertical="top"/>
    </xf>
    <xf numFmtId="4" fontId="3" fillId="0" borderId="3" xfId="4" applyNumberFormat="1" applyFont="1" applyFill="1" applyBorder="1" applyAlignment="1" applyProtection="1">
      <alignment horizontal="right" vertical="top" wrapText="1"/>
    </xf>
    <xf numFmtId="4" fontId="3" fillId="2" borderId="3" xfId="4" applyNumberFormat="1" applyFont="1" applyFill="1" applyBorder="1" applyAlignment="1" applyProtection="1">
      <alignment horizontal="right" vertical="top" wrapText="1"/>
      <protection locked="0"/>
    </xf>
    <xf numFmtId="0" fontId="3" fillId="5" borderId="3" xfId="0" applyFont="1" applyFill="1" applyBorder="1" applyAlignment="1">
      <alignment vertical="top"/>
    </xf>
    <xf numFmtId="0" fontId="2" fillId="5" borderId="3" xfId="0" applyFont="1" applyFill="1" applyBorder="1" applyAlignment="1">
      <alignment vertical="top" wrapText="1"/>
    </xf>
    <xf numFmtId="0" fontId="2" fillId="5" borderId="3" xfId="0" applyFont="1" applyFill="1" applyBorder="1" applyAlignment="1">
      <alignment horizontal="right" vertical="top" wrapText="1"/>
    </xf>
    <xf numFmtId="4" fontId="2" fillId="2" borderId="3" xfId="0" applyNumberFormat="1" applyFont="1" applyFill="1" applyBorder="1" applyAlignment="1">
      <alignment horizontal="right" vertical="top" wrapText="1"/>
    </xf>
    <xf numFmtId="4" fontId="2" fillId="2" borderId="3" xfId="0" applyNumberFormat="1" applyFont="1" applyFill="1" applyBorder="1" applyAlignment="1">
      <alignment horizontal="center" vertical="top" wrapText="1"/>
    </xf>
    <xf numFmtId="4" fontId="3" fillId="2" borderId="3" xfId="0" applyNumberFormat="1" applyFont="1" applyFill="1" applyBorder="1" applyAlignment="1">
      <alignment horizontal="right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right" vertical="top" wrapText="1"/>
    </xf>
    <xf numFmtId="0" fontId="3" fillId="2" borderId="3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right" vertical="top" wrapText="1"/>
    </xf>
    <xf numFmtId="0" fontId="3" fillId="0" borderId="3" xfId="0" applyFont="1" applyBorder="1" applyAlignment="1">
      <alignment vertical="top"/>
    </xf>
    <xf numFmtId="2" fontId="3" fillId="2" borderId="3" xfId="0" applyNumberFormat="1" applyFont="1" applyFill="1" applyBorder="1" applyAlignment="1">
      <alignment horizontal="right" vertical="top" wrapText="1"/>
    </xf>
    <xf numFmtId="4" fontId="3" fillId="0" borderId="3" xfId="0" applyNumberFormat="1" applyFont="1" applyBorder="1" applyAlignment="1">
      <alignment horizontal="right" vertical="top" wrapText="1"/>
    </xf>
    <xf numFmtId="0" fontId="3" fillId="5" borderId="4" xfId="0" applyFont="1" applyFill="1" applyBorder="1" applyAlignment="1">
      <alignment vertical="top" wrapText="1"/>
    </xf>
    <xf numFmtId="4" fontId="3" fillId="2" borderId="4" xfId="0" applyNumberFormat="1" applyFont="1" applyFill="1" applyBorder="1" applyAlignment="1">
      <alignment horizontal="right" vertical="top" wrapText="1"/>
    </xf>
    <xf numFmtId="4" fontId="3" fillId="2" borderId="4" xfId="0" applyNumberFormat="1" applyFont="1" applyFill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1" fontId="3" fillId="2" borderId="3" xfId="0" applyNumberFormat="1" applyFont="1" applyFill="1" applyBorder="1" applyAlignment="1">
      <alignment horizontal="right" vertical="top" wrapText="1"/>
    </xf>
    <xf numFmtId="0" fontId="2" fillId="2" borderId="3" xfId="0" applyFont="1" applyFill="1" applyBorder="1" applyAlignment="1">
      <alignment horizontal="right" vertical="top"/>
    </xf>
    <xf numFmtId="4" fontId="2" fillId="2" borderId="3" xfId="0" applyNumberFormat="1" applyFont="1" applyFill="1" applyBorder="1" applyAlignment="1">
      <alignment vertical="top"/>
    </xf>
    <xf numFmtId="4" fontId="7" fillId="2" borderId="3" xfId="0" applyNumberFormat="1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right" vertical="top"/>
    </xf>
    <xf numFmtId="43" fontId="3" fillId="2" borderId="3" xfId="5" applyFont="1" applyFill="1" applyBorder="1" applyAlignment="1">
      <alignment horizontal="right" vertical="center" wrapText="1"/>
    </xf>
    <xf numFmtId="43" fontId="3" fillId="2" borderId="3" xfId="5" applyFont="1" applyFill="1" applyBorder="1" applyAlignment="1">
      <alignment horizontal="center" vertical="center" wrapText="1"/>
    </xf>
    <xf numFmtId="43" fontId="4" fillId="2" borderId="3" xfId="5" applyFont="1" applyFill="1" applyBorder="1" applyAlignment="1">
      <alignment horizontal="right" vertical="top" wrapText="1"/>
    </xf>
    <xf numFmtId="43" fontId="3" fillId="2" borderId="3" xfId="5" applyFont="1" applyFill="1" applyBorder="1" applyAlignment="1">
      <alignment horizontal="center" vertical="top" wrapText="1"/>
    </xf>
    <xf numFmtId="43" fontId="3" fillId="2" borderId="3" xfId="5" applyFont="1" applyFill="1" applyBorder="1" applyAlignment="1">
      <alignment horizontal="right" vertical="top" wrapText="1"/>
    </xf>
    <xf numFmtId="2" fontId="3" fillId="2" borderId="4" xfId="0" applyNumberFormat="1" applyFont="1" applyFill="1" applyBorder="1" applyAlignment="1">
      <alignment horizontal="right" vertical="top" wrapText="1"/>
    </xf>
    <xf numFmtId="0" fontId="2" fillId="3" borderId="3" xfId="0" applyFont="1" applyFill="1" applyBorder="1" applyAlignment="1">
      <alignment horizontal="right" vertical="top" wrapText="1"/>
    </xf>
    <xf numFmtId="0" fontId="2" fillId="3" borderId="3" xfId="0" applyFont="1" applyFill="1" applyBorder="1" applyAlignment="1">
      <alignment horizontal="center" vertical="top" wrapText="1"/>
    </xf>
    <xf numFmtId="4" fontId="2" fillId="3" borderId="3" xfId="0" applyNumberFormat="1" applyFont="1" applyFill="1" applyBorder="1" applyAlignment="1">
      <alignment horizontal="right" vertical="top" wrapText="1"/>
    </xf>
    <xf numFmtId="4" fontId="2" fillId="3" borderId="3" xfId="0" applyNumberFormat="1" applyFont="1" applyFill="1" applyBorder="1" applyAlignment="1">
      <alignment horizontal="center" vertical="top" wrapText="1"/>
    </xf>
    <xf numFmtId="39" fontId="3" fillId="2" borderId="3" xfId="0" applyNumberFormat="1" applyFont="1" applyFill="1" applyBorder="1" applyAlignment="1">
      <alignment horizontal="right" vertical="top" wrapText="1"/>
    </xf>
    <xf numFmtId="0" fontId="3" fillId="2" borderId="3" xfId="0" applyFont="1" applyFill="1" applyBorder="1" applyAlignment="1">
      <alignment horizontal="left" vertical="top"/>
    </xf>
    <xf numFmtId="0" fontId="3" fillId="5" borderId="3" xfId="0" applyFont="1" applyFill="1" applyBorder="1" applyAlignment="1">
      <alignment horizontal="justify" vertical="top" wrapText="1"/>
    </xf>
    <xf numFmtId="4" fontId="3" fillId="2" borderId="3" xfId="3" applyNumberFormat="1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right" vertical="top" wrapText="1"/>
    </xf>
    <xf numFmtId="4" fontId="3" fillId="3" borderId="3" xfId="0" applyNumberFormat="1" applyFont="1" applyFill="1" applyBorder="1" applyAlignment="1">
      <alignment horizontal="right" vertical="top" wrapText="1"/>
    </xf>
    <xf numFmtId="4" fontId="3" fillId="3" borderId="3" xfId="0" applyNumberFormat="1" applyFont="1" applyFill="1" applyBorder="1" applyAlignment="1">
      <alignment horizontal="center" vertical="top" wrapText="1"/>
    </xf>
    <xf numFmtId="164" fontId="3" fillId="2" borderId="3" xfId="0" applyNumberFormat="1" applyFont="1" applyFill="1" applyBorder="1" applyAlignment="1">
      <alignment horizontal="right" vertical="top" wrapText="1"/>
    </xf>
    <xf numFmtId="164" fontId="3" fillId="2" borderId="3" xfId="0" applyNumberFormat="1" applyFont="1" applyFill="1" applyBorder="1" applyAlignment="1">
      <alignment horizontal="center" vertical="top" wrapText="1"/>
    </xf>
    <xf numFmtId="164" fontId="2" fillId="2" borderId="3" xfId="0" applyNumberFormat="1" applyFont="1" applyFill="1" applyBorder="1" applyAlignment="1">
      <alignment horizontal="right" vertical="top" wrapText="1"/>
    </xf>
    <xf numFmtId="166" fontId="3" fillId="2" borderId="3" xfId="0" applyNumberFormat="1" applyFont="1" applyFill="1" applyBorder="1" applyAlignment="1">
      <alignment horizontal="right" vertical="top" wrapText="1"/>
    </xf>
    <xf numFmtId="0" fontId="3" fillId="0" borderId="3" xfId="0" applyFont="1" applyBorder="1" applyAlignment="1">
      <alignment horizontal="right" vertical="top" wrapText="1"/>
    </xf>
    <xf numFmtId="10" fontId="3" fillId="0" borderId="3" xfId="0" applyNumberFormat="1" applyFont="1" applyBorder="1" applyAlignment="1">
      <alignment horizontal="right" vertical="top" wrapText="1"/>
    </xf>
    <xf numFmtId="167" fontId="3" fillId="0" borderId="3" xfId="6" applyNumberFormat="1" applyBorder="1" applyAlignment="1">
      <alignment horizontal="right" vertical="top"/>
    </xf>
    <xf numFmtId="10" fontId="3" fillId="0" borderId="3" xfId="2" applyNumberFormat="1" applyFont="1" applyFill="1" applyBorder="1" applyAlignment="1">
      <alignment horizontal="right" vertical="top"/>
    </xf>
    <xf numFmtId="166" fontId="3" fillId="2" borderId="3" xfId="2" applyNumberFormat="1" applyFont="1" applyFill="1" applyBorder="1" applyAlignment="1">
      <alignment horizontal="center" vertical="top"/>
    </xf>
    <xf numFmtId="4" fontId="3" fillId="2" borderId="3" xfId="7" applyNumberFormat="1" applyFont="1" applyFill="1" applyBorder="1" applyAlignment="1">
      <alignment horizontal="right" vertical="top"/>
    </xf>
    <xf numFmtId="10" fontId="2" fillId="2" borderId="3" xfId="0" applyNumberFormat="1" applyFont="1" applyFill="1" applyBorder="1" applyAlignment="1">
      <alignment horizontal="right" vertical="top" wrapText="1"/>
    </xf>
    <xf numFmtId="164" fontId="2" fillId="2" borderId="3" xfId="0" applyNumberFormat="1" applyFont="1" applyFill="1" applyBorder="1" applyAlignment="1">
      <alignment horizontal="center" vertical="top" wrapText="1"/>
    </xf>
    <xf numFmtId="43" fontId="3" fillId="2" borderId="0" xfId="1" applyFont="1" applyFill="1" applyAlignment="1">
      <alignment vertical="top"/>
    </xf>
    <xf numFmtId="10" fontId="3" fillId="2" borderId="3" xfId="0" applyNumberFormat="1" applyFont="1" applyFill="1" applyBorder="1" applyAlignment="1">
      <alignment horizontal="right" vertical="top" wrapText="1"/>
    </xf>
    <xf numFmtId="10" fontId="2" fillId="3" borderId="3" xfId="0" applyNumberFormat="1" applyFont="1" applyFill="1" applyBorder="1" applyAlignment="1">
      <alignment horizontal="right" vertical="top" wrapText="1"/>
    </xf>
    <xf numFmtId="164" fontId="2" fillId="3" borderId="3" xfId="0" applyNumberFormat="1" applyFont="1" applyFill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right" vertical="top" wrapText="1"/>
    </xf>
    <xf numFmtId="0" fontId="2" fillId="3" borderId="4" xfId="0" applyFont="1" applyFill="1" applyBorder="1" applyAlignment="1">
      <alignment horizontal="right" vertical="top" wrapText="1"/>
    </xf>
    <xf numFmtId="164" fontId="2" fillId="3" borderId="4" xfId="0" applyNumberFormat="1" applyFont="1" applyFill="1" applyBorder="1" applyAlignment="1">
      <alignment horizontal="right" vertical="top" wrapText="1"/>
    </xf>
    <xf numFmtId="164" fontId="2" fillId="3" borderId="4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2" fillId="0" borderId="3" xfId="0" applyFont="1" applyBorder="1" applyAlignment="1">
      <alignment horizontal="justify" vertical="top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43" fontId="3" fillId="4" borderId="0" xfId="1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top" wrapText="1"/>
    </xf>
    <xf numFmtId="0" fontId="3" fillId="5" borderId="1" xfId="0" applyFont="1" applyFill="1" applyBorder="1" applyAlignment="1">
      <alignment vertical="top" wrapText="1"/>
    </xf>
    <xf numFmtId="4" fontId="3" fillId="2" borderId="1" xfId="0" applyNumberFormat="1" applyFont="1" applyFill="1" applyBorder="1" applyAlignment="1">
      <alignment horizontal="right" vertical="top" wrapText="1"/>
    </xf>
    <xf numFmtId="4" fontId="3" fillId="2" borderId="1" xfId="0" applyNumberFormat="1" applyFont="1" applyFill="1" applyBorder="1" applyAlignment="1">
      <alignment horizontal="center" vertical="top" wrapText="1"/>
    </xf>
    <xf numFmtId="164" fontId="3" fillId="2" borderId="3" xfId="11" applyNumberFormat="1" applyFill="1" applyBorder="1" applyAlignment="1">
      <alignment vertical="top"/>
    </xf>
    <xf numFmtId="164" fontId="3" fillId="2" borderId="4" xfId="11" applyNumberFormat="1" applyFill="1" applyBorder="1" applyAlignment="1">
      <alignment vertical="top"/>
    </xf>
    <xf numFmtId="0" fontId="2" fillId="3" borderId="4" xfId="0" applyFont="1" applyFill="1" applyBorder="1" applyAlignment="1">
      <alignment horizontal="center" vertical="top" wrapText="1"/>
    </xf>
    <xf numFmtId="4" fontId="2" fillId="3" borderId="4" xfId="0" applyNumberFormat="1" applyFont="1" applyFill="1" applyBorder="1" applyAlignment="1">
      <alignment horizontal="right" vertical="top" wrapText="1"/>
    </xf>
    <xf numFmtId="4" fontId="2" fillId="3" borderId="4" xfId="0" applyNumberFormat="1" applyFont="1" applyFill="1" applyBorder="1" applyAlignment="1">
      <alignment horizontal="center" vertical="top" wrapText="1"/>
    </xf>
    <xf numFmtId="4" fontId="7" fillId="2" borderId="3" xfId="0" applyNumberFormat="1" applyFont="1" applyFill="1" applyBorder="1" applyAlignment="1">
      <alignment vertical="top"/>
    </xf>
    <xf numFmtId="4" fontId="3" fillId="2" borderId="3" xfId="3" applyNumberFormat="1" applyFont="1" applyFill="1" applyBorder="1" applyAlignment="1" applyProtection="1">
      <alignment horizontal="right" vertical="top" wrapText="1"/>
      <protection locked="0"/>
    </xf>
    <xf numFmtId="4" fontId="3" fillId="2" borderId="3" xfId="0" applyNumberFormat="1" applyFont="1" applyFill="1" applyBorder="1" applyAlignment="1" applyProtection="1">
      <alignment horizontal="right" vertical="top" wrapText="1"/>
      <protection locked="0"/>
    </xf>
    <xf numFmtId="4" fontId="4" fillId="2" borderId="3" xfId="0" applyNumberFormat="1" applyFont="1" applyFill="1" applyBorder="1" applyAlignment="1" applyProtection="1">
      <alignment horizontal="right" vertical="top" wrapText="1"/>
      <protection locked="0"/>
    </xf>
    <xf numFmtId="4" fontId="4" fillId="2" borderId="3" xfId="4" applyNumberFormat="1" applyFont="1" applyFill="1" applyBorder="1" applyAlignment="1" applyProtection="1">
      <alignment horizontal="right" vertical="top" wrapText="1"/>
      <protection locked="0"/>
    </xf>
    <xf numFmtId="4" fontId="5" fillId="2" borderId="3" xfId="0" applyNumberFormat="1" applyFont="1" applyFill="1" applyBorder="1" applyAlignment="1" applyProtection="1">
      <alignment horizontal="right" vertical="top" wrapText="1"/>
      <protection locked="0"/>
    </xf>
    <xf numFmtId="4" fontId="3" fillId="2" borderId="3" xfId="0" applyNumberFormat="1" applyFont="1" applyFill="1" applyBorder="1" applyAlignment="1" applyProtection="1">
      <alignment horizontal="right" vertical="center" wrapText="1"/>
      <protection locked="0"/>
    </xf>
    <xf numFmtId="4" fontId="3" fillId="2" borderId="3" xfId="0" applyNumberFormat="1" applyFont="1" applyFill="1" applyBorder="1" applyAlignment="1" applyProtection="1">
      <alignment vertical="top" wrapText="1"/>
      <protection locked="0"/>
    </xf>
    <xf numFmtId="4" fontId="3" fillId="2" borderId="4" xfId="0" applyNumberFormat="1" applyFont="1" applyFill="1" applyBorder="1" applyAlignment="1" applyProtection="1">
      <alignment horizontal="right" vertical="top" wrapText="1"/>
      <protection locked="0"/>
    </xf>
    <xf numFmtId="4" fontId="4" fillId="2" borderId="1" xfId="0" applyNumberFormat="1" applyFont="1" applyFill="1" applyBorder="1" applyAlignment="1" applyProtection="1">
      <alignment horizontal="right" vertical="top" wrapText="1"/>
      <protection locked="0"/>
    </xf>
    <xf numFmtId="4" fontId="3" fillId="0" borderId="3" xfId="0" applyNumberFormat="1" applyFont="1" applyBorder="1" applyAlignment="1" applyProtection="1">
      <alignment horizontal="right" vertical="top" wrapText="1"/>
      <protection locked="0"/>
    </xf>
    <xf numFmtId="4" fontId="4" fillId="0" borderId="3" xfId="0" applyNumberFormat="1" applyFont="1" applyBorder="1" applyAlignment="1" applyProtection="1">
      <alignment horizontal="right" vertical="top" wrapText="1"/>
      <protection locked="0"/>
    </xf>
    <xf numFmtId="4" fontId="4" fillId="2" borderId="3" xfId="3" applyNumberFormat="1" applyFont="1" applyFill="1" applyBorder="1" applyAlignment="1" applyProtection="1">
      <alignment horizontal="right" vertical="top" wrapText="1"/>
      <protection locked="0"/>
    </xf>
    <xf numFmtId="4" fontId="5" fillId="3" borderId="4" xfId="0" applyNumberFormat="1" applyFont="1" applyFill="1" applyBorder="1" applyAlignment="1" applyProtection="1">
      <alignment horizontal="right" vertical="top" wrapText="1"/>
      <protection locked="0"/>
    </xf>
    <xf numFmtId="4" fontId="3" fillId="2" borderId="3" xfId="4" applyNumberFormat="1" applyFont="1" applyFill="1" applyBorder="1" applyAlignment="1" applyProtection="1">
      <alignment horizontal="right" vertical="center" wrapText="1"/>
      <protection locked="0"/>
    </xf>
    <xf numFmtId="0" fontId="2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left" vertical="top" wrapText="1"/>
    </xf>
  </cellXfs>
  <cellStyles count="12">
    <cellStyle name="Millares" xfId="1" builtinId="3"/>
    <cellStyle name="Millares 10" xfId="5"/>
    <cellStyle name="Millares 12 3" xfId="9"/>
    <cellStyle name="Millares 2 4" xfId="7"/>
    <cellStyle name="Millares 3 3" xfId="3"/>
    <cellStyle name="Millares 5 3" xfId="4"/>
    <cellStyle name="Normal" xfId="0" builtinId="0"/>
    <cellStyle name="Normal 10" xfId="11"/>
    <cellStyle name="Normal 18" xfId="10"/>
    <cellStyle name="Normal 2 2 2" xfId="8"/>
    <cellStyle name="Normal 2 3" xfId="6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1304925</xdr:colOff>
      <xdr:row>115</xdr:row>
      <xdr:rowOff>0</xdr:rowOff>
    </xdr:from>
    <xdr:to>
      <xdr:col>1</xdr:col>
      <xdr:colOff>1409700</xdr:colOff>
      <xdr:row>116</xdr:row>
      <xdr:rowOff>114300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530EC5CD-76DB-416C-A3A6-1EA0AB756E36}"/>
            </a:ext>
          </a:extLst>
        </xdr:cNvPr>
        <xdr:cNvSpPr txBox="1">
          <a:spLocks noChangeArrowheads="1"/>
        </xdr:cNvSpPr>
      </xdr:nvSpPr>
      <xdr:spPr bwMode="auto">
        <a:xfrm>
          <a:off x="1828800" y="257937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115</xdr:row>
      <xdr:rowOff>0</xdr:rowOff>
    </xdr:from>
    <xdr:to>
      <xdr:col>1</xdr:col>
      <xdr:colOff>1409700</xdr:colOff>
      <xdr:row>116</xdr:row>
      <xdr:rowOff>104775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369116DB-E2B3-46CC-BCED-3D7B3A654679}"/>
            </a:ext>
          </a:extLst>
        </xdr:cNvPr>
        <xdr:cNvSpPr txBox="1">
          <a:spLocks noChangeArrowheads="1"/>
        </xdr:cNvSpPr>
      </xdr:nvSpPr>
      <xdr:spPr bwMode="auto">
        <a:xfrm>
          <a:off x="1828800" y="2579370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115</xdr:row>
      <xdr:rowOff>0</xdr:rowOff>
    </xdr:from>
    <xdr:to>
      <xdr:col>1</xdr:col>
      <xdr:colOff>1409700</xdr:colOff>
      <xdr:row>116</xdr:row>
      <xdr:rowOff>104775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75D852FC-0CBA-4D5B-95F0-F29A8528D868}"/>
            </a:ext>
          </a:extLst>
        </xdr:cNvPr>
        <xdr:cNvSpPr txBox="1">
          <a:spLocks noChangeArrowheads="1"/>
        </xdr:cNvSpPr>
      </xdr:nvSpPr>
      <xdr:spPr bwMode="auto">
        <a:xfrm>
          <a:off x="1828800" y="2579370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115</xdr:row>
      <xdr:rowOff>0</xdr:rowOff>
    </xdr:from>
    <xdr:to>
      <xdr:col>1</xdr:col>
      <xdr:colOff>1409700</xdr:colOff>
      <xdr:row>116</xdr:row>
      <xdr:rowOff>114300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451F17E8-A019-4DE7-A293-D5828DF80236}"/>
            </a:ext>
          </a:extLst>
        </xdr:cNvPr>
        <xdr:cNvSpPr txBox="1">
          <a:spLocks noChangeArrowheads="1"/>
        </xdr:cNvSpPr>
      </xdr:nvSpPr>
      <xdr:spPr bwMode="auto">
        <a:xfrm>
          <a:off x="1828800" y="257937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115</xdr:row>
      <xdr:rowOff>0</xdr:rowOff>
    </xdr:from>
    <xdr:to>
      <xdr:col>1</xdr:col>
      <xdr:colOff>1409700</xdr:colOff>
      <xdr:row>116</xdr:row>
      <xdr:rowOff>114300</xdr:rowOff>
    </xdr:to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8DB116E0-6169-422B-A663-B3080F916F73}"/>
            </a:ext>
          </a:extLst>
        </xdr:cNvPr>
        <xdr:cNvSpPr txBox="1">
          <a:spLocks noChangeArrowheads="1"/>
        </xdr:cNvSpPr>
      </xdr:nvSpPr>
      <xdr:spPr bwMode="auto">
        <a:xfrm>
          <a:off x="1828800" y="257937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3D64C7E4-AF4E-4FE4-918A-1236DDF60B61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F8168CE4-E6EC-4478-B11A-355CFB3023AD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11" name="Text Box 8">
          <a:extLst>
            <a:ext uri="{FF2B5EF4-FFF2-40B4-BE49-F238E27FC236}">
              <a16:creationId xmlns:a16="http://schemas.microsoft.com/office/drawing/2014/main" id="{198D36AA-1E71-4F9B-8C2F-0FC2654FB750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12" name="Text Box 9">
          <a:extLst>
            <a:ext uri="{FF2B5EF4-FFF2-40B4-BE49-F238E27FC236}">
              <a16:creationId xmlns:a16="http://schemas.microsoft.com/office/drawing/2014/main" id="{CE9B9FCC-7202-4E3F-BC8D-F11690C646CE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13" name="Text Box 8">
          <a:extLst>
            <a:ext uri="{FF2B5EF4-FFF2-40B4-BE49-F238E27FC236}">
              <a16:creationId xmlns:a16="http://schemas.microsoft.com/office/drawing/2014/main" id="{F71B1EF5-9BD3-48E6-8A41-AEABFF5A465A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14" name="Text Box 9">
          <a:extLst>
            <a:ext uri="{FF2B5EF4-FFF2-40B4-BE49-F238E27FC236}">
              <a16:creationId xmlns:a16="http://schemas.microsoft.com/office/drawing/2014/main" id="{3B09AF1E-D13A-4AFA-91FF-25C045729C86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15" name="Text Box 8">
          <a:extLst>
            <a:ext uri="{FF2B5EF4-FFF2-40B4-BE49-F238E27FC236}">
              <a16:creationId xmlns:a16="http://schemas.microsoft.com/office/drawing/2014/main" id="{20C9C07B-0AA4-407D-B10A-F03CE66FEECA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16" name="Text Box 9">
          <a:extLst>
            <a:ext uri="{FF2B5EF4-FFF2-40B4-BE49-F238E27FC236}">
              <a16:creationId xmlns:a16="http://schemas.microsoft.com/office/drawing/2014/main" id="{B77622B4-9FDB-407E-A817-1BB18B519BE2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17" name="Text Box 8">
          <a:extLst>
            <a:ext uri="{FF2B5EF4-FFF2-40B4-BE49-F238E27FC236}">
              <a16:creationId xmlns:a16="http://schemas.microsoft.com/office/drawing/2014/main" id="{9C9C3128-957B-4699-8125-A6A4CF3FF68F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18" name="Text Box 9">
          <a:extLst>
            <a:ext uri="{FF2B5EF4-FFF2-40B4-BE49-F238E27FC236}">
              <a16:creationId xmlns:a16="http://schemas.microsoft.com/office/drawing/2014/main" id="{7FA781AA-7E16-4561-87A4-305351C0B2F5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19" name="Text Box 8">
          <a:extLst>
            <a:ext uri="{FF2B5EF4-FFF2-40B4-BE49-F238E27FC236}">
              <a16:creationId xmlns:a16="http://schemas.microsoft.com/office/drawing/2014/main" id="{2EC5057F-D4B3-4FA6-864F-7A2DCEE0FFDF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20" name="Text Box 9">
          <a:extLst>
            <a:ext uri="{FF2B5EF4-FFF2-40B4-BE49-F238E27FC236}">
              <a16:creationId xmlns:a16="http://schemas.microsoft.com/office/drawing/2014/main" id="{D9E82E14-349A-4272-B576-79FD35CBDF3C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21" name="Text Box 8">
          <a:extLst>
            <a:ext uri="{FF2B5EF4-FFF2-40B4-BE49-F238E27FC236}">
              <a16:creationId xmlns:a16="http://schemas.microsoft.com/office/drawing/2014/main" id="{C5E247E9-8A05-4294-9C6F-165E7A99B6C8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22" name="Text Box 9">
          <a:extLst>
            <a:ext uri="{FF2B5EF4-FFF2-40B4-BE49-F238E27FC236}">
              <a16:creationId xmlns:a16="http://schemas.microsoft.com/office/drawing/2014/main" id="{C3FD5664-FBB4-46E0-89C0-E58829C90F88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23" name="Text Box 8">
          <a:extLst>
            <a:ext uri="{FF2B5EF4-FFF2-40B4-BE49-F238E27FC236}">
              <a16:creationId xmlns:a16="http://schemas.microsoft.com/office/drawing/2014/main" id="{14AD2B13-C9DD-437C-8167-EBABBBC77D08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24" name="Text Box 9">
          <a:extLst>
            <a:ext uri="{FF2B5EF4-FFF2-40B4-BE49-F238E27FC236}">
              <a16:creationId xmlns:a16="http://schemas.microsoft.com/office/drawing/2014/main" id="{C97084C1-9B12-4DA8-93EB-6AFF9FF6005A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25" name="Text Box 8">
          <a:extLst>
            <a:ext uri="{FF2B5EF4-FFF2-40B4-BE49-F238E27FC236}">
              <a16:creationId xmlns:a16="http://schemas.microsoft.com/office/drawing/2014/main" id="{15B5D767-DA21-4E51-A4FC-4A9804222EEA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26" name="Text Box 9">
          <a:extLst>
            <a:ext uri="{FF2B5EF4-FFF2-40B4-BE49-F238E27FC236}">
              <a16:creationId xmlns:a16="http://schemas.microsoft.com/office/drawing/2014/main" id="{7CE432B8-6FC6-43F2-8085-FD38DEE61C41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27" name="Text Box 8">
          <a:extLst>
            <a:ext uri="{FF2B5EF4-FFF2-40B4-BE49-F238E27FC236}">
              <a16:creationId xmlns:a16="http://schemas.microsoft.com/office/drawing/2014/main" id="{CE08E08B-6600-4B11-B9ED-FA42E9C4895B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28" name="Text Box 9">
          <a:extLst>
            <a:ext uri="{FF2B5EF4-FFF2-40B4-BE49-F238E27FC236}">
              <a16:creationId xmlns:a16="http://schemas.microsoft.com/office/drawing/2014/main" id="{9FC30B04-B3E7-4EC9-BC1E-027CAC3647F0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29" name="Text Box 8">
          <a:extLst>
            <a:ext uri="{FF2B5EF4-FFF2-40B4-BE49-F238E27FC236}">
              <a16:creationId xmlns:a16="http://schemas.microsoft.com/office/drawing/2014/main" id="{62C28074-84B4-4E92-95AB-0A35BE08C7CD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30" name="Text Box 9">
          <a:extLst>
            <a:ext uri="{FF2B5EF4-FFF2-40B4-BE49-F238E27FC236}">
              <a16:creationId xmlns:a16="http://schemas.microsoft.com/office/drawing/2014/main" id="{2490CF24-4099-47F5-B7CB-FEB3AC954EC2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31" name="Text Box 8">
          <a:extLst>
            <a:ext uri="{FF2B5EF4-FFF2-40B4-BE49-F238E27FC236}">
              <a16:creationId xmlns:a16="http://schemas.microsoft.com/office/drawing/2014/main" id="{2BF46310-F3C9-4F1A-86CB-ECED249D7E67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32" name="Text Box 9">
          <a:extLst>
            <a:ext uri="{FF2B5EF4-FFF2-40B4-BE49-F238E27FC236}">
              <a16:creationId xmlns:a16="http://schemas.microsoft.com/office/drawing/2014/main" id="{801A02DD-FCF9-4508-930B-F29600EA60B4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33" name="Text Box 8">
          <a:extLst>
            <a:ext uri="{FF2B5EF4-FFF2-40B4-BE49-F238E27FC236}">
              <a16:creationId xmlns:a16="http://schemas.microsoft.com/office/drawing/2014/main" id="{773B64F8-24CF-4B1F-855B-603FE5534BA7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34" name="Text Box 9">
          <a:extLst>
            <a:ext uri="{FF2B5EF4-FFF2-40B4-BE49-F238E27FC236}">
              <a16:creationId xmlns:a16="http://schemas.microsoft.com/office/drawing/2014/main" id="{20735527-2FBC-43E2-B14F-BD38270D3BC8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35" name="Text Box 8">
          <a:extLst>
            <a:ext uri="{FF2B5EF4-FFF2-40B4-BE49-F238E27FC236}">
              <a16:creationId xmlns:a16="http://schemas.microsoft.com/office/drawing/2014/main" id="{A099F7BE-5816-4CE5-AAAB-23F6D0E9BF52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36" name="Text Box 9">
          <a:extLst>
            <a:ext uri="{FF2B5EF4-FFF2-40B4-BE49-F238E27FC236}">
              <a16:creationId xmlns:a16="http://schemas.microsoft.com/office/drawing/2014/main" id="{19BF1F44-33BB-4EFC-84DB-7FDDBA61CB22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37" name="Text Box 8">
          <a:extLst>
            <a:ext uri="{FF2B5EF4-FFF2-40B4-BE49-F238E27FC236}">
              <a16:creationId xmlns:a16="http://schemas.microsoft.com/office/drawing/2014/main" id="{E1BA63AC-2229-4E37-867E-4A8C7013076A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38" name="Text Box 9">
          <a:extLst>
            <a:ext uri="{FF2B5EF4-FFF2-40B4-BE49-F238E27FC236}">
              <a16:creationId xmlns:a16="http://schemas.microsoft.com/office/drawing/2014/main" id="{067A1965-3819-42FF-A6CB-6C4FFF296F72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39" name="Text Box 8">
          <a:extLst>
            <a:ext uri="{FF2B5EF4-FFF2-40B4-BE49-F238E27FC236}">
              <a16:creationId xmlns:a16="http://schemas.microsoft.com/office/drawing/2014/main" id="{F4903A19-D62F-4FE3-951A-3E6466747BC2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40" name="Text Box 9">
          <a:extLst>
            <a:ext uri="{FF2B5EF4-FFF2-40B4-BE49-F238E27FC236}">
              <a16:creationId xmlns:a16="http://schemas.microsoft.com/office/drawing/2014/main" id="{7179A82D-DBD8-4DD7-82DE-8C12DDA3A897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41" name="Text Box 8">
          <a:extLst>
            <a:ext uri="{FF2B5EF4-FFF2-40B4-BE49-F238E27FC236}">
              <a16:creationId xmlns:a16="http://schemas.microsoft.com/office/drawing/2014/main" id="{8C498E2D-FD95-4F29-9AEE-022BCAFCDDD6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42" name="Text Box 9">
          <a:extLst>
            <a:ext uri="{FF2B5EF4-FFF2-40B4-BE49-F238E27FC236}">
              <a16:creationId xmlns:a16="http://schemas.microsoft.com/office/drawing/2014/main" id="{6A21DEAF-8248-4D21-8CE1-A0240CE39275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43" name="Text Box 8">
          <a:extLst>
            <a:ext uri="{FF2B5EF4-FFF2-40B4-BE49-F238E27FC236}">
              <a16:creationId xmlns:a16="http://schemas.microsoft.com/office/drawing/2014/main" id="{EF7F8AD4-4AFA-423D-98D6-C785087BB431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44" name="Text Box 9">
          <a:extLst>
            <a:ext uri="{FF2B5EF4-FFF2-40B4-BE49-F238E27FC236}">
              <a16:creationId xmlns:a16="http://schemas.microsoft.com/office/drawing/2014/main" id="{AF1A7DBF-1EC7-4E52-902E-268DA66071EA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45" name="Text Box 8">
          <a:extLst>
            <a:ext uri="{FF2B5EF4-FFF2-40B4-BE49-F238E27FC236}">
              <a16:creationId xmlns:a16="http://schemas.microsoft.com/office/drawing/2014/main" id="{730658EB-6942-459E-B124-17CE45704C9C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46" name="Text Box 9">
          <a:extLst>
            <a:ext uri="{FF2B5EF4-FFF2-40B4-BE49-F238E27FC236}">
              <a16:creationId xmlns:a16="http://schemas.microsoft.com/office/drawing/2014/main" id="{3DCCF67B-759C-445A-92C2-6DACB8E58311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47" name="Text Box 8">
          <a:extLst>
            <a:ext uri="{FF2B5EF4-FFF2-40B4-BE49-F238E27FC236}">
              <a16:creationId xmlns:a16="http://schemas.microsoft.com/office/drawing/2014/main" id="{4CE10764-3233-437F-B86B-16E029353D6D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48" name="Text Box 9">
          <a:extLst>
            <a:ext uri="{FF2B5EF4-FFF2-40B4-BE49-F238E27FC236}">
              <a16:creationId xmlns:a16="http://schemas.microsoft.com/office/drawing/2014/main" id="{32650981-C4A6-42AB-B2D6-F9A376E9BEE7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49" name="Text Box 8">
          <a:extLst>
            <a:ext uri="{FF2B5EF4-FFF2-40B4-BE49-F238E27FC236}">
              <a16:creationId xmlns:a16="http://schemas.microsoft.com/office/drawing/2014/main" id="{266A9C17-9512-47E2-A06B-021A608B8B9F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50" name="Text Box 9">
          <a:extLst>
            <a:ext uri="{FF2B5EF4-FFF2-40B4-BE49-F238E27FC236}">
              <a16:creationId xmlns:a16="http://schemas.microsoft.com/office/drawing/2014/main" id="{4216BE66-2397-4294-8AE9-23ACBE590FA6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51" name="Text Box 8">
          <a:extLst>
            <a:ext uri="{FF2B5EF4-FFF2-40B4-BE49-F238E27FC236}">
              <a16:creationId xmlns:a16="http://schemas.microsoft.com/office/drawing/2014/main" id="{0B5ACA2E-E53C-48F1-AD6C-A48D8E446D2E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52" name="Text Box 9">
          <a:extLst>
            <a:ext uri="{FF2B5EF4-FFF2-40B4-BE49-F238E27FC236}">
              <a16:creationId xmlns:a16="http://schemas.microsoft.com/office/drawing/2014/main" id="{2942A4C4-68B9-482B-B6F9-668EC3CBDC19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53" name="Text Box 8">
          <a:extLst>
            <a:ext uri="{FF2B5EF4-FFF2-40B4-BE49-F238E27FC236}">
              <a16:creationId xmlns:a16="http://schemas.microsoft.com/office/drawing/2014/main" id="{FA302EDD-47C1-4D8E-BC82-BB028D2E0FC5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54" name="Text Box 9">
          <a:extLst>
            <a:ext uri="{FF2B5EF4-FFF2-40B4-BE49-F238E27FC236}">
              <a16:creationId xmlns:a16="http://schemas.microsoft.com/office/drawing/2014/main" id="{DED54E31-0BFB-49EF-9677-40E237268BAD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55" name="Text Box 8">
          <a:extLst>
            <a:ext uri="{FF2B5EF4-FFF2-40B4-BE49-F238E27FC236}">
              <a16:creationId xmlns:a16="http://schemas.microsoft.com/office/drawing/2014/main" id="{63F00A0A-FCCD-43EA-8C19-C14B2E00DDE9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56" name="Text Box 9">
          <a:extLst>
            <a:ext uri="{FF2B5EF4-FFF2-40B4-BE49-F238E27FC236}">
              <a16:creationId xmlns:a16="http://schemas.microsoft.com/office/drawing/2014/main" id="{9762157F-FEA1-4F03-ABB8-0B31E3ED75B5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57" name="Text Box 8">
          <a:extLst>
            <a:ext uri="{FF2B5EF4-FFF2-40B4-BE49-F238E27FC236}">
              <a16:creationId xmlns:a16="http://schemas.microsoft.com/office/drawing/2014/main" id="{36FD77BD-F479-4A36-AC69-9DE01BDF1A5D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58" name="Text Box 9">
          <a:extLst>
            <a:ext uri="{FF2B5EF4-FFF2-40B4-BE49-F238E27FC236}">
              <a16:creationId xmlns:a16="http://schemas.microsoft.com/office/drawing/2014/main" id="{AE308D31-483B-45A7-A3EE-3AE2DE64AC63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59" name="Text Box 8">
          <a:extLst>
            <a:ext uri="{FF2B5EF4-FFF2-40B4-BE49-F238E27FC236}">
              <a16:creationId xmlns:a16="http://schemas.microsoft.com/office/drawing/2014/main" id="{C1FAD90F-4362-481F-BB7E-A1D51ACA62E7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60" name="Text Box 9">
          <a:extLst>
            <a:ext uri="{FF2B5EF4-FFF2-40B4-BE49-F238E27FC236}">
              <a16:creationId xmlns:a16="http://schemas.microsoft.com/office/drawing/2014/main" id="{4986EBF1-D1DB-4F85-980C-4D0D1E2D1255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61" name="Text Box 8">
          <a:extLst>
            <a:ext uri="{FF2B5EF4-FFF2-40B4-BE49-F238E27FC236}">
              <a16:creationId xmlns:a16="http://schemas.microsoft.com/office/drawing/2014/main" id="{CC67189E-53F0-4128-811F-0991E9C94D31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62" name="Text Box 9">
          <a:extLst>
            <a:ext uri="{FF2B5EF4-FFF2-40B4-BE49-F238E27FC236}">
              <a16:creationId xmlns:a16="http://schemas.microsoft.com/office/drawing/2014/main" id="{64490E0B-4CFA-4575-B91F-343AA3CEC5B2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63" name="Text Box 8">
          <a:extLst>
            <a:ext uri="{FF2B5EF4-FFF2-40B4-BE49-F238E27FC236}">
              <a16:creationId xmlns:a16="http://schemas.microsoft.com/office/drawing/2014/main" id="{B6114323-85FD-478E-B307-9037208F5316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64" name="Text Box 9">
          <a:extLst>
            <a:ext uri="{FF2B5EF4-FFF2-40B4-BE49-F238E27FC236}">
              <a16:creationId xmlns:a16="http://schemas.microsoft.com/office/drawing/2014/main" id="{C1EF26E5-ADD1-43B5-9FB0-DEF592BC475A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65" name="Text Box 8">
          <a:extLst>
            <a:ext uri="{FF2B5EF4-FFF2-40B4-BE49-F238E27FC236}">
              <a16:creationId xmlns:a16="http://schemas.microsoft.com/office/drawing/2014/main" id="{D67A7644-BA51-4789-8190-E6C7F7C50E80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66" name="Text Box 9">
          <a:extLst>
            <a:ext uri="{FF2B5EF4-FFF2-40B4-BE49-F238E27FC236}">
              <a16:creationId xmlns:a16="http://schemas.microsoft.com/office/drawing/2014/main" id="{FBF04534-DC29-4696-AF0E-C9CF47DA5288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67" name="Text Box 8">
          <a:extLst>
            <a:ext uri="{FF2B5EF4-FFF2-40B4-BE49-F238E27FC236}">
              <a16:creationId xmlns:a16="http://schemas.microsoft.com/office/drawing/2014/main" id="{E6696F03-F4B0-4C5C-82EE-967D96E9E510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68" name="Text Box 9">
          <a:extLst>
            <a:ext uri="{FF2B5EF4-FFF2-40B4-BE49-F238E27FC236}">
              <a16:creationId xmlns:a16="http://schemas.microsoft.com/office/drawing/2014/main" id="{2168C22D-31D1-4A52-8ADA-9D3E55E37DBA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69" name="Text Box 8">
          <a:extLst>
            <a:ext uri="{FF2B5EF4-FFF2-40B4-BE49-F238E27FC236}">
              <a16:creationId xmlns:a16="http://schemas.microsoft.com/office/drawing/2014/main" id="{D13A8F81-CF9B-4372-B971-009BE0F935F5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70" name="Text Box 9">
          <a:extLst>
            <a:ext uri="{FF2B5EF4-FFF2-40B4-BE49-F238E27FC236}">
              <a16:creationId xmlns:a16="http://schemas.microsoft.com/office/drawing/2014/main" id="{D9B53049-7298-4F3B-86CA-BE85F38E980D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71" name="Text Box 8">
          <a:extLst>
            <a:ext uri="{FF2B5EF4-FFF2-40B4-BE49-F238E27FC236}">
              <a16:creationId xmlns:a16="http://schemas.microsoft.com/office/drawing/2014/main" id="{CF22D087-1C61-4AE0-AE5A-6CD8792C5D5D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72" name="Text Box 9">
          <a:extLst>
            <a:ext uri="{FF2B5EF4-FFF2-40B4-BE49-F238E27FC236}">
              <a16:creationId xmlns:a16="http://schemas.microsoft.com/office/drawing/2014/main" id="{2A67FE1D-59AC-46E9-9A0A-5384F7855060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73" name="Text Box 8">
          <a:extLst>
            <a:ext uri="{FF2B5EF4-FFF2-40B4-BE49-F238E27FC236}">
              <a16:creationId xmlns:a16="http://schemas.microsoft.com/office/drawing/2014/main" id="{F90895C8-FCDD-4D71-8116-52A7E38A099B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74" name="Text Box 9">
          <a:extLst>
            <a:ext uri="{FF2B5EF4-FFF2-40B4-BE49-F238E27FC236}">
              <a16:creationId xmlns:a16="http://schemas.microsoft.com/office/drawing/2014/main" id="{82CC9D3A-51A0-4302-A7C8-808051AC3C81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75" name="Text Box 8">
          <a:extLst>
            <a:ext uri="{FF2B5EF4-FFF2-40B4-BE49-F238E27FC236}">
              <a16:creationId xmlns:a16="http://schemas.microsoft.com/office/drawing/2014/main" id="{598F9948-7F79-4CEC-81D2-212C94BB1164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76" name="Text Box 9">
          <a:extLst>
            <a:ext uri="{FF2B5EF4-FFF2-40B4-BE49-F238E27FC236}">
              <a16:creationId xmlns:a16="http://schemas.microsoft.com/office/drawing/2014/main" id="{7AA2EF6A-6B9D-4E3D-9EAC-F40B49E78509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77" name="Text Box 8">
          <a:extLst>
            <a:ext uri="{FF2B5EF4-FFF2-40B4-BE49-F238E27FC236}">
              <a16:creationId xmlns:a16="http://schemas.microsoft.com/office/drawing/2014/main" id="{A25B19DD-87D5-44A8-BCCB-F2A542EA153A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78" name="Text Box 9">
          <a:extLst>
            <a:ext uri="{FF2B5EF4-FFF2-40B4-BE49-F238E27FC236}">
              <a16:creationId xmlns:a16="http://schemas.microsoft.com/office/drawing/2014/main" id="{FB8AED9B-7957-4A24-965D-A412A72FA7E5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79" name="Text Box 8">
          <a:extLst>
            <a:ext uri="{FF2B5EF4-FFF2-40B4-BE49-F238E27FC236}">
              <a16:creationId xmlns:a16="http://schemas.microsoft.com/office/drawing/2014/main" id="{2CCC696D-5790-45A0-9BFA-222078669F0A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80" name="Text Box 9">
          <a:extLst>
            <a:ext uri="{FF2B5EF4-FFF2-40B4-BE49-F238E27FC236}">
              <a16:creationId xmlns:a16="http://schemas.microsoft.com/office/drawing/2014/main" id="{87D48F63-4F0C-4BB3-A65D-DBE29F12910F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</xdr:row>
      <xdr:rowOff>0</xdr:rowOff>
    </xdr:from>
    <xdr:to>
      <xdr:col>1</xdr:col>
      <xdr:colOff>1285875</xdr:colOff>
      <xdr:row>89</xdr:row>
      <xdr:rowOff>180975</xdr:rowOff>
    </xdr:to>
    <xdr:sp macro="" textlink="">
      <xdr:nvSpPr>
        <xdr:cNvPr id="81" name="Text Box 15">
          <a:extLst>
            <a:ext uri="{FF2B5EF4-FFF2-40B4-BE49-F238E27FC236}">
              <a16:creationId xmlns:a16="http://schemas.microsoft.com/office/drawing/2014/main" id="{9E4B6980-9C91-45C0-B1B0-C446C5084DA2}"/>
            </a:ext>
          </a:extLst>
        </xdr:cNvPr>
        <xdr:cNvSpPr txBox="1">
          <a:spLocks noChangeArrowheads="1"/>
        </xdr:cNvSpPr>
      </xdr:nvSpPr>
      <xdr:spPr bwMode="auto">
        <a:xfrm>
          <a:off x="1809750" y="1915477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</xdr:row>
      <xdr:rowOff>0</xdr:rowOff>
    </xdr:from>
    <xdr:to>
      <xdr:col>1</xdr:col>
      <xdr:colOff>1285875</xdr:colOff>
      <xdr:row>89</xdr:row>
      <xdr:rowOff>180975</xdr:rowOff>
    </xdr:to>
    <xdr:sp macro="" textlink="">
      <xdr:nvSpPr>
        <xdr:cNvPr id="82" name="Text Box 15">
          <a:extLst>
            <a:ext uri="{FF2B5EF4-FFF2-40B4-BE49-F238E27FC236}">
              <a16:creationId xmlns:a16="http://schemas.microsoft.com/office/drawing/2014/main" id="{E070999D-1FDF-4F57-9A8E-F211E814B0E8}"/>
            </a:ext>
          </a:extLst>
        </xdr:cNvPr>
        <xdr:cNvSpPr txBox="1">
          <a:spLocks noChangeArrowheads="1"/>
        </xdr:cNvSpPr>
      </xdr:nvSpPr>
      <xdr:spPr bwMode="auto">
        <a:xfrm>
          <a:off x="1809750" y="1915477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</xdr:row>
      <xdr:rowOff>0</xdr:rowOff>
    </xdr:from>
    <xdr:to>
      <xdr:col>1</xdr:col>
      <xdr:colOff>1285875</xdr:colOff>
      <xdr:row>89</xdr:row>
      <xdr:rowOff>180975</xdr:rowOff>
    </xdr:to>
    <xdr:sp macro="" textlink="">
      <xdr:nvSpPr>
        <xdr:cNvPr id="83" name="Text Box 15">
          <a:extLst>
            <a:ext uri="{FF2B5EF4-FFF2-40B4-BE49-F238E27FC236}">
              <a16:creationId xmlns:a16="http://schemas.microsoft.com/office/drawing/2014/main" id="{269C78F6-7E55-408D-8F15-97030447ECBE}"/>
            </a:ext>
          </a:extLst>
        </xdr:cNvPr>
        <xdr:cNvSpPr txBox="1">
          <a:spLocks noChangeArrowheads="1"/>
        </xdr:cNvSpPr>
      </xdr:nvSpPr>
      <xdr:spPr bwMode="auto">
        <a:xfrm>
          <a:off x="1809750" y="1915477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</xdr:row>
      <xdr:rowOff>0</xdr:rowOff>
    </xdr:from>
    <xdr:to>
      <xdr:col>1</xdr:col>
      <xdr:colOff>1285875</xdr:colOff>
      <xdr:row>89</xdr:row>
      <xdr:rowOff>180975</xdr:rowOff>
    </xdr:to>
    <xdr:sp macro="" textlink="">
      <xdr:nvSpPr>
        <xdr:cNvPr id="84" name="Text Box 15">
          <a:extLst>
            <a:ext uri="{FF2B5EF4-FFF2-40B4-BE49-F238E27FC236}">
              <a16:creationId xmlns:a16="http://schemas.microsoft.com/office/drawing/2014/main" id="{E04907DD-14C9-4D4D-8D07-BBED2642EF82}"/>
            </a:ext>
          </a:extLst>
        </xdr:cNvPr>
        <xdr:cNvSpPr txBox="1">
          <a:spLocks noChangeArrowheads="1"/>
        </xdr:cNvSpPr>
      </xdr:nvSpPr>
      <xdr:spPr bwMode="auto">
        <a:xfrm>
          <a:off x="1809750" y="1915477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</xdr:row>
      <xdr:rowOff>0</xdr:rowOff>
    </xdr:from>
    <xdr:to>
      <xdr:col>1</xdr:col>
      <xdr:colOff>1285875</xdr:colOff>
      <xdr:row>89</xdr:row>
      <xdr:rowOff>180975</xdr:rowOff>
    </xdr:to>
    <xdr:sp macro="" textlink="">
      <xdr:nvSpPr>
        <xdr:cNvPr id="85" name="Text Box 15">
          <a:extLst>
            <a:ext uri="{FF2B5EF4-FFF2-40B4-BE49-F238E27FC236}">
              <a16:creationId xmlns:a16="http://schemas.microsoft.com/office/drawing/2014/main" id="{E50D8EB1-A42E-4284-9823-0F5F1A49BE3B}"/>
            </a:ext>
          </a:extLst>
        </xdr:cNvPr>
        <xdr:cNvSpPr txBox="1">
          <a:spLocks noChangeArrowheads="1"/>
        </xdr:cNvSpPr>
      </xdr:nvSpPr>
      <xdr:spPr bwMode="auto">
        <a:xfrm>
          <a:off x="1809750" y="1915477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</xdr:row>
      <xdr:rowOff>0</xdr:rowOff>
    </xdr:from>
    <xdr:to>
      <xdr:col>1</xdr:col>
      <xdr:colOff>1285875</xdr:colOff>
      <xdr:row>89</xdr:row>
      <xdr:rowOff>180975</xdr:rowOff>
    </xdr:to>
    <xdr:sp macro="" textlink="">
      <xdr:nvSpPr>
        <xdr:cNvPr id="86" name="Text Box 15">
          <a:extLst>
            <a:ext uri="{FF2B5EF4-FFF2-40B4-BE49-F238E27FC236}">
              <a16:creationId xmlns:a16="http://schemas.microsoft.com/office/drawing/2014/main" id="{8CC34679-7BF0-422E-89BB-2B1425BEB5DA}"/>
            </a:ext>
          </a:extLst>
        </xdr:cNvPr>
        <xdr:cNvSpPr txBox="1">
          <a:spLocks noChangeArrowheads="1"/>
        </xdr:cNvSpPr>
      </xdr:nvSpPr>
      <xdr:spPr bwMode="auto">
        <a:xfrm>
          <a:off x="1809750" y="1915477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</xdr:row>
      <xdr:rowOff>0</xdr:rowOff>
    </xdr:from>
    <xdr:to>
      <xdr:col>1</xdr:col>
      <xdr:colOff>1285875</xdr:colOff>
      <xdr:row>89</xdr:row>
      <xdr:rowOff>180975</xdr:rowOff>
    </xdr:to>
    <xdr:sp macro="" textlink="">
      <xdr:nvSpPr>
        <xdr:cNvPr id="87" name="Text Box 15">
          <a:extLst>
            <a:ext uri="{FF2B5EF4-FFF2-40B4-BE49-F238E27FC236}">
              <a16:creationId xmlns:a16="http://schemas.microsoft.com/office/drawing/2014/main" id="{F90AE5C0-F13E-40B2-8F7C-55F291BC7162}"/>
            </a:ext>
          </a:extLst>
        </xdr:cNvPr>
        <xdr:cNvSpPr txBox="1">
          <a:spLocks noChangeArrowheads="1"/>
        </xdr:cNvSpPr>
      </xdr:nvSpPr>
      <xdr:spPr bwMode="auto">
        <a:xfrm>
          <a:off x="1809750" y="1915477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</xdr:row>
      <xdr:rowOff>0</xdr:rowOff>
    </xdr:from>
    <xdr:to>
      <xdr:col>1</xdr:col>
      <xdr:colOff>1285875</xdr:colOff>
      <xdr:row>89</xdr:row>
      <xdr:rowOff>180975</xdr:rowOff>
    </xdr:to>
    <xdr:sp macro="" textlink="">
      <xdr:nvSpPr>
        <xdr:cNvPr id="88" name="Text Box 15">
          <a:extLst>
            <a:ext uri="{FF2B5EF4-FFF2-40B4-BE49-F238E27FC236}">
              <a16:creationId xmlns:a16="http://schemas.microsoft.com/office/drawing/2014/main" id="{E3D26D0B-84E3-429F-A8C9-1CC9AB4E2868}"/>
            </a:ext>
          </a:extLst>
        </xdr:cNvPr>
        <xdr:cNvSpPr txBox="1">
          <a:spLocks noChangeArrowheads="1"/>
        </xdr:cNvSpPr>
      </xdr:nvSpPr>
      <xdr:spPr bwMode="auto">
        <a:xfrm>
          <a:off x="1809750" y="1915477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</xdr:row>
      <xdr:rowOff>0</xdr:rowOff>
    </xdr:from>
    <xdr:to>
      <xdr:col>1</xdr:col>
      <xdr:colOff>1285875</xdr:colOff>
      <xdr:row>89</xdr:row>
      <xdr:rowOff>180975</xdr:rowOff>
    </xdr:to>
    <xdr:sp macro="" textlink="">
      <xdr:nvSpPr>
        <xdr:cNvPr id="89" name="Text Box 15">
          <a:extLst>
            <a:ext uri="{FF2B5EF4-FFF2-40B4-BE49-F238E27FC236}">
              <a16:creationId xmlns:a16="http://schemas.microsoft.com/office/drawing/2014/main" id="{59AAC178-0EC0-46A2-B755-D065E876043D}"/>
            </a:ext>
          </a:extLst>
        </xdr:cNvPr>
        <xdr:cNvSpPr txBox="1">
          <a:spLocks noChangeArrowheads="1"/>
        </xdr:cNvSpPr>
      </xdr:nvSpPr>
      <xdr:spPr bwMode="auto">
        <a:xfrm>
          <a:off x="1809750" y="1915477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</xdr:row>
      <xdr:rowOff>0</xdr:rowOff>
    </xdr:from>
    <xdr:to>
      <xdr:col>1</xdr:col>
      <xdr:colOff>1285875</xdr:colOff>
      <xdr:row>89</xdr:row>
      <xdr:rowOff>180975</xdr:rowOff>
    </xdr:to>
    <xdr:sp macro="" textlink="">
      <xdr:nvSpPr>
        <xdr:cNvPr id="90" name="Text Box 15">
          <a:extLst>
            <a:ext uri="{FF2B5EF4-FFF2-40B4-BE49-F238E27FC236}">
              <a16:creationId xmlns:a16="http://schemas.microsoft.com/office/drawing/2014/main" id="{174F8F46-25E6-4B98-AE89-E2560E4A3BFA}"/>
            </a:ext>
          </a:extLst>
        </xdr:cNvPr>
        <xdr:cNvSpPr txBox="1">
          <a:spLocks noChangeArrowheads="1"/>
        </xdr:cNvSpPr>
      </xdr:nvSpPr>
      <xdr:spPr bwMode="auto">
        <a:xfrm>
          <a:off x="1809750" y="1915477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</xdr:row>
      <xdr:rowOff>0</xdr:rowOff>
    </xdr:from>
    <xdr:to>
      <xdr:col>1</xdr:col>
      <xdr:colOff>1285875</xdr:colOff>
      <xdr:row>89</xdr:row>
      <xdr:rowOff>180975</xdr:rowOff>
    </xdr:to>
    <xdr:sp macro="" textlink="">
      <xdr:nvSpPr>
        <xdr:cNvPr id="91" name="Text Box 15">
          <a:extLst>
            <a:ext uri="{FF2B5EF4-FFF2-40B4-BE49-F238E27FC236}">
              <a16:creationId xmlns:a16="http://schemas.microsoft.com/office/drawing/2014/main" id="{2A967B13-B889-4E27-84A9-25E96D83E718}"/>
            </a:ext>
          </a:extLst>
        </xdr:cNvPr>
        <xdr:cNvSpPr txBox="1">
          <a:spLocks noChangeArrowheads="1"/>
        </xdr:cNvSpPr>
      </xdr:nvSpPr>
      <xdr:spPr bwMode="auto">
        <a:xfrm>
          <a:off x="1809750" y="1915477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</xdr:row>
      <xdr:rowOff>0</xdr:rowOff>
    </xdr:from>
    <xdr:to>
      <xdr:col>1</xdr:col>
      <xdr:colOff>1285875</xdr:colOff>
      <xdr:row>89</xdr:row>
      <xdr:rowOff>180975</xdr:rowOff>
    </xdr:to>
    <xdr:sp macro="" textlink="">
      <xdr:nvSpPr>
        <xdr:cNvPr id="92" name="Text Box 15">
          <a:extLst>
            <a:ext uri="{FF2B5EF4-FFF2-40B4-BE49-F238E27FC236}">
              <a16:creationId xmlns:a16="http://schemas.microsoft.com/office/drawing/2014/main" id="{6823BCB5-F442-4007-AA3C-9A33E6AF1D72}"/>
            </a:ext>
          </a:extLst>
        </xdr:cNvPr>
        <xdr:cNvSpPr txBox="1">
          <a:spLocks noChangeArrowheads="1"/>
        </xdr:cNvSpPr>
      </xdr:nvSpPr>
      <xdr:spPr bwMode="auto">
        <a:xfrm>
          <a:off x="1809750" y="1915477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</xdr:row>
      <xdr:rowOff>0</xdr:rowOff>
    </xdr:from>
    <xdr:to>
      <xdr:col>1</xdr:col>
      <xdr:colOff>1285875</xdr:colOff>
      <xdr:row>89</xdr:row>
      <xdr:rowOff>180975</xdr:rowOff>
    </xdr:to>
    <xdr:sp macro="" textlink="">
      <xdr:nvSpPr>
        <xdr:cNvPr id="93" name="Text Box 15">
          <a:extLst>
            <a:ext uri="{FF2B5EF4-FFF2-40B4-BE49-F238E27FC236}">
              <a16:creationId xmlns:a16="http://schemas.microsoft.com/office/drawing/2014/main" id="{A9AE2A5B-8D96-4614-A8E9-89A855710F70}"/>
            </a:ext>
          </a:extLst>
        </xdr:cNvPr>
        <xdr:cNvSpPr txBox="1">
          <a:spLocks noChangeArrowheads="1"/>
        </xdr:cNvSpPr>
      </xdr:nvSpPr>
      <xdr:spPr bwMode="auto">
        <a:xfrm>
          <a:off x="1809750" y="1915477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</xdr:row>
      <xdr:rowOff>0</xdr:rowOff>
    </xdr:from>
    <xdr:to>
      <xdr:col>1</xdr:col>
      <xdr:colOff>1285875</xdr:colOff>
      <xdr:row>89</xdr:row>
      <xdr:rowOff>180975</xdr:rowOff>
    </xdr:to>
    <xdr:sp macro="" textlink="">
      <xdr:nvSpPr>
        <xdr:cNvPr id="94" name="Text Box 15">
          <a:extLst>
            <a:ext uri="{FF2B5EF4-FFF2-40B4-BE49-F238E27FC236}">
              <a16:creationId xmlns:a16="http://schemas.microsoft.com/office/drawing/2014/main" id="{33473DCF-1F5A-41E9-98A9-9B9F5CFB237D}"/>
            </a:ext>
          </a:extLst>
        </xdr:cNvPr>
        <xdr:cNvSpPr txBox="1">
          <a:spLocks noChangeArrowheads="1"/>
        </xdr:cNvSpPr>
      </xdr:nvSpPr>
      <xdr:spPr bwMode="auto">
        <a:xfrm>
          <a:off x="1809750" y="1915477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</xdr:row>
      <xdr:rowOff>0</xdr:rowOff>
    </xdr:from>
    <xdr:to>
      <xdr:col>1</xdr:col>
      <xdr:colOff>1285875</xdr:colOff>
      <xdr:row>89</xdr:row>
      <xdr:rowOff>180975</xdr:rowOff>
    </xdr:to>
    <xdr:sp macro="" textlink="">
      <xdr:nvSpPr>
        <xdr:cNvPr id="95" name="Text Box 15">
          <a:extLst>
            <a:ext uri="{FF2B5EF4-FFF2-40B4-BE49-F238E27FC236}">
              <a16:creationId xmlns:a16="http://schemas.microsoft.com/office/drawing/2014/main" id="{7F79A7ED-55C4-49FE-915C-46BCE6D92887}"/>
            </a:ext>
          </a:extLst>
        </xdr:cNvPr>
        <xdr:cNvSpPr txBox="1">
          <a:spLocks noChangeArrowheads="1"/>
        </xdr:cNvSpPr>
      </xdr:nvSpPr>
      <xdr:spPr bwMode="auto">
        <a:xfrm>
          <a:off x="1809750" y="1915477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</xdr:row>
      <xdr:rowOff>0</xdr:rowOff>
    </xdr:from>
    <xdr:to>
      <xdr:col>1</xdr:col>
      <xdr:colOff>1285875</xdr:colOff>
      <xdr:row>89</xdr:row>
      <xdr:rowOff>180975</xdr:rowOff>
    </xdr:to>
    <xdr:sp macro="" textlink="">
      <xdr:nvSpPr>
        <xdr:cNvPr id="96" name="Text Box 15">
          <a:extLst>
            <a:ext uri="{FF2B5EF4-FFF2-40B4-BE49-F238E27FC236}">
              <a16:creationId xmlns:a16="http://schemas.microsoft.com/office/drawing/2014/main" id="{29DC6EE3-19A5-40CC-9FA0-2E5ADCEF1F6B}"/>
            </a:ext>
          </a:extLst>
        </xdr:cNvPr>
        <xdr:cNvSpPr txBox="1">
          <a:spLocks noChangeArrowheads="1"/>
        </xdr:cNvSpPr>
      </xdr:nvSpPr>
      <xdr:spPr bwMode="auto">
        <a:xfrm>
          <a:off x="1809750" y="1915477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MBERT_PEAD_21abr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 LOS LIMONES ACERO "/>
      <sheetName val="AC. LOS LIMONES HIERRO DUCTIL"/>
      <sheetName val="AC. LOS LIMONES G.R.P (2)"/>
      <sheetName val="MOV. TIERRA"/>
      <sheetName val="Hoja2"/>
      <sheetName val="MO"/>
      <sheetName val="INSU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</sheetNames>
    <sheetDataSet>
      <sheetData sheetId="0" refreshError="1">
        <row r="2">
          <cell r="D2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5"/>
  <sheetViews>
    <sheetView showGridLines="0" showZeros="0" tabSelected="1" view="pageBreakPreview" zoomScaleNormal="100" zoomScaleSheetLayoutView="100" workbookViewId="0">
      <selection activeCell="D25" sqref="D25"/>
    </sheetView>
  </sheetViews>
  <sheetFormatPr baseColWidth="10" defaultColWidth="11.44140625" defaultRowHeight="13.2" x14ac:dyDescent="0.3"/>
  <cols>
    <col min="1" max="1" width="7.88671875" style="16" customWidth="1"/>
    <col min="2" max="2" width="52.5546875" style="16" customWidth="1"/>
    <col min="3" max="3" width="10.44140625" style="98" bestFit="1" customWidth="1"/>
    <col min="4" max="4" width="7.44140625" style="16" customWidth="1"/>
    <col min="5" max="5" width="12.44140625" style="98" customWidth="1"/>
    <col min="6" max="6" width="14.6640625" style="98" customWidth="1"/>
    <col min="7" max="7" width="11.44140625" style="15"/>
    <col min="8" max="16384" width="11.44140625" style="16"/>
  </cols>
  <sheetData>
    <row r="1" spans="1:10" s="2" customFormat="1" ht="12.75" customHeight="1" x14ac:dyDescent="0.3">
      <c r="A1" s="128"/>
      <c r="B1" s="128"/>
      <c r="C1" s="128"/>
      <c r="D1" s="128"/>
      <c r="E1" s="128"/>
      <c r="F1" s="128"/>
      <c r="G1" s="1"/>
    </row>
    <row r="2" spans="1:10" s="2" customFormat="1" ht="12.75" customHeight="1" x14ac:dyDescent="0.3">
      <c r="A2" s="128"/>
      <c r="B2" s="128"/>
      <c r="C2" s="128"/>
      <c r="D2" s="128"/>
      <c r="E2" s="128"/>
      <c r="F2" s="128"/>
      <c r="G2" s="1"/>
    </row>
    <row r="3" spans="1:10" s="2" customFormat="1" ht="12.75" customHeight="1" x14ac:dyDescent="0.3">
      <c r="A3" s="3"/>
      <c r="B3" s="3"/>
      <c r="C3" s="4"/>
      <c r="D3" s="3"/>
      <c r="E3" s="5"/>
      <c r="F3" s="4"/>
      <c r="G3" s="1"/>
    </row>
    <row r="4" spans="1:10" s="7" customFormat="1" ht="12.75" customHeight="1" x14ac:dyDescent="0.3">
      <c r="A4" s="129"/>
      <c r="B4" s="129"/>
      <c r="C4" s="129"/>
      <c r="D4" s="129"/>
      <c r="E4" s="129"/>
      <c r="F4" s="129"/>
      <c r="G4" s="6"/>
    </row>
    <row r="5" spans="1:10" s="7" customFormat="1" ht="12.75" customHeight="1" x14ac:dyDescent="0.3">
      <c r="A5" s="129" t="s">
        <v>0</v>
      </c>
      <c r="B5" s="129"/>
      <c r="C5" s="129"/>
      <c r="D5" s="129"/>
      <c r="E5" s="129"/>
      <c r="F5" s="129"/>
      <c r="G5" s="6"/>
    </row>
    <row r="6" spans="1:10" s="7" customFormat="1" ht="12.75" customHeight="1" x14ac:dyDescent="0.3">
      <c r="A6" s="8" t="s">
        <v>1</v>
      </c>
      <c r="B6" s="9"/>
      <c r="C6" s="4"/>
      <c r="D6" s="8"/>
      <c r="E6" s="10" t="s">
        <v>2</v>
      </c>
      <c r="F6" s="10"/>
      <c r="G6" s="6"/>
    </row>
    <row r="7" spans="1:10" s="7" customFormat="1" ht="10.5" customHeight="1" x14ac:dyDescent="0.3">
      <c r="A7" s="8"/>
      <c r="B7" s="9"/>
      <c r="C7" s="4"/>
      <c r="D7" s="8"/>
      <c r="E7" s="10"/>
      <c r="F7" s="10"/>
      <c r="G7" s="6"/>
    </row>
    <row r="8" spans="1:10" s="103" customFormat="1" ht="14.25" customHeight="1" x14ac:dyDescent="0.3">
      <c r="A8" s="100" t="s">
        <v>3</v>
      </c>
      <c r="B8" s="100" t="s">
        <v>4</v>
      </c>
      <c r="C8" s="100" t="s">
        <v>5</v>
      </c>
      <c r="D8" s="100" t="s">
        <v>6</v>
      </c>
      <c r="E8" s="100" t="s">
        <v>7</v>
      </c>
      <c r="F8" s="101" t="s">
        <v>8</v>
      </c>
      <c r="G8" s="102"/>
    </row>
    <row r="9" spans="1:10" x14ac:dyDescent="0.3">
      <c r="A9" s="11"/>
      <c r="B9" s="12"/>
      <c r="C9" s="13"/>
      <c r="D9" s="14"/>
      <c r="E9" s="13"/>
      <c r="F9" s="13"/>
    </row>
    <row r="10" spans="1:10" x14ac:dyDescent="0.3">
      <c r="A10" s="17" t="s">
        <v>9</v>
      </c>
      <c r="B10" s="18" t="s">
        <v>10</v>
      </c>
      <c r="C10" s="19"/>
      <c r="D10" s="20"/>
      <c r="E10" s="19"/>
      <c r="F10" s="19"/>
    </row>
    <row r="11" spans="1:10" x14ac:dyDescent="0.3">
      <c r="A11" s="21"/>
      <c r="B11" s="18"/>
      <c r="C11" s="22"/>
      <c r="D11" s="23"/>
      <c r="E11" s="19"/>
      <c r="F11" s="19"/>
    </row>
    <row r="12" spans="1:10" x14ac:dyDescent="0.3">
      <c r="A12" s="24">
        <v>1</v>
      </c>
      <c r="B12" s="25" t="s">
        <v>11</v>
      </c>
      <c r="C12" s="26"/>
      <c r="D12" s="27"/>
      <c r="E12" s="28"/>
      <c r="F12" s="19"/>
    </row>
    <row r="13" spans="1:10" x14ac:dyDescent="0.3">
      <c r="A13" s="29">
        <f>+A12+0.1</f>
        <v>1.1000000000000001</v>
      </c>
      <c r="B13" s="30" t="s">
        <v>12</v>
      </c>
      <c r="C13" s="31">
        <v>1950</v>
      </c>
      <c r="D13" s="20" t="s">
        <v>13</v>
      </c>
      <c r="E13" s="115"/>
      <c r="F13" s="108">
        <f t="shared" ref="F13:F76" si="0">ROUND(C13*E13,2)</f>
        <v>0</v>
      </c>
      <c r="H13" s="32"/>
      <c r="J13" s="33"/>
    </row>
    <row r="14" spans="1:10" x14ac:dyDescent="0.3">
      <c r="A14" s="29"/>
      <c r="B14" s="30"/>
      <c r="C14" s="19"/>
      <c r="D14" s="20"/>
      <c r="E14" s="116"/>
      <c r="F14" s="108">
        <f t="shared" si="0"/>
        <v>0</v>
      </c>
      <c r="H14" s="32"/>
      <c r="J14" s="33"/>
    </row>
    <row r="15" spans="1:10" x14ac:dyDescent="0.3">
      <c r="A15" s="24">
        <v>2</v>
      </c>
      <c r="B15" s="25" t="s">
        <v>14</v>
      </c>
      <c r="C15" s="26"/>
      <c r="D15" s="27"/>
      <c r="E15" s="117"/>
      <c r="F15" s="108">
        <f t="shared" si="0"/>
        <v>0</v>
      </c>
      <c r="H15" s="32"/>
      <c r="J15" s="33"/>
    </row>
    <row r="16" spans="1:10" x14ac:dyDescent="0.3">
      <c r="A16" s="35">
        <f>A15+0.1</f>
        <v>2.1</v>
      </c>
      <c r="B16" s="30" t="s">
        <v>15</v>
      </c>
      <c r="C16" s="36">
        <v>3470</v>
      </c>
      <c r="D16" s="23" t="s">
        <v>13</v>
      </c>
      <c r="E16" s="37"/>
      <c r="F16" s="108">
        <f t="shared" si="0"/>
        <v>0</v>
      </c>
      <c r="H16" s="32"/>
      <c r="J16" s="33"/>
    </row>
    <row r="17" spans="1:10" x14ac:dyDescent="0.3">
      <c r="A17" s="35">
        <f t="shared" ref="A17:A18" si="1">A16+0.1</f>
        <v>2.2000000000000002</v>
      </c>
      <c r="B17" s="38" t="s">
        <v>16</v>
      </c>
      <c r="C17" s="36">
        <v>1561.5</v>
      </c>
      <c r="D17" s="23" t="s">
        <v>17</v>
      </c>
      <c r="E17" s="37"/>
      <c r="F17" s="108">
        <f t="shared" si="0"/>
        <v>0</v>
      </c>
      <c r="H17" s="32"/>
      <c r="J17" s="33"/>
    </row>
    <row r="18" spans="1:10" ht="26.4" x14ac:dyDescent="0.3">
      <c r="A18" s="35">
        <f t="shared" si="1"/>
        <v>2.2999999999999998</v>
      </c>
      <c r="B18" s="30" t="s">
        <v>18</v>
      </c>
      <c r="C18" s="36">
        <v>103.12</v>
      </c>
      <c r="D18" s="23" t="s">
        <v>19</v>
      </c>
      <c r="E18" s="37"/>
      <c r="F18" s="108">
        <f t="shared" si="0"/>
        <v>0</v>
      </c>
      <c r="H18" s="32"/>
      <c r="J18" s="33"/>
    </row>
    <row r="19" spans="1:10" x14ac:dyDescent="0.3">
      <c r="A19" s="35"/>
      <c r="B19" s="30"/>
      <c r="C19" s="36"/>
      <c r="D19" s="23"/>
      <c r="E19" s="37"/>
      <c r="F19" s="108">
        <f t="shared" si="0"/>
        <v>0</v>
      </c>
      <c r="H19" s="32"/>
      <c r="J19" s="33"/>
    </row>
    <row r="20" spans="1:10" x14ac:dyDescent="0.3">
      <c r="A20" s="24">
        <v>3</v>
      </c>
      <c r="B20" s="39" t="s">
        <v>20</v>
      </c>
      <c r="C20" s="36"/>
      <c r="D20" s="23"/>
      <c r="E20" s="37"/>
      <c r="F20" s="108">
        <f t="shared" si="0"/>
        <v>0</v>
      </c>
      <c r="H20" s="32"/>
      <c r="J20" s="33"/>
    </row>
    <row r="21" spans="1:10" ht="26.4" x14ac:dyDescent="0.3">
      <c r="A21" s="35">
        <v>3.1</v>
      </c>
      <c r="B21" s="30" t="s">
        <v>21</v>
      </c>
      <c r="C21" s="36">
        <v>1960</v>
      </c>
      <c r="D21" s="23" t="s">
        <v>13</v>
      </c>
      <c r="E21" s="37"/>
      <c r="F21" s="108">
        <f t="shared" si="0"/>
        <v>0</v>
      </c>
      <c r="H21" s="32"/>
      <c r="J21" s="33"/>
    </row>
    <row r="22" spans="1:10" x14ac:dyDescent="0.3">
      <c r="A22" s="35">
        <v>3.2</v>
      </c>
      <c r="B22" s="30" t="s">
        <v>22</v>
      </c>
      <c r="C22" s="36">
        <v>15</v>
      </c>
      <c r="D22" s="23" t="s">
        <v>23</v>
      </c>
      <c r="E22" s="37"/>
      <c r="F22" s="108">
        <f t="shared" si="0"/>
        <v>0</v>
      </c>
      <c r="H22" s="32"/>
      <c r="J22" s="33"/>
    </row>
    <row r="23" spans="1:10" x14ac:dyDescent="0.3">
      <c r="A23" s="35"/>
      <c r="B23" s="30"/>
      <c r="C23" s="36"/>
      <c r="D23" s="23"/>
      <c r="E23" s="37"/>
      <c r="F23" s="108">
        <f t="shared" si="0"/>
        <v>0</v>
      </c>
      <c r="H23" s="32"/>
      <c r="J23" s="33"/>
    </row>
    <row r="24" spans="1:10" x14ac:dyDescent="0.3">
      <c r="A24" s="40">
        <v>4</v>
      </c>
      <c r="B24" s="39" t="s">
        <v>24</v>
      </c>
      <c r="C24" s="41"/>
      <c r="D24" s="42"/>
      <c r="E24" s="118"/>
      <c r="F24" s="108">
        <f t="shared" si="0"/>
        <v>0</v>
      </c>
      <c r="H24" s="32"/>
      <c r="J24" s="33"/>
    </row>
    <row r="25" spans="1:10" x14ac:dyDescent="0.3">
      <c r="A25" s="29">
        <f>A24+0.1</f>
        <v>4.0999999999999996</v>
      </c>
      <c r="B25" s="30" t="s">
        <v>25</v>
      </c>
      <c r="C25" s="19">
        <v>2320.5</v>
      </c>
      <c r="D25" s="20" t="s">
        <v>26</v>
      </c>
      <c r="E25" s="115"/>
      <c r="F25" s="108">
        <f t="shared" si="0"/>
        <v>0</v>
      </c>
      <c r="H25" s="32"/>
      <c r="J25" s="33"/>
    </row>
    <row r="26" spans="1:10" x14ac:dyDescent="0.3">
      <c r="A26" s="29">
        <f t="shared" ref="A26" si="2">A25+0.1</f>
        <v>4.2</v>
      </c>
      <c r="B26" s="38" t="s">
        <v>27</v>
      </c>
      <c r="C26" s="19">
        <v>175.5</v>
      </c>
      <c r="D26" s="20" t="s">
        <v>26</v>
      </c>
      <c r="E26" s="115"/>
      <c r="F26" s="108">
        <f t="shared" si="0"/>
        <v>0</v>
      </c>
      <c r="H26" s="32"/>
      <c r="J26" s="33"/>
    </row>
    <row r="27" spans="1:10" x14ac:dyDescent="0.3">
      <c r="A27" s="29">
        <v>4.3</v>
      </c>
      <c r="B27" s="30" t="s">
        <v>28</v>
      </c>
      <c r="C27" s="19">
        <v>453.49</v>
      </c>
      <c r="D27" s="20" t="s">
        <v>26</v>
      </c>
      <c r="E27" s="115"/>
      <c r="F27" s="108">
        <f t="shared" si="0"/>
        <v>0</v>
      </c>
      <c r="H27" s="32"/>
      <c r="J27" s="33"/>
    </row>
    <row r="28" spans="1:10" ht="30" customHeight="1" x14ac:dyDescent="0.3">
      <c r="A28" s="29">
        <v>4.4000000000000004</v>
      </c>
      <c r="B28" s="30" t="s">
        <v>100</v>
      </c>
      <c r="C28" s="43">
        <v>1889.55</v>
      </c>
      <c r="D28" s="44" t="s">
        <v>29</v>
      </c>
      <c r="E28" s="119"/>
      <c r="F28" s="108">
        <f t="shared" si="0"/>
        <v>0</v>
      </c>
      <c r="H28" s="32"/>
      <c r="J28" s="33"/>
    </row>
    <row r="29" spans="1:10" ht="26.4" x14ac:dyDescent="0.3">
      <c r="A29" s="29">
        <v>4.5</v>
      </c>
      <c r="B29" s="30" t="s">
        <v>30</v>
      </c>
      <c r="C29" s="19">
        <v>970.63</v>
      </c>
      <c r="D29" s="20" t="s">
        <v>19</v>
      </c>
      <c r="E29" s="115"/>
      <c r="F29" s="108">
        <f t="shared" si="0"/>
        <v>0</v>
      </c>
      <c r="H29" s="32"/>
      <c r="J29" s="33"/>
    </row>
    <row r="30" spans="1:10" x14ac:dyDescent="0.3">
      <c r="A30" s="45"/>
      <c r="B30" s="46"/>
      <c r="C30" s="19"/>
      <c r="D30" s="20"/>
      <c r="E30" s="116"/>
      <c r="F30" s="108">
        <f t="shared" si="0"/>
        <v>0</v>
      </c>
      <c r="H30" s="32"/>
      <c r="J30" s="33"/>
    </row>
    <row r="31" spans="1:10" x14ac:dyDescent="0.3">
      <c r="A31" s="40">
        <v>5</v>
      </c>
      <c r="B31" s="39" t="s">
        <v>31</v>
      </c>
      <c r="C31" s="41"/>
      <c r="D31" s="42"/>
      <c r="E31" s="118"/>
      <c r="F31" s="108">
        <f t="shared" si="0"/>
        <v>0</v>
      </c>
      <c r="H31" s="32"/>
      <c r="J31" s="33"/>
    </row>
    <row r="32" spans="1:10" x14ac:dyDescent="0.3">
      <c r="A32" s="29">
        <f>A31+0.1</f>
        <v>5.0999999999999996</v>
      </c>
      <c r="B32" s="30" t="s">
        <v>32</v>
      </c>
      <c r="C32" s="19">
        <v>2028</v>
      </c>
      <c r="D32" s="20" t="s">
        <v>13</v>
      </c>
      <c r="E32" s="120"/>
      <c r="F32" s="108">
        <f t="shared" si="0"/>
        <v>0</v>
      </c>
      <c r="H32" s="32"/>
      <c r="J32" s="33"/>
    </row>
    <row r="33" spans="1:10" x14ac:dyDescent="0.3">
      <c r="A33" s="29"/>
      <c r="B33" s="30"/>
      <c r="C33" s="19"/>
      <c r="D33" s="20"/>
      <c r="E33" s="116"/>
      <c r="F33" s="108">
        <f t="shared" si="0"/>
        <v>0</v>
      </c>
      <c r="H33" s="32"/>
      <c r="J33" s="33"/>
    </row>
    <row r="34" spans="1:10" x14ac:dyDescent="0.3">
      <c r="A34" s="40">
        <v>6</v>
      </c>
      <c r="B34" s="39" t="s">
        <v>33</v>
      </c>
      <c r="C34" s="41"/>
      <c r="D34" s="42"/>
      <c r="E34" s="118"/>
      <c r="F34" s="108">
        <f t="shared" si="0"/>
        <v>0</v>
      </c>
      <c r="H34" s="32"/>
      <c r="J34" s="33"/>
    </row>
    <row r="35" spans="1:10" x14ac:dyDescent="0.3">
      <c r="A35" s="29">
        <f>A34+0.1</f>
        <v>6.1</v>
      </c>
      <c r="B35" s="30" t="s">
        <v>34</v>
      </c>
      <c r="C35" s="19">
        <v>1950</v>
      </c>
      <c r="D35" s="20" t="s">
        <v>13</v>
      </c>
      <c r="E35" s="115"/>
      <c r="F35" s="108">
        <f t="shared" si="0"/>
        <v>0</v>
      </c>
      <c r="H35" s="32"/>
      <c r="J35" s="33"/>
    </row>
    <row r="36" spans="1:10" x14ac:dyDescent="0.3">
      <c r="A36" s="29"/>
      <c r="B36" s="30"/>
      <c r="C36" s="34"/>
      <c r="D36" s="20"/>
      <c r="E36" s="116"/>
      <c r="F36" s="108">
        <f t="shared" si="0"/>
        <v>0</v>
      </c>
      <c r="H36" s="32"/>
      <c r="J36" s="33"/>
    </row>
    <row r="37" spans="1:10" x14ac:dyDescent="0.3">
      <c r="A37" s="40">
        <v>7</v>
      </c>
      <c r="B37" s="39" t="s">
        <v>35</v>
      </c>
      <c r="C37" s="34"/>
      <c r="D37" s="20"/>
      <c r="E37" s="116"/>
      <c r="F37" s="108">
        <f t="shared" si="0"/>
        <v>0</v>
      </c>
      <c r="H37" s="32"/>
      <c r="J37" s="33"/>
    </row>
    <row r="38" spans="1:10" x14ac:dyDescent="0.3">
      <c r="A38" s="29">
        <f>A37+0.1</f>
        <v>7.1</v>
      </c>
      <c r="B38" s="30" t="s">
        <v>34</v>
      </c>
      <c r="C38" s="19">
        <v>1960</v>
      </c>
      <c r="D38" s="20" t="s">
        <v>13</v>
      </c>
      <c r="E38" s="115"/>
      <c r="F38" s="108">
        <f t="shared" si="0"/>
        <v>0</v>
      </c>
      <c r="H38" s="32"/>
      <c r="J38" s="33"/>
    </row>
    <row r="39" spans="1:10" x14ac:dyDescent="0.3">
      <c r="A39" s="45"/>
      <c r="B39" s="46"/>
      <c r="C39" s="19"/>
      <c r="D39" s="20"/>
      <c r="E39" s="116"/>
      <c r="F39" s="108">
        <f t="shared" si="0"/>
        <v>0</v>
      </c>
      <c r="H39" s="32"/>
      <c r="J39" s="33"/>
    </row>
    <row r="40" spans="1:10" ht="26.4" x14ac:dyDescent="0.3">
      <c r="A40" s="47">
        <v>8</v>
      </c>
      <c r="B40" s="18" t="s">
        <v>36</v>
      </c>
      <c r="C40" s="19"/>
      <c r="D40" s="20"/>
      <c r="E40" s="116"/>
      <c r="F40" s="108">
        <f t="shared" si="0"/>
        <v>0</v>
      </c>
    </row>
    <row r="41" spans="1:10" x14ac:dyDescent="0.3">
      <c r="A41" s="45">
        <f>A40+0.1</f>
        <v>8.1</v>
      </c>
      <c r="B41" s="48" t="s">
        <v>37</v>
      </c>
      <c r="C41" s="19">
        <v>2</v>
      </c>
      <c r="D41" s="20" t="s">
        <v>38</v>
      </c>
      <c r="E41" s="115"/>
      <c r="F41" s="108">
        <f t="shared" si="0"/>
        <v>0</v>
      </c>
    </row>
    <row r="42" spans="1:10" x14ac:dyDescent="0.3">
      <c r="A42" s="45">
        <f>A41+0.1</f>
        <v>8.1999999999999993</v>
      </c>
      <c r="B42" s="48" t="s">
        <v>39</v>
      </c>
      <c r="C42" s="19">
        <v>1</v>
      </c>
      <c r="D42" s="20" t="s">
        <v>38</v>
      </c>
      <c r="E42" s="115"/>
      <c r="F42" s="108">
        <f t="shared" si="0"/>
        <v>0</v>
      </c>
    </row>
    <row r="43" spans="1:10" x14ac:dyDescent="0.3">
      <c r="A43" s="45">
        <f t="shared" ref="A43:A49" si="3">A42+0.1</f>
        <v>8.3000000000000007</v>
      </c>
      <c r="B43" s="48" t="s">
        <v>40</v>
      </c>
      <c r="C43" s="19">
        <v>2</v>
      </c>
      <c r="D43" s="20" t="s">
        <v>38</v>
      </c>
      <c r="E43" s="115"/>
      <c r="F43" s="108">
        <f t="shared" si="0"/>
        <v>0</v>
      </c>
    </row>
    <row r="44" spans="1:10" x14ac:dyDescent="0.3">
      <c r="A44" s="45">
        <f t="shared" si="3"/>
        <v>8.4</v>
      </c>
      <c r="B44" s="48" t="s">
        <v>41</v>
      </c>
      <c r="C44" s="19">
        <v>2</v>
      </c>
      <c r="D44" s="20" t="s">
        <v>38</v>
      </c>
      <c r="E44" s="115"/>
      <c r="F44" s="108">
        <f t="shared" si="0"/>
        <v>0</v>
      </c>
    </row>
    <row r="45" spans="1:10" x14ac:dyDescent="0.3">
      <c r="A45" s="45">
        <f t="shared" si="3"/>
        <v>8.5</v>
      </c>
      <c r="B45" s="48" t="s">
        <v>42</v>
      </c>
      <c r="C45" s="19">
        <v>3</v>
      </c>
      <c r="D45" s="20" t="s">
        <v>38</v>
      </c>
      <c r="E45" s="115"/>
      <c r="F45" s="108">
        <f t="shared" si="0"/>
        <v>0</v>
      </c>
    </row>
    <row r="46" spans="1:10" x14ac:dyDescent="0.3">
      <c r="A46" s="45">
        <f t="shared" si="3"/>
        <v>8.6</v>
      </c>
      <c r="B46" s="48" t="s">
        <v>43</v>
      </c>
      <c r="C46" s="19">
        <v>2</v>
      </c>
      <c r="D46" s="20" t="s">
        <v>38</v>
      </c>
      <c r="E46" s="115"/>
      <c r="F46" s="108">
        <f t="shared" si="0"/>
        <v>0</v>
      </c>
    </row>
    <row r="47" spans="1:10" x14ac:dyDescent="0.3">
      <c r="A47" s="45">
        <f t="shared" si="3"/>
        <v>8.6999999999999993</v>
      </c>
      <c r="B47" s="48" t="s">
        <v>44</v>
      </c>
      <c r="C47" s="19">
        <v>3</v>
      </c>
      <c r="D47" s="20" t="s">
        <v>38</v>
      </c>
      <c r="E47" s="115"/>
      <c r="F47" s="108">
        <f t="shared" si="0"/>
        <v>0</v>
      </c>
    </row>
    <row r="48" spans="1:10" x14ac:dyDescent="0.3">
      <c r="A48" s="45">
        <f t="shared" si="3"/>
        <v>8.8000000000000007</v>
      </c>
      <c r="B48" s="48" t="s">
        <v>45</v>
      </c>
      <c r="C48" s="19">
        <v>3</v>
      </c>
      <c r="D48" s="20" t="s">
        <v>38</v>
      </c>
      <c r="E48" s="115"/>
      <c r="F48" s="108">
        <f t="shared" si="0"/>
        <v>0</v>
      </c>
      <c r="H48" s="32"/>
      <c r="J48" s="33"/>
    </row>
    <row r="49" spans="1:10" x14ac:dyDescent="0.3">
      <c r="A49" s="45">
        <f t="shared" si="3"/>
        <v>8.9</v>
      </c>
      <c r="B49" s="48" t="s">
        <v>46</v>
      </c>
      <c r="C49" s="19">
        <v>3</v>
      </c>
      <c r="D49" s="20" t="s">
        <v>38</v>
      </c>
      <c r="E49" s="115"/>
      <c r="F49" s="108">
        <f t="shared" si="0"/>
        <v>0</v>
      </c>
      <c r="H49" s="32"/>
      <c r="J49" s="33"/>
    </row>
    <row r="50" spans="1:10" x14ac:dyDescent="0.3">
      <c r="A50" s="49">
        <v>8.1</v>
      </c>
      <c r="B50" s="48" t="s">
        <v>47</v>
      </c>
      <c r="C50" s="50">
        <v>40</v>
      </c>
      <c r="D50" s="20" t="s">
        <v>38</v>
      </c>
      <c r="E50" s="115"/>
      <c r="F50" s="108">
        <f t="shared" si="0"/>
        <v>0</v>
      </c>
      <c r="H50" s="32"/>
      <c r="J50" s="33"/>
    </row>
    <row r="51" spans="1:10" ht="27" x14ac:dyDescent="0.3">
      <c r="A51" s="49">
        <f>A50+0.01</f>
        <v>8.11</v>
      </c>
      <c r="B51" s="30" t="s">
        <v>96</v>
      </c>
      <c r="C51" s="19">
        <v>18</v>
      </c>
      <c r="D51" s="20" t="s">
        <v>38</v>
      </c>
      <c r="E51" s="115"/>
      <c r="F51" s="108">
        <f t="shared" si="0"/>
        <v>0</v>
      </c>
      <c r="H51" s="32"/>
      <c r="J51" s="33"/>
    </row>
    <row r="52" spans="1:10" ht="27" x14ac:dyDescent="0.3">
      <c r="A52" s="66">
        <f>A51+0.01</f>
        <v>8.1199999999999992</v>
      </c>
      <c r="B52" s="51" t="s">
        <v>95</v>
      </c>
      <c r="C52" s="52">
        <v>3</v>
      </c>
      <c r="D52" s="53" t="s">
        <v>38</v>
      </c>
      <c r="E52" s="121"/>
      <c r="F52" s="109">
        <f t="shared" si="0"/>
        <v>0</v>
      </c>
      <c r="H52" s="32"/>
      <c r="J52" s="33"/>
    </row>
    <row r="53" spans="1:10" x14ac:dyDescent="0.3">
      <c r="A53" s="104"/>
      <c r="B53" s="105"/>
      <c r="C53" s="106"/>
      <c r="D53" s="107"/>
      <c r="E53" s="122"/>
      <c r="F53" s="108">
        <f t="shared" si="0"/>
        <v>0</v>
      </c>
      <c r="H53" s="32"/>
      <c r="J53" s="33"/>
    </row>
    <row r="54" spans="1:10" x14ac:dyDescent="0.3">
      <c r="A54" s="47">
        <v>9</v>
      </c>
      <c r="B54" s="18" t="s">
        <v>48</v>
      </c>
      <c r="C54" s="19"/>
      <c r="D54" s="20"/>
      <c r="E54" s="116"/>
      <c r="F54" s="108">
        <f t="shared" si="0"/>
        <v>0</v>
      </c>
      <c r="H54" s="32"/>
      <c r="J54" s="33"/>
    </row>
    <row r="55" spans="1:10" ht="39.6" x14ac:dyDescent="0.3">
      <c r="A55" s="45">
        <f>A54+0.1</f>
        <v>9.1</v>
      </c>
      <c r="B55" s="54" t="s">
        <v>49</v>
      </c>
      <c r="C55" s="50">
        <v>5</v>
      </c>
      <c r="D55" s="55" t="s">
        <v>38</v>
      </c>
      <c r="E55" s="123"/>
      <c r="F55" s="108">
        <f t="shared" si="0"/>
        <v>0</v>
      </c>
      <c r="H55" s="32"/>
      <c r="J55" s="33"/>
    </row>
    <row r="56" spans="1:10" ht="39.6" x14ac:dyDescent="0.3">
      <c r="A56" s="45">
        <f>A55+0.1</f>
        <v>9.1999999999999993</v>
      </c>
      <c r="B56" s="54" t="s">
        <v>88</v>
      </c>
      <c r="C56" s="50">
        <v>3</v>
      </c>
      <c r="D56" s="55" t="s">
        <v>38</v>
      </c>
      <c r="E56" s="115"/>
      <c r="F56" s="108">
        <f t="shared" si="0"/>
        <v>0</v>
      </c>
      <c r="H56" s="32"/>
      <c r="J56" s="33"/>
    </row>
    <row r="57" spans="1:10" ht="17.25" customHeight="1" x14ac:dyDescent="0.3">
      <c r="A57" s="45">
        <f>A56+0.1</f>
        <v>9.3000000000000007</v>
      </c>
      <c r="B57" s="30" t="s">
        <v>50</v>
      </c>
      <c r="C57" s="19">
        <v>5</v>
      </c>
      <c r="D57" s="55" t="s">
        <v>38</v>
      </c>
      <c r="E57" s="123"/>
      <c r="F57" s="108">
        <f t="shared" si="0"/>
        <v>0</v>
      </c>
      <c r="H57" s="32"/>
      <c r="J57" s="33"/>
    </row>
    <row r="58" spans="1:10" ht="26.4" x14ac:dyDescent="0.3">
      <c r="A58" s="45">
        <f>A57+0.1</f>
        <v>9.4</v>
      </c>
      <c r="B58" s="30" t="s">
        <v>51</v>
      </c>
      <c r="C58" s="19">
        <v>3</v>
      </c>
      <c r="D58" s="55" t="s">
        <v>38</v>
      </c>
      <c r="E58" s="123"/>
      <c r="F58" s="108">
        <f t="shared" si="0"/>
        <v>0</v>
      </c>
      <c r="H58" s="32"/>
      <c r="J58" s="33"/>
    </row>
    <row r="59" spans="1:10" ht="27" x14ac:dyDescent="0.3">
      <c r="A59" s="45">
        <v>9.5</v>
      </c>
      <c r="B59" s="30" t="s">
        <v>98</v>
      </c>
      <c r="C59" s="19">
        <v>1</v>
      </c>
      <c r="D59" s="55" t="s">
        <v>38</v>
      </c>
      <c r="E59" s="123"/>
      <c r="F59" s="108">
        <f t="shared" si="0"/>
        <v>0</v>
      </c>
      <c r="H59" s="32"/>
      <c r="J59" s="33"/>
    </row>
    <row r="60" spans="1:10" ht="27" x14ac:dyDescent="0.3">
      <c r="A60" s="45">
        <v>9.6</v>
      </c>
      <c r="B60" s="30" t="s">
        <v>97</v>
      </c>
      <c r="C60" s="19">
        <v>1</v>
      </c>
      <c r="D60" s="55" t="s">
        <v>38</v>
      </c>
      <c r="E60" s="123"/>
      <c r="F60" s="108">
        <f t="shared" si="0"/>
        <v>0</v>
      </c>
      <c r="H60" s="32"/>
      <c r="J60" s="33"/>
    </row>
    <row r="61" spans="1:10" x14ac:dyDescent="0.3">
      <c r="A61" s="45"/>
      <c r="B61" s="30"/>
      <c r="C61" s="19"/>
      <c r="D61" s="55"/>
      <c r="E61" s="124"/>
      <c r="F61" s="108">
        <f t="shared" si="0"/>
        <v>0</v>
      </c>
      <c r="H61" s="32"/>
      <c r="J61" s="33"/>
    </row>
    <row r="62" spans="1:10" ht="26.4" x14ac:dyDescent="0.3">
      <c r="A62" s="47">
        <v>10</v>
      </c>
      <c r="B62" s="39" t="s">
        <v>52</v>
      </c>
      <c r="C62" s="19"/>
      <c r="D62" s="55"/>
      <c r="E62" s="124"/>
      <c r="F62" s="108">
        <f t="shared" si="0"/>
        <v>0</v>
      </c>
      <c r="H62" s="32"/>
      <c r="J62" s="33"/>
    </row>
    <row r="63" spans="1:10" x14ac:dyDescent="0.3">
      <c r="A63" s="45">
        <f>A62+0.1</f>
        <v>10.1</v>
      </c>
      <c r="B63" s="30" t="s">
        <v>12</v>
      </c>
      <c r="C63" s="19">
        <v>1</v>
      </c>
      <c r="D63" s="55" t="s">
        <v>38</v>
      </c>
      <c r="E63" s="123"/>
      <c r="F63" s="108">
        <f t="shared" si="0"/>
        <v>0</v>
      </c>
      <c r="H63" s="32"/>
      <c r="J63" s="33"/>
    </row>
    <row r="64" spans="1:10" ht="26.4" x14ac:dyDescent="0.3">
      <c r="A64" s="45">
        <f t="shared" ref="A64:A71" si="4">A63+0.1</f>
        <v>10.199999999999999</v>
      </c>
      <c r="B64" s="30" t="s">
        <v>53</v>
      </c>
      <c r="C64" s="19">
        <v>14</v>
      </c>
      <c r="D64" s="55" t="s">
        <v>13</v>
      </c>
      <c r="E64" s="123"/>
      <c r="F64" s="108">
        <f t="shared" si="0"/>
        <v>0</v>
      </c>
      <c r="H64" s="32"/>
      <c r="J64" s="33"/>
    </row>
    <row r="65" spans="1:10" x14ac:dyDescent="0.3">
      <c r="A65" s="45">
        <f t="shared" si="4"/>
        <v>10.3</v>
      </c>
      <c r="B65" s="30" t="s">
        <v>54</v>
      </c>
      <c r="C65" s="19">
        <v>4</v>
      </c>
      <c r="D65" s="55" t="s">
        <v>38</v>
      </c>
      <c r="E65" s="123"/>
      <c r="F65" s="108">
        <f t="shared" si="0"/>
        <v>0</v>
      </c>
      <c r="H65" s="32"/>
      <c r="J65" s="33"/>
    </row>
    <row r="66" spans="1:10" x14ac:dyDescent="0.3">
      <c r="A66" s="45">
        <f t="shared" si="4"/>
        <v>10.4</v>
      </c>
      <c r="B66" s="30" t="s">
        <v>55</v>
      </c>
      <c r="C66" s="19">
        <v>2</v>
      </c>
      <c r="D66" s="55" t="s">
        <v>38</v>
      </c>
      <c r="E66" s="123"/>
      <c r="F66" s="108">
        <f t="shared" si="0"/>
        <v>0</v>
      </c>
      <c r="H66" s="32"/>
      <c r="J66" s="33"/>
    </row>
    <row r="67" spans="1:10" ht="27" x14ac:dyDescent="0.3">
      <c r="A67" s="45">
        <f t="shared" si="4"/>
        <v>10.5</v>
      </c>
      <c r="B67" s="30" t="s">
        <v>99</v>
      </c>
      <c r="C67" s="19">
        <v>2</v>
      </c>
      <c r="D67" s="55" t="s">
        <v>38</v>
      </c>
      <c r="E67" s="123"/>
      <c r="F67" s="108">
        <f t="shared" si="0"/>
        <v>0</v>
      </c>
      <c r="H67" s="32"/>
      <c r="J67" s="33"/>
    </row>
    <row r="68" spans="1:10" ht="26.4" x14ac:dyDescent="0.3">
      <c r="A68" s="45">
        <f t="shared" si="4"/>
        <v>10.6</v>
      </c>
      <c r="B68" s="30" t="s">
        <v>89</v>
      </c>
      <c r="C68" s="19">
        <v>1</v>
      </c>
      <c r="D68" s="55" t="s">
        <v>38</v>
      </c>
      <c r="E68" s="123"/>
      <c r="F68" s="108">
        <f t="shared" si="0"/>
        <v>0</v>
      </c>
      <c r="H68" s="32"/>
      <c r="J68" s="33"/>
    </row>
    <row r="69" spans="1:10" ht="26.4" x14ac:dyDescent="0.3">
      <c r="A69" s="45">
        <f t="shared" si="4"/>
        <v>10.7</v>
      </c>
      <c r="B69" s="30" t="s">
        <v>90</v>
      </c>
      <c r="C69" s="19">
        <v>1</v>
      </c>
      <c r="D69" s="55" t="s">
        <v>38</v>
      </c>
      <c r="E69" s="123"/>
      <c r="F69" s="108">
        <f t="shared" si="0"/>
        <v>0</v>
      </c>
      <c r="H69" s="32"/>
      <c r="J69" s="33"/>
    </row>
    <row r="70" spans="1:10" x14ac:dyDescent="0.3">
      <c r="A70" s="45">
        <f t="shared" si="4"/>
        <v>10.8</v>
      </c>
      <c r="B70" s="30" t="s">
        <v>91</v>
      </c>
      <c r="C70" s="19">
        <v>1</v>
      </c>
      <c r="D70" s="55" t="s">
        <v>38</v>
      </c>
      <c r="E70" s="123"/>
      <c r="F70" s="108">
        <f t="shared" si="0"/>
        <v>0</v>
      </c>
      <c r="H70" s="32"/>
      <c r="J70" s="33"/>
    </row>
    <row r="71" spans="1:10" x14ac:dyDescent="0.3">
      <c r="A71" s="45">
        <f t="shared" si="4"/>
        <v>10.9</v>
      </c>
      <c r="B71" s="30" t="s">
        <v>56</v>
      </c>
      <c r="C71" s="19">
        <v>2</v>
      </c>
      <c r="D71" s="55" t="s">
        <v>38</v>
      </c>
      <c r="E71" s="123"/>
      <c r="F71" s="108">
        <f t="shared" si="0"/>
        <v>0</v>
      </c>
      <c r="H71" s="32"/>
      <c r="J71" s="33"/>
    </row>
    <row r="72" spans="1:10" x14ac:dyDescent="0.3">
      <c r="A72" s="49">
        <v>10.1</v>
      </c>
      <c r="B72" s="30" t="s">
        <v>57</v>
      </c>
      <c r="C72" s="19">
        <v>13.44</v>
      </c>
      <c r="D72" s="55" t="s">
        <v>17</v>
      </c>
      <c r="E72" s="123"/>
      <c r="F72" s="108">
        <f t="shared" si="0"/>
        <v>0</v>
      </c>
      <c r="H72" s="32"/>
      <c r="J72" s="33"/>
    </row>
    <row r="73" spans="1:10" x14ac:dyDescent="0.3">
      <c r="A73" s="49">
        <f>A72+0.01</f>
        <v>10.11</v>
      </c>
      <c r="B73" s="30" t="s">
        <v>58</v>
      </c>
      <c r="C73" s="19">
        <v>13.44</v>
      </c>
      <c r="D73" s="55" t="s">
        <v>17</v>
      </c>
      <c r="E73" s="123"/>
      <c r="F73" s="108">
        <f t="shared" si="0"/>
        <v>0</v>
      </c>
      <c r="H73" s="32"/>
      <c r="J73" s="33"/>
    </row>
    <row r="74" spans="1:10" x14ac:dyDescent="0.3">
      <c r="A74" s="49">
        <f t="shared" ref="A74:A76" si="5">A73+0.01</f>
        <v>10.119999999999999</v>
      </c>
      <c r="B74" s="30" t="s">
        <v>59</v>
      </c>
      <c r="C74" s="19">
        <v>6.08</v>
      </c>
      <c r="D74" s="55" t="s">
        <v>17</v>
      </c>
      <c r="E74" s="123"/>
      <c r="F74" s="108">
        <f t="shared" si="0"/>
        <v>0</v>
      </c>
      <c r="H74" s="32"/>
      <c r="J74" s="33"/>
    </row>
    <row r="75" spans="1:10" ht="26.4" x14ac:dyDescent="0.3">
      <c r="A75" s="49">
        <f t="shared" si="5"/>
        <v>10.130000000000001</v>
      </c>
      <c r="B75" s="30" t="s">
        <v>60</v>
      </c>
      <c r="C75" s="19">
        <v>1</v>
      </c>
      <c r="D75" s="55" t="s">
        <v>38</v>
      </c>
      <c r="E75" s="123"/>
      <c r="F75" s="108">
        <f t="shared" si="0"/>
        <v>0</v>
      </c>
      <c r="H75" s="32"/>
      <c r="J75" s="33"/>
    </row>
    <row r="76" spans="1:10" ht="26.4" x14ac:dyDescent="0.3">
      <c r="A76" s="49">
        <f t="shared" si="5"/>
        <v>10.14</v>
      </c>
      <c r="B76" s="30" t="s">
        <v>61</v>
      </c>
      <c r="C76" s="19">
        <v>1</v>
      </c>
      <c r="D76" s="55" t="s">
        <v>38</v>
      </c>
      <c r="E76" s="123"/>
      <c r="F76" s="108">
        <f t="shared" si="0"/>
        <v>0</v>
      </c>
      <c r="H76" s="32"/>
      <c r="J76" s="33"/>
    </row>
    <row r="77" spans="1:10" x14ac:dyDescent="0.3">
      <c r="A77" s="56"/>
      <c r="B77" s="30"/>
      <c r="C77" s="19"/>
      <c r="D77" s="55"/>
      <c r="E77" s="115"/>
      <c r="F77" s="108">
        <f t="shared" ref="F77:F86" si="6">ROUND(C77*E77,2)</f>
        <v>0</v>
      </c>
      <c r="H77" s="32"/>
      <c r="J77" s="33"/>
    </row>
    <row r="78" spans="1:10" x14ac:dyDescent="0.3">
      <c r="A78" s="57">
        <v>11</v>
      </c>
      <c r="B78" s="58" t="s">
        <v>62</v>
      </c>
      <c r="C78" s="19"/>
      <c r="D78" s="59"/>
      <c r="E78" s="125"/>
      <c r="F78" s="108">
        <f t="shared" si="6"/>
        <v>0</v>
      </c>
      <c r="H78" s="32"/>
      <c r="J78" s="33"/>
    </row>
    <row r="79" spans="1:10" ht="13.8" x14ac:dyDescent="0.3">
      <c r="A79" s="60">
        <f>A78+0.1</f>
        <v>11.1</v>
      </c>
      <c r="B79" s="30" t="s">
        <v>93</v>
      </c>
      <c r="C79" s="50">
        <v>1561.5</v>
      </c>
      <c r="D79" s="23" t="s">
        <v>17</v>
      </c>
      <c r="E79" s="115"/>
      <c r="F79" s="108">
        <f t="shared" si="6"/>
        <v>0</v>
      </c>
      <c r="H79" s="32"/>
      <c r="J79" s="33"/>
    </row>
    <row r="80" spans="1:10" ht="26.4" x14ac:dyDescent="0.3">
      <c r="A80" s="60">
        <f t="shared" ref="A80:A81" si="7">+A79+0.1</f>
        <v>11.2</v>
      </c>
      <c r="B80" s="30" t="s">
        <v>63</v>
      </c>
      <c r="C80" s="50">
        <v>1561.5</v>
      </c>
      <c r="D80" s="23" t="s">
        <v>17</v>
      </c>
      <c r="E80" s="123"/>
      <c r="F80" s="108">
        <f t="shared" si="6"/>
        <v>0</v>
      </c>
      <c r="H80" s="32"/>
      <c r="J80" s="33"/>
    </row>
    <row r="81" spans="1:10" x14ac:dyDescent="0.3">
      <c r="A81" s="60">
        <f t="shared" si="7"/>
        <v>11.3</v>
      </c>
      <c r="B81" s="30" t="s">
        <v>64</v>
      </c>
      <c r="C81" s="50">
        <f>+C80*1.28*25*0.058</f>
        <v>2898.14</v>
      </c>
      <c r="D81" s="23" t="s">
        <v>65</v>
      </c>
      <c r="E81" s="115"/>
      <c r="F81" s="108">
        <f t="shared" si="6"/>
        <v>0</v>
      </c>
      <c r="H81" s="32"/>
      <c r="J81" s="33"/>
    </row>
    <row r="82" spans="1:10" x14ac:dyDescent="0.3">
      <c r="A82" s="60"/>
      <c r="B82" s="30"/>
      <c r="C82" s="19"/>
      <c r="D82" s="23"/>
      <c r="E82" s="116"/>
      <c r="F82" s="108">
        <f t="shared" si="6"/>
        <v>0</v>
      </c>
      <c r="H82" s="32"/>
      <c r="J82" s="33"/>
    </row>
    <row r="83" spans="1:10" ht="62.25" customHeight="1" x14ac:dyDescent="0.3">
      <c r="A83" s="57">
        <v>12</v>
      </c>
      <c r="B83" s="99" t="s">
        <v>94</v>
      </c>
      <c r="C83" s="61">
        <v>1960</v>
      </c>
      <c r="D83" s="62" t="s">
        <v>13</v>
      </c>
      <c r="E83" s="119"/>
      <c r="F83" s="108">
        <f t="shared" si="6"/>
        <v>0</v>
      </c>
      <c r="H83" s="32"/>
      <c r="J83" s="33"/>
    </row>
    <row r="84" spans="1:10" x14ac:dyDescent="0.3">
      <c r="A84" s="57"/>
      <c r="B84" s="30"/>
      <c r="C84" s="63"/>
      <c r="D84" s="64"/>
      <c r="E84" s="115"/>
      <c r="F84" s="108">
        <f t="shared" si="6"/>
        <v>0</v>
      </c>
      <c r="H84" s="32"/>
      <c r="J84" s="33"/>
    </row>
    <row r="85" spans="1:10" ht="26.4" x14ac:dyDescent="0.3">
      <c r="A85" s="47">
        <v>13</v>
      </c>
      <c r="B85" s="30" t="s">
        <v>66</v>
      </c>
      <c r="C85" s="65">
        <v>1960</v>
      </c>
      <c r="D85" s="64" t="s">
        <v>13</v>
      </c>
      <c r="E85" s="115"/>
      <c r="F85" s="108">
        <f t="shared" si="6"/>
        <v>0</v>
      </c>
      <c r="H85" s="32"/>
      <c r="J85" s="33"/>
    </row>
    <row r="86" spans="1:10" x14ac:dyDescent="0.3">
      <c r="A86" s="49"/>
      <c r="B86" s="30"/>
      <c r="C86" s="19"/>
      <c r="D86" s="55"/>
      <c r="E86" s="116"/>
      <c r="F86" s="108">
        <f t="shared" si="6"/>
        <v>0</v>
      </c>
      <c r="H86" s="32"/>
      <c r="J86" s="33"/>
    </row>
    <row r="87" spans="1:10" x14ac:dyDescent="0.3">
      <c r="A87" s="95"/>
      <c r="B87" s="110" t="s">
        <v>67</v>
      </c>
      <c r="C87" s="111"/>
      <c r="D87" s="112"/>
      <c r="E87" s="126"/>
      <c r="F87" s="111">
        <f>SUM(F13:F86)</f>
        <v>0</v>
      </c>
      <c r="H87" s="32"/>
      <c r="J87" s="33"/>
    </row>
    <row r="88" spans="1:10" x14ac:dyDescent="0.3">
      <c r="A88" s="71"/>
      <c r="B88" s="72"/>
      <c r="C88" s="22"/>
      <c r="D88" s="23"/>
      <c r="E88" s="116"/>
      <c r="F88" s="19"/>
      <c r="H88" s="32"/>
      <c r="J88" s="33"/>
    </row>
    <row r="89" spans="1:10" x14ac:dyDescent="0.3">
      <c r="A89" s="17" t="s">
        <v>68</v>
      </c>
      <c r="B89" s="18" t="s">
        <v>69</v>
      </c>
      <c r="C89" s="19"/>
      <c r="D89" s="20"/>
      <c r="E89" s="116"/>
      <c r="F89" s="41"/>
      <c r="H89" s="32"/>
      <c r="J89" s="33"/>
    </row>
    <row r="90" spans="1:10" ht="52.8" x14ac:dyDescent="0.3">
      <c r="A90" s="47">
        <v>1</v>
      </c>
      <c r="B90" s="73" t="s">
        <v>92</v>
      </c>
      <c r="C90" s="74">
        <v>3</v>
      </c>
      <c r="D90" s="44" t="s">
        <v>38</v>
      </c>
      <c r="E90" s="127"/>
      <c r="F90" s="108">
        <f t="shared" ref="F90:F91" si="8">ROUND(C90*E90,2)</f>
        <v>0</v>
      </c>
      <c r="H90" s="32"/>
      <c r="J90" s="33"/>
    </row>
    <row r="91" spans="1:10" x14ac:dyDescent="0.3">
      <c r="A91" s="47">
        <v>2</v>
      </c>
      <c r="B91" s="30" t="s">
        <v>70</v>
      </c>
      <c r="C91" s="114"/>
      <c r="D91" s="20" t="s">
        <v>101</v>
      </c>
      <c r="E91" s="115"/>
      <c r="F91" s="108">
        <f t="shared" si="8"/>
        <v>0</v>
      </c>
      <c r="H91" s="32"/>
      <c r="J91" s="33"/>
    </row>
    <row r="92" spans="1:10" x14ac:dyDescent="0.3">
      <c r="A92" s="75"/>
      <c r="B92" s="68" t="s">
        <v>71</v>
      </c>
      <c r="C92" s="76"/>
      <c r="D92" s="77"/>
      <c r="E92" s="76"/>
      <c r="F92" s="69">
        <f>SUM(F90:F91)</f>
        <v>0</v>
      </c>
    </row>
    <row r="93" spans="1:10" x14ac:dyDescent="0.3">
      <c r="A93" s="45"/>
      <c r="B93" s="46"/>
      <c r="C93" s="19"/>
      <c r="D93" s="20"/>
      <c r="E93" s="19"/>
      <c r="F93" s="19"/>
    </row>
    <row r="94" spans="1:10" x14ac:dyDescent="0.3">
      <c r="A94" s="67"/>
      <c r="B94" s="68" t="s">
        <v>72</v>
      </c>
      <c r="C94" s="69"/>
      <c r="D94" s="70"/>
      <c r="E94" s="69"/>
      <c r="F94" s="69">
        <f>+F92+F87</f>
        <v>0</v>
      </c>
    </row>
    <row r="95" spans="1:10" x14ac:dyDescent="0.3">
      <c r="A95" s="45"/>
      <c r="B95" s="46"/>
      <c r="C95" s="19"/>
      <c r="D95" s="20"/>
      <c r="E95" s="19"/>
      <c r="F95" s="19"/>
    </row>
    <row r="96" spans="1:10" x14ac:dyDescent="0.3">
      <c r="A96" s="67"/>
      <c r="B96" s="68" t="s">
        <v>72</v>
      </c>
      <c r="C96" s="69"/>
      <c r="D96" s="70"/>
      <c r="E96" s="69"/>
      <c r="F96" s="69">
        <f>+F94</f>
        <v>0</v>
      </c>
    </row>
    <row r="97" spans="1:7" x14ac:dyDescent="0.3">
      <c r="A97" s="45"/>
      <c r="B97" s="46"/>
      <c r="C97" s="78"/>
      <c r="D97" s="79"/>
      <c r="E97" s="78"/>
      <c r="F97" s="80"/>
    </row>
    <row r="98" spans="1:7" x14ac:dyDescent="0.3">
      <c r="A98" s="45"/>
      <c r="B98" s="47" t="s">
        <v>73</v>
      </c>
      <c r="C98" s="81"/>
      <c r="D98" s="79"/>
      <c r="E98" s="78"/>
      <c r="F98" s="78"/>
    </row>
    <row r="99" spans="1:7" x14ac:dyDescent="0.3">
      <c r="A99" s="45"/>
      <c r="B99" s="82" t="s">
        <v>74</v>
      </c>
      <c r="C99" s="83">
        <v>0.1</v>
      </c>
      <c r="D99" s="79"/>
      <c r="E99" s="78"/>
      <c r="F99" s="113">
        <f t="shared" ref="F99:F104" si="9">ROUND(F$96*C99,2)</f>
        <v>0</v>
      </c>
    </row>
    <row r="100" spans="1:7" x14ac:dyDescent="0.3">
      <c r="A100" s="45"/>
      <c r="B100" s="82" t="s">
        <v>75</v>
      </c>
      <c r="C100" s="83">
        <v>0.04</v>
      </c>
      <c r="D100" s="79"/>
      <c r="E100" s="78"/>
      <c r="F100" s="113">
        <f t="shared" si="9"/>
        <v>0</v>
      </c>
    </row>
    <row r="101" spans="1:7" x14ac:dyDescent="0.3">
      <c r="A101" s="45"/>
      <c r="B101" s="82" t="s">
        <v>76</v>
      </c>
      <c r="C101" s="83">
        <v>0.04</v>
      </c>
      <c r="D101" s="79"/>
      <c r="E101" s="78"/>
      <c r="F101" s="113">
        <f t="shared" si="9"/>
        <v>0</v>
      </c>
    </row>
    <row r="102" spans="1:7" x14ac:dyDescent="0.3">
      <c r="A102" s="45"/>
      <c r="B102" s="82" t="s">
        <v>77</v>
      </c>
      <c r="C102" s="83">
        <v>0.03</v>
      </c>
      <c r="D102" s="79"/>
      <c r="E102" s="78"/>
      <c r="F102" s="113">
        <f t="shared" si="9"/>
        <v>0</v>
      </c>
    </row>
    <row r="103" spans="1:7" x14ac:dyDescent="0.3">
      <c r="A103" s="45"/>
      <c r="B103" s="82" t="s">
        <v>78</v>
      </c>
      <c r="C103" s="83">
        <v>0.05</v>
      </c>
      <c r="D103" s="79"/>
      <c r="E103" s="78"/>
      <c r="F103" s="113">
        <f t="shared" si="9"/>
        <v>0</v>
      </c>
    </row>
    <row r="104" spans="1:7" x14ac:dyDescent="0.3">
      <c r="A104" s="45"/>
      <c r="B104" s="82" t="s">
        <v>79</v>
      </c>
      <c r="C104" s="83">
        <v>0.01</v>
      </c>
      <c r="D104" s="79"/>
      <c r="E104" s="78"/>
      <c r="F104" s="113">
        <f t="shared" si="9"/>
        <v>0</v>
      </c>
    </row>
    <row r="105" spans="1:7" x14ac:dyDescent="0.3">
      <c r="A105" s="45"/>
      <c r="B105" s="84" t="s">
        <v>80</v>
      </c>
      <c r="C105" s="83">
        <v>0.18</v>
      </c>
      <c r="D105" s="79"/>
      <c r="E105" s="78"/>
      <c r="F105" s="113">
        <f>ROUND(F$99*C105,2)</f>
        <v>0</v>
      </c>
    </row>
    <row r="106" spans="1:7" x14ac:dyDescent="0.3">
      <c r="A106" s="45"/>
      <c r="B106" s="82" t="s">
        <v>81</v>
      </c>
      <c r="C106" s="83">
        <v>1E-3</v>
      </c>
      <c r="D106" s="79"/>
      <c r="E106" s="78"/>
      <c r="F106" s="113">
        <f>ROUND(F$96*C106,2)</f>
        <v>0</v>
      </c>
    </row>
    <row r="107" spans="1:7" x14ac:dyDescent="0.3">
      <c r="A107" s="45"/>
      <c r="B107" s="82" t="s">
        <v>82</v>
      </c>
      <c r="C107" s="83">
        <v>0.05</v>
      </c>
      <c r="D107" s="79"/>
      <c r="E107" s="78"/>
      <c r="F107" s="113">
        <f>ROUND(F$96*C107,2)</f>
        <v>0</v>
      </c>
    </row>
    <row r="108" spans="1:7" x14ac:dyDescent="0.3">
      <c r="A108" s="45"/>
      <c r="B108" s="82" t="s">
        <v>83</v>
      </c>
      <c r="C108" s="85">
        <v>0.1</v>
      </c>
      <c r="D108" s="86"/>
      <c r="E108" s="87"/>
      <c r="F108" s="113">
        <f>ROUND(F$96*C108,2)</f>
        <v>0</v>
      </c>
    </row>
    <row r="109" spans="1:7" x14ac:dyDescent="0.3">
      <c r="A109" s="45"/>
      <c r="B109" s="82" t="s">
        <v>84</v>
      </c>
      <c r="C109" s="83">
        <v>1.4999999999999999E-2</v>
      </c>
      <c r="D109" s="79"/>
      <c r="E109" s="78"/>
      <c r="F109" s="113">
        <f>ROUND(F$96*C109,2)</f>
        <v>0</v>
      </c>
    </row>
    <row r="110" spans="1:7" s="8" customFormat="1" x14ac:dyDescent="0.3">
      <c r="A110" s="47"/>
      <c r="B110" s="47" t="s">
        <v>85</v>
      </c>
      <c r="C110" s="88"/>
      <c r="D110" s="89"/>
      <c r="E110" s="80"/>
      <c r="F110" s="80">
        <f>SUM(F99:F109)</f>
        <v>0</v>
      </c>
      <c r="G110" s="90"/>
    </row>
    <row r="111" spans="1:7" x14ac:dyDescent="0.3">
      <c r="A111" s="45"/>
      <c r="B111" s="46"/>
      <c r="C111" s="91"/>
      <c r="D111" s="79"/>
      <c r="E111" s="78"/>
      <c r="F111" s="78"/>
    </row>
    <row r="112" spans="1:7" x14ac:dyDescent="0.3">
      <c r="A112" s="67"/>
      <c r="B112" s="67" t="s">
        <v>86</v>
      </c>
      <c r="C112" s="92"/>
      <c r="D112" s="93"/>
      <c r="E112" s="94"/>
      <c r="F112" s="94">
        <f>+F110+F96</f>
        <v>0</v>
      </c>
    </row>
    <row r="113" spans="1:6" x14ac:dyDescent="0.3">
      <c r="A113" s="45"/>
      <c r="B113" s="45"/>
      <c r="C113" s="81"/>
      <c r="D113" s="79"/>
      <c r="E113" s="78"/>
      <c r="F113" s="78"/>
    </row>
    <row r="114" spans="1:6" x14ac:dyDescent="0.3">
      <c r="A114" s="95"/>
      <c r="B114" s="95" t="s">
        <v>87</v>
      </c>
      <c r="C114" s="96"/>
      <c r="D114" s="97"/>
      <c r="E114" s="96"/>
      <c r="F114" s="96">
        <f>+F112</f>
        <v>0</v>
      </c>
    </row>
    <row r="115" spans="1:6" x14ac:dyDescent="0.3">
      <c r="A115" s="8"/>
      <c r="B115" s="8"/>
      <c r="C115" s="10"/>
      <c r="D115" s="8"/>
      <c r="E115" s="10"/>
      <c r="F115" s="10"/>
    </row>
  </sheetData>
  <sheetProtection algorithmName="SHA-512" hashValue="uOJdhrGVZ2u+7BJlPP+hNRX9TlTKw7eTnijlMJK8bXpUDsYbi1iRJ2FWHL5QUCc9ydDVBT92woWQR93zIyY63w==" saltValue="ZC7o29SSzyW2YUu4TEPmZQ==" spinCount="100000" sheet="1" objects="1" scenarios="1"/>
  <mergeCells count="4">
    <mergeCell ref="A1:F1"/>
    <mergeCell ref="A2:F2"/>
    <mergeCell ref="A4:F4"/>
    <mergeCell ref="A5:F5"/>
  </mergeCells>
  <printOptions horizontalCentered="1"/>
  <pageMargins left="0.51181102362204722" right="0.51181102362204722" top="0.55118110236220474" bottom="0.55118110236220474" header="0.31496062992125984" footer="0.31496062992125984"/>
  <pageSetup scale="89" orientation="portrait" blackAndWhite="1" r:id="rId1"/>
  <headerFooter>
    <oddFooter xml:space="preserve">&amp;CReconstrucción Acueducto Juan de Herrrera&amp;R&amp;P de &amp;N
</oddFooter>
  </headerFooter>
  <rowBreaks count="2" manualBreakCount="2">
    <brk id="52" max="5" man="1"/>
    <brk id="87" max="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A9BBBC1A579EB42A394A68A1D6E0CB3" ma:contentTypeVersion="15" ma:contentTypeDescription="Crear nuevo documento." ma:contentTypeScope="" ma:versionID="ae834939833c476703d9e49e11ff032b">
  <xsd:schema xmlns:xsd="http://www.w3.org/2001/XMLSchema" xmlns:xs="http://www.w3.org/2001/XMLSchema" xmlns:p="http://schemas.microsoft.com/office/2006/metadata/properties" xmlns:ns2="2f20a7e6-7e61-4adf-80b2-0a117464ff3d" xmlns:ns3="ebc12cd6-a7a3-4538-b4b9-cbe052b68710" targetNamespace="http://schemas.microsoft.com/office/2006/metadata/properties" ma:root="true" ma:fieldsID="3f523d877afb1696aec3bbed8289d893" ns2:_="" ns3:_="">
    <xsd:import namespace="2f20a7e6-7e61-4adf-80b2-0a117464ff3d"/>
    <xsd:import namespace="ebc12cd6-a7a3-4538-b4b9-cbe052b687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_Flow_SignoffStatus" minOccurs="0"/>
                <xsd:element ref="ns2:FechayHor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0a7e6-7e61-4adf-80b2-0a117464ff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1" nillable="true" ma:displayName="Estado de aprobación" ma:internalName="Estado_x0020_de_x0020_aprobaci_x00f3_n">
      <xsd:simpleType>
        <xsd:restriction base="dms:Text"/>
      </xsd:simpleType>
    </xsd:element>
    <xsd:element name="FechayHora" ma:index="22" nillable="true" ma:displayName="Fecha y Hora" ma:default="[today]" ma:description="Datos del documento" ma:format="DateTime" ma:internalName="FechayHora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12cd6-a7a3-4538-b4b9-cbe052b6871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yHora xmlns="2f20a7e6-7e61-4adf-80b2-0a117464ff3d">2022-05-04T19:45:02+00:00</FechayHora>
    <_Flow_SignoffStatus xmlns="2f20a7e6-7e61-4adf-80b2-0a117464ff3d" xsi:nil="true"/>
  </documentManagement>
</p:properties>
</file>

<file path=customXml/itemProps1.xml><?xml version="1.0" encoding="utf-8"?>
<ds:datastoreItem xmlns:ds="http://schemas.openxmlformats.org/officeDocument/2006/customXml" ds:itemID="{A28F5030-FAF4-4E97-96FB-07F6067295B2}"/>
</file>

<file path=customXml/itemProps2.xml><?xml version="1.0" encoding="utf-8"?>
<ds:datastoreItem xmlns:ds="http://schemas.openxmlformats.org/officeDocument/2006/customXml" ds:itemID="{053D1252-7DCE-4E16-8137-ECC2800FF105}"/>
</file>

<file path=customXml/itemProps3.xml><?xml version="1.0" encoding="utf-8"?>
<ds:datastoreItem xmlns:ds="http://schemas.openxmlformats.org/officeDocument/2006/customXml" ds:itemID="{78ECF139-E1A5-447D-8058-D1F44EC071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Línea Impulsión J.de Herrer (li</vt:lpstr>
      <vt:lpstr>'Línea Impulsión J.de Herrer (li'!Área_de_impresión</vt:lpstr>
      <vt:lpstr>'Línea Impulsión J.de Herrer (li'!Títulos_a_imprimir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Jabib Suárez Holguín Veras</dc:creator>
  <cp:lastModifiedBy>Federico Otilio De La Cruz Beltré</cp:lastModifiedBy>
  <cp:lastPrinted>2021-12-06T21:10:14Z</cp:lastPrinted>
  <dcterms:created xsi:type="dcterms:W3CDTF">2021-11-26T14:17:37Z</dcterms:created>
  <dcterms:modified xsi:type="dcterms:W3CDTF">2021-12-07T17:14:33Z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0x0101002A9BBBC1A579EB42A394A68A1D6E0CB3</vt:lpwstr>
  </property>
</Properties>
</file>