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aniel.feliz\Desktop\Licitaciones y sorteos\Los Htillos y colectora de samana\"/>
    </mc:Choice>
  </mc:AlternateContent>
  <xr:revisionPtr revIDLastSave="0" documentId="8_{008FC46C-BA92-4106-8A31-DC3E30933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LISTA!$A$6:$F$117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" localSheetId="0">'[5]CUB-10181-3(Rescision)'!#REF!</definedName>
    <definedName name="ADA">'[5]CUB-10181-3(Rescision)'!#REF!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'[6]M.O.'!#REF!</definedName>
    <definedName name="analiis">'[6]M.O.'!#REF!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LISTA!$A$1:$F$117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'[7]M.O.'!#REF!</definedName>
    <definedName name="as">'[7]M.O.'!#REF!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'[6]M.O.'!$C$9</definedName>
    <definedName name="BRIGADATOPOGRAFICA_6" localSheetId="0">#REF!</definedName>
    <definedName name="BRIGADATOPOGRAFICA_6">#REF!</definedName>
    <definedName name="BVNBVNBV" localSheetId="0">'[10]M.O.'!#REF!</definedName>
    <definedName name="BVNBVNBV">'[10]M.O.'!#REF!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'[6]M.O.'!#REF!</definedName>
    <definedName name="CARACOL">'[6]M.O.'!#REF!</definedName>
    <definedName name="CARANTEPECHO" localSheetId="0">'[6]M.O.'!#REF!</definedName>
    <definedName name="CARANTEPECHO">'[6]M.O.'!#REF!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'[6]M.O.'!#REF!</definedName>
    <definedName name="CARCOL30">'[6]M.O.'!#REF!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'[6]M.O.'!#REF!</definedName>
    <definedName name="CARCOL50">'[6]M.O.'!#REF!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'[6]M.O.'!#REF!</definedName>
    <definedName name="CARCOL51">'[6]M.O.'!#REF!</definedName>
    <definedName name="CARCOLAMARRE" localSheetId="0">'[6]M.O.'!#REF!</definedName>
    <definedName name="CARCOLAMARRE">'[6]M.O.'!#REF!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'[6]M.O.'!#REF!</definedName>
    <definedName name="CARLOSAPLA">'[6]M.O.'!#REF!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'[6]M.O.'!#REF!</definedName>
    <definedName name="CARLOSAVARIASAGUAS">'[6]M.O.'!#REF!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'[6]M.O.'!#REF!</definedName>
    <definedName name="CARMURO">'[6]M.O.'!#REF!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[4]INS!#REF!</definedName>
    <definedName name="CARP1">[4]INS!#REF!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[4]INS!#REF!</definedName>
    <definedName name="CARP2">[4]INS!#REF!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'[6]M.O.'!#REF!</definedName>
    <definedName name="CARPDINTEL">'[6]M.O.'!#REF!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'[6]M.O.'!#REF!</definedName>
    <definedName name="CARPVIGA2040">'[6]M.O.'!#REF!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'[6]M.O.'!#REF!</definedName>
    <definedName name="CARPVIGA3050">'[6]M.O.'!#REF!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'[6]M.O.'!#REF!</definedName>
    <definedName name="CARPVIGA3060">'[6]M.O.'!#REF!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'[6]M.O.'!#REF!</definedName>
    <definedName name="CARPVIGA4080">'[6]M.O.'!#REF!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'[6]M.O.'!#REF!</definedName>
    <definedName name="CARRAMPA">'[6]M.O.'!#REF!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'[6]M.O.'!#REF!</definedName>
    <definedName name="CASABE">'[6]M.O.'!#REF!</definedName>
    <definedName name="CASABE_8" localSheetId="0">#REF!</definedName>
    <definedName name="CASABE_8">#REF!</definedName>
    <definedName name="CASBESTO" localSheetId="0">'[6]M.O.'!#REF!</definedName>
    <definedName name="CASBESTO">'[6]M.O.'!#REF!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[4]INS!#REF!</definedName>
    <definedName name="CBLOCK10">[4]INS!#REF!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'[6]M.O.'!#REF!</definedName>
    <definedName name="CZINC">'[6]M.O.'!#REF!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'[7]M.O.'!#REF!</definedName>
    <definedName name="derop">'[7]M.O.'!#REF!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[14]INS!#REF!</definedName>
    <definedName name="donatelo">[14]INS!#REF!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'[2]M.O.'!#REF!</definedName>
    <definedName name="H">'[2]M.O.'!#REF!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'[6]M.O.'!#REF!</definedName>
    <definedName name="ilma">'[6]M.O.'!#REF!</definedName>
    <definedName name="impresion_2" localSheetId="0">[15]Directos!#REF!</definedName>
    <definedName name="impresion_2">[15]Directos!#REF!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'[7]M.O.'!$C$10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'[5]CUB-10181-3(Rescision)'!#REF!</definedName>
    <definedName name="J">'[5]CUB-10181-3(Rescision)'!#REF!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'[6]M.O.'!#REF!</definedName>
    <definedName name="k">'[6]M.O.'!#REF!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[4]INS!#REF!</definedName>
    <definedName name="MAESTROCARP">[4]INS!#REF!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[4]INS!#REF!</definedName>
    <definedName name="MOPISOCERAMICA">[4]INS!#REF!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[16]Insumos!#REF!</definedName>
    <definedName name="NADA">[16]Insumos!#REF!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[16]Insumos!#REF!</definedName>
    <definedName name="NINGUNA">[16]Insumos!#REF!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[17]peso!#REF!</definedName>
    <definedName name="p">[17]peso!#REF!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[4]INS!#REF!</definedName>
    <definedName name="PEONCARP">[4]INS!#REF!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[4]INS!$D$563</definedName>
    <definedName name="PLIGADORA2_6" localSheetId="0">#REF!</definedName>
    <definedName name="PLIGADORA2_6">#REF!</definedName>
    <definedName name="PLOMERO" localSheetId="0">[4]INS!#REF!</definedName>
    <definedName name="PLOMERO">[4]INS!#REF!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[4]INS!#REF!</definedName>
    <definedName name="PLOMEROAYUDANTE">[4]INS!#REF!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[4]INS!#REF!</definedName>
    <definedName name="PLOMEROOFICIAL">[4]INS!#REF!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[18]PRESUPUESTO!$O$9:$O$236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[19]Precios!$A$4:$F$1576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[20]INS!#REF!</definedName>
    <definedName name="QQ">[20]INS!#REF!</definedName>
    <definedName name="QQQ" localSheetId="0">'[2]M.O.'!#REF!</definedName>
    <definedName name="QQQ">'[2]M.O.'!#REF!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[18]PRESUPUESTO!$M$10:$AH$731</definedName>
    <definedName name="qwe">[21]INSU!$D$133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'[6]M.O.'!$C$12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LISTA!$1:$7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[20]INS!$D$561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7" i="12" l="1"/>
  <c r="F95" i="12"/>
  <c r="F92" i="12"/>
  <c r="F90" i="12"/>
  <c r="F88" i="12"/>
  <c r="F87" i="12"/>
  <c r="F84" i="12"/>
  <c r="F82" i="12"/>
  <c r="F81" i="12"/>
  <c r="F80" i="12"/>
  <c r="F79" i="12"/>
  <c r="F77" i="12"/>
  <c r="F76" i="12"/>
  <c r="F75" i="12"/>
  <c r="F72" i="12"/>
  <c r="F71" i="12"/>
  <c r="F68" i="12"/>
  <c r="F65" i="12"/>
  <c r="F64" i="12"/>
  <c r="F63" i="12"/>
  <c r="F62" i="12"/>
  <c r="F61" i="12"/>
  <c r="F58" i="12"/>
  <c r="F57" i="12"/>
  <c r="F56" i="12"/>
  <c r="F55" i="12"/>
  <c r="F54" i="12"/>
  <c r="F49" i="12"/>
  <c r="F47" i="12"/>
  <c r="F46" i="12"/>
  <c r="F45" i="12"/>
  <c r="F44" i="12"/>
  <c r="F43" i="12"/>
  <c r="F42" i="12"/>
  <c r="F41" i="12"/>
  <c r="F40" i="12"/>
  <c r="F39" i="12"/>
  <c r="F38" i="12"/>
  <c r="F37" i="12"/>
  <c r="F34" i="12"/>
  <c r="F31" i="12"/>
  <c r="F30" i="12"/>
  <c r="F29" i="12"/>
  <c r="F28" i="12"/>
  <c r="F25" i="12"/>
  <c r="F22" i="12"/>
  <c r="F19" i="12"/>
  <c r="F18" i="12"/>
  <c r="F16" i="12"/>
  <c r="F15" i="12"/>
  <c r="F14" i="12"/>
  <c r="F11" i="12"/>
  <c r="F98" i="12" l="1"/>
  <c r="F17" i="12" l="1"/>
  <c r="F78" i="12"/>
  <c r="F93" i="12" l="1"/>
  <c r="F100" i="12" s="1"/>
  <c r="F105" i="12" l="1"/>
  <c r="F104" i="12"/>
  <c r="F103" i="12"/>
  <c r="F114" i="12"/>
  <c r="F113" i="12"/>
  <c r="F112" i="12"/>
  <c r="F110" i="12"/>
  <c r="F109" i="12"/>
  <c r="F108" i="12"/>
  <c r="F107" i="12"/>
  <c r="F106" i="12"/>
  <c r="F111" i="12" l="1"/>
  <c r="F115" i="12" s="1"/>
  <c r="F117" i="12" s="1"/>
</calcChain>
</file>

<file path=xl/sharedStrings.xml><?xml version="1.0" encoding="utf-8"?>
<sst xmlns="http://schemas.openxmlformats.org/spreadsheetml/2006/main" count="167" uniqueCount="122">
  <si>
    <t>CANTIDAD</t>
  </si>
  <si>
    <t>M</t>
  </si>
  <si>
    <t>MANO DE OBRA</t>
  </si>
  <si>
    <t>TOTAL FASE A</t>
  </si>
  <si>
    <t>A</t>
  </si>
  <si>
    <t>MOVIMIENTO DE TIERRA:</t>
  </si>
  <si>
    <t>VARIOS</t>
  </si>
  <si>
    <t>SUB-TOTAL GENERAL</t>
  </si>
  <si>
    <t>GASTOS INDIRECTOS</t>
  </si>
  <si>
    <t>TOTAL GASTOS INDIRECTOS</t>
  </si>
  <si>
    <t>PRELIMINARIES</t>
  </si>
  <si>
    <t>ZONA  III</t>
  </si>
  <si>
    <t xml:space="preserve"> LIMPIEZA  DE REGISTROS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</si>
  <si>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</si>
  <si>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</si>
  <si>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REGISTROS PREFABRICADOS H.A.:</t>
  </si>
  <si>
    <t>8.1.1</t>
  </si>
  <si>
    <t>8.1.2</t>
  </si>
  <si>
    <t>8.1.3</t>
  </si>
  <si>
    <t>8.1.4</t>
  </si>
  <si>
    <t>8.1.5</t>
  </si>
  <si>
    <t>SUMINISTRO DE</t>
  </si>
  <si>
    <t>8.2.1</t>
  </si>
  <si>
    <t>8.2.2</t>
  </si>
  <si>
    <t>8.2.3</t>
  </si>
  <si>
    <t>8.2.4</t>
  </si>
  <si>
    <t>8.2.5</t>
  </si>
  <si>
    <t>EQUIPOS</t>
  </si>
  <si>
    <t>8.3.1</t>
  </si>
  <si>
    <t>8.4.1</t>
  </si>
  <si>
    <t>8.4.2</t>
  </si>
  <si>
    <t>SUMINISTRO DE TUBERÍAS</t>
  </si>
  <si>
    <t>SUMINISTRO TUBERÍAS</t>
  </si>
  <si>
    <t>REPOSICIÓN DE:</t>
  </si>
  <si>
    <t>Ubicación : PROVINCIA SAMANÁ</t>
  </si>
  <si>
    <t>COLOCACIÓN DE TUBERÍA:</t>
  </si>
  <si>
    <t>CRUCE EN TUBERÍA DE Ø 8" ACERO L=19.03 M (2U)</t>
  </si>
  <si>
    <t>REPARACIÓN DE AVERÍAS EN TUBERÍAS EXISTENTES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</si>
  <si>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/KM</t>
    </r>
  </si>
  <si>
    <t>LÍNEA COLECTORA CALLE MARÍA TRINIDAD SÁNCHEZ Y AVENIDA CIRCUNVALACIÓN</t>
  </si>
  <si>
    <t>M3E</t>
  </si>
  <si>
    <t>Replanteo y control topográfico</t>
  </si>
  <si>
    <t>Excavación material compacto con equipo (incl. Extracción de tuberías H.S.)</t>
  </si>
  <si>
    <t>Regularización fondo de zanjas</t>
  </si>
  <si>
    <t>Asiento de arena</t>
  </si>
  <si>
    <t>Suministro material de mina (sujeto a aprobación del supervisor)</t>
  </si>
  <si>
    <t xml:space="preserve">Relleno compactado c/compactador  mecánico en capas de 0.20 m </t>
  </si>
  <si>
    <t>Bote de material c/camión d=5 km (incluye esparcimiento en botadero)</t>
  </si>
  <si>
    <t xml:space="preserve">De Ø 12" PVC SDR-32.5 C/J.G </t>
  </si>
  <si>
    <t>Desde 1.00 a 1.50 m</t>
  </si>
  <si>
    <t>Desde 1.51 a 2.00 m</t>
  </si>
  <si>
    <t>Desde 2.51 a 3.00 m</t>
  </si>
  <si>
    <t>Desde 3.01 a 3.50 m</t>
  </si>
  <si>
    <t xml:space="preserve">Limpieza de registros existentes </t>
  </si>
  <si>
    <t>Excavación material compacto con equipo</t>
  </si>
  <si>
    <t>Suministro de tubería de ø8" acero sch-40 c/ protección anticorrosiva</t>
  </si>
  <si>
    <t>Codo 8" x 45º Acero SCH-40 c/ protección anticorrosiva, soldado</t>
  </si>
  <si>
    <t>Losa protección</t>
  </si>
  <si>
    <t>Anclaje de H.A. tipo I (según detalle)</t>
  </si>
  <si>
    <t>Anclaje de H.A. tipo II (según detalle)</t>
  </si>
  <si>
    <t>Anclaje de H.A. tipo II  (según detalle)</t>
  </si>
  <si>
    <r>
      <t xml:space="preserve">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1/2" PVC (SCH-40)</t>
    </r>
  </si>
  <si>
    <r>
      <t xml:space="preserve">De </t>
    </r>
    <r>
      <rPr>
        <sz val="10"/>
        <color theme="1"/>
        <rFont val="Calibri"/>
        <family val="2"/>
        <scheme val="minor"/>
      </rPr>
      <t>Ø3</t>
    </r>
    <r>
      <rPr>
        <sz val="10"/>
        <color theme="1"/>
        <rFont val="Arial"/>
        <family val="2"/>
      </rPr>
      <t>/4" PVC (SCH-40)</t>
    </r>
  </si>
  <si>
    <r>
      <t xml:space="preserve">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1" PVC (SCH-40)</t>
    </r>
  </si>
  <si>
    <r>
      <t xml:space="preserve">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2" PVC (SCH-40)</t>
    </r>
  </si>
  <si>
    <r>
      <t xml:space="preserve">De </t>
    </r>
    <r>
      <rPr>
        <sz val="10"/>
        <color theme="1"/>
        <rFont val="Calibri"/>
        <family val="2"/>
        <scheme val="minor"/>
      </rPr>
      <t>Ø3</t>
    </r>
    <r>
      <rPr>
        <sz val="10"/>
        <color theme="1"/>
        <rFont val="Arial"/>
        <family val="2"/>
      </rPr>
      <t>" PVC (SCH-40)</t>
    </r>
  </si>
  <si>
    <r>
      <t xml:space="preserve">Coupling 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 xml:space="preserve">1/2" PVC </t>
    </r>
  </si>
  <si>
    <r>
      <t xml:space="preserve">Coupling de </t>
    </r>
    <r>
      <rPr>
        <sz val="10"/>
        <color theme="1"/>
        <rFont val="Calibri"/>
        <family val="2"/>
        <scheme val="minor"/>
      </rPr>
      <t>Ø3/4</t>
    </r>
    <r>
      <rPr>
        <sz val="10"/>
        <color theme="1"/>
        <rFont val="Arial"/>
        <family val="2"/>
      </rPr>
      <t xml:space="preserve">" PVC </t>
    </r>
  </si>
  <si>
    <r>
      <t xml:space="preserve">Coupling 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 xml:space="preserve">1" PVC </t>
    </r>
  </si>
  <si>
    <r>
      <t xml:space="preserve">Coupling 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 xml:space="preserve">2" PVC </t>
    </r>
  </si>
  <si>
    <t>Junta mecánica tipo Dresser 3"</t>
  </si>
  <si>
    <r>
      <t xml:space="preserve">Bomba de achique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3" (5.5 HP)</t>
    </r>
  </si>
  <si>
    <t>Maestro plomero (1h)</t>
  </si>
  <si>
    <t>Peón (2h)</t>
  </si>
  <si>
    <t>Corte de asfalto  c/disco e= 2''</t>
  </si>
  <si>
    <t>Rotura y extracción de asfalto e= 2''</t>
  </si>
  <si>
    <t>Bote carpeta asfáltica D=5 km  (incluye esparcimiento en botadero)</t>
  </si>
  <si>
    <t>Suministro material de base, inc. Transporte</t>
  </si>
  <si>
    <t>Colocación y compactación material c/compactador mecánico en capa de 0.20 m.</t>
  </si>
  <si>
    <t>Suministro y colocación de imprimación</t>
  </si>
  <si>
    <t xml:space="preserve">Suministro y colocación de asfalto (incluye riego de adherencia ) </t>
  </si>
  <si>
    <t>Transporte de asfalto d= 33 km</t>
  </si>
  <si>
    <t xml:space="preserve">Aceras a=0.80m </t>
  </si>
  <si>
    <t>Contenes</t>
  </si>
  <si>
    <t>Valla anunciando obra 4' x 8' impresión full color conteniendo logo de INAPA, nombre de proyecto y contratista. Estructura en tubos galvanizados 1 1/2"x 1 1/2" y soportes en tubo cuadrado 4" x 4"</t>
  </si>
  <si>
    <t>Campamento (incluye alquiler del solar con o sin casa, baños móviles y caseta de materiales)</t>
  </si>
  <si>
    <t>Ley 6-86</t>
  </si>
  <si>
    <t>Imprevistos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</si>
  <si>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</si>
  <si>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</si>
  <si>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</si>
  <si>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</si>
  <si>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Hr</t>
  </si>
  <si>
    <t>Día</t>
  </si>
  <si>
    <t>DESCRIPCIÓN</t>
  </si>
  <si>
    <t>PRECIO RD$</t>
  </si>
  <si>
    <t>VALOR RD$</t>
  </si>
  <si>
    <t>Nº</t>
  </si>
  <si>
    <t>Obra : MEJORAMIENTO COLECTORA AVE. CIRCUNVALACIÓN ALCANTARILLADO SANITARIO SANTA 
          BÁRBARA</t>
  </si>
  <si>
    <t>Ud</t>
  </si>
  <si>
    <t>Meses</t>
  </si>
  <si>
    <r>
      <rPr>
        <b/>
        <sz val="10"/>
        <rFont val="Arial"/>
        <family val="2"/>
      </rPr>
      <t xml:space="preserve">SEÑALIZACIÓN, CONTROL </t>
    </r>
    <r>
      <rPr>
        <sz val="10"/>
        <rFont val="Arial"/>
        <family val="2"/>
      </rPr>
      <t>y manejo del tránsito (incluye: letreros con base, conos refractarios, cinta de peligro,  malla de seguridad naranja, tanques de 55 gl pintados amarillo tráfico con cinta lumínica, pasarelas de madera y hombres con banderolas, chalecos y cascos de seguridad)</t>
    </r>
  </si>
  <si>
    <r>
      <rPr>
        <b/>
        <sz val="10"/>
        <color theme="1"/>
        <rFont val="Arial"/>
        <family val="2"/>
      </rPr>
      <t xml:space="preserve">LIMPIEZA </t>
    </r>
    <r>
      <rPr>
        <sz val="10"/>
        <color theme="1"/>
        <rFont val="Arial"/>
        <family val="2"/>
      </rPr>
      <t>continua y final</t>
    </r>
  </si>
  <si>
    <t>TOTAL FASE Z</t>
  </si>
  <si>
    <t>Z</t>
  </si>
  <si>
    <t>Honorarios Profesionales</t>
  </si>
  <si>
    <t>Gastos Administrativos</t>
  </si>
  <si>
    <t>Seguros, Pólizas y Fianzas</t>
  </si>
  <si>
    <t>Gastos de Transporte</t>
  </si>
  <si>
    <t>Supervisión de la Obra</t>
  </si>
  <si>
    <t>Estudios y Diseños</t>
  </si>
  <si>
    <t>Mantenimiento y Operación Sistema INAPA</t>
  </si>
  <si>
    <t>Medida de Compensación Ambiental</t>
  </si>
  <si>
    <t xml:space="preserve"> ITBIS (Honorarios Profesionales, Ley 07-2007)</t>
  </si>
  <si>
    <t>CODIA</t>
  </si>
  <si>
    <t xml:space="preserve">TOTAL GENERAL EN RD$ </t>
  </si>
  <si>
    <t>UD</t>
  </si>
  <si>
    <t>CARPETA ASFÁLTICA e= 2"  L=294.59 M</t>
  </si>
  <si>
    <t>Suministro material de mina (sujeto a aprobación del Supervisor)</t>
  </si>
  <si>
    <t>De Ø 12" PVC SDR-32.5 C/J.G + 4% de pérdida ppor campana</t>
  </si>
  <si>
    <t>ACOMETIDAS DOMICILIARIAS 12" x 4" PVC SDR-32.5 (25 UD)</t>
  </si>
  <si>
    <r>
      <rPr>
        <b/>
        <sz val="10"/>
        <color theme="1"/>
        <rFont val="Arial"/>
        <family val="2"/>
      </rPr>
      <t xml:space="preserve">DEMOLICIÓN </t>
    </r>
    <r>
      <rPr>
        <sz val="10"/>
        <color theme="1"/>
        <rFont val="Arial"/>
        <family val="2"/>
      </rPr>
      <t>y bote de aceras y contenes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</si>
</sst>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\ _€_-;\-* #,##0.00\ _€_-;_-* &quot;-&quot;??\ _€_-;_-@_-"/>
    <numFmt numFmtId="165" formatCode="#,##0.00;[Red]#,##0.00"/>
    <numFmt numFmtId="166" formatCode="_-* #,##0.00_-;\-* #,##0.00_-;_-* &quot;-&quot;??_-;_-@_-"/>
    <numFmt numFmtId="167" formatCode="#."/>
    <numFmt numFmtId="168" formatCode="0_)"/>
    <numFmt numFmtId="169" formatCode="0.0"/>
    <numFmt numFmtId="170" formatCode="0.0%"/>
    <numFmt numFmtId="171" formatCode="#,##0.0\ _€;\-#,##0.0\ _€"/>
    <numFmt numFmtId="172" formatCode="_-* #,##0\ _€_-;\-* #,##0\ _€_-;_-* &quot;-&quot;??\ _€_-;_-@_-"/>
    <numFmt numFmtId="173" formatCode="#,##0\ _€;\-#,##0\ _€"/>
    <numFmt numFmtId="174" formatCode="#,##0.00\ _€;\-#,##0.00\ _€"/>
    <numFmt numFmtId="175" formatCode="#,##0.0_);\(#,##0.0\)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167" fontId="3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72">
    <xf numFmtId="0" fontId="0" fillId="0" borderId="0" xfId="0"/>
    <xf numFmtId="0" fontId="3" fillId="2" borderId="0" xfId="3" quotePrefix="1" applyFont="1" applyFill="1" applyBorder="1" applyAlignment="1">
      <alignment horizontal="left" vertical="top"/>
    </xf>
    <xf numFmtId="0" fontId="3" fillId="2" borderId="0" xfId="3" applyFont="1" applyFill="1" applyBorder="1" applyAlignment="1">
      <alignment vertical="top"/>
    </xf>
    <xf numFmtId="0" fontId="5" fillId="2" borderId="0" xfId="3" applyFont="1" applyFill="1" applyBorder="1" applyAlignment="1">
      <alignment vertical="top"/>
    </xf>
    <xf numFmtId="0" fontId="6" fillId="2" borderId="0" xfId="3" applyFont="1" applyFill="1" applyBorder="1" applyAlignment="1">
      <alignment vertical="top"/>
    </xf>
    <xf numFmtId="4" fontId="6" fillId="2" borderId="0" xfId="3" applyNumberFormat="1" applyFont="1" applyFill="1" applyBorder="1" applyAlignment="1">
      <alignment vertical="top"/>
    </xf>
    <xf numFmtId="4" fontId="4" fillId="2" borderId="0" xfId="3" applyNumberFormat="1" applyFont="1" applyFill="1" applyBorder="1" applyAlignment="1">
      <alignment horizontal="center" vertical="top"/>
    </xf>
    <xf numFmtId="4" fontId="3" fillId="2" borderId="0" xfId="3" applyNumberFormat="1" applyFont="1" applyFill="1" applyBorder="1" applyAlignment="1">
      <alignment vertical="top"/>
    </xf>
    <xf numFmtId="4" fontId="5" fillId="2" borderId="0" xfId="3" applyNumberFormat="1" applyFont="1" applyFill="1" applyBorder="1" applyAlignment="1">
      <alignment horizontal="center" vertical="top"/>
    </xf>
    <xf numFmtId="4" fontId="3" fillId="2" borderId="0" xfId="3" applyNumberFormat="1" applyFont="1" applyFill="1" applyBorder="1" applyAlignment="1">
      <alignment horizontal="center" vertical="top"/>
    </xf>
    <xf numFmtId="4" fontId="3" fillId="2" borderId="0" xfId="2" quotePrefix="1" applyNumberFormat="1" applyFont="1" applyFill="1" applyBorder="1" applyAlignment="1">
      <alignment horizontal="left" vertical="top"/>
    </xf>
    <xf numFmtId="4" fontId="4" fillId="2" borderId="0" xfId="3" applyNumberFormat="1" applyFont="1" applyFill="1" applyBorder="1" applyAlignment="1">
      <alignment vertical="top"/>
    </xf>
    <xf numFmtId="4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4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/>
    </xf>
    <xf numFmtId="4" fontId="3" fillId="2" borderId="0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" fontId="3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4" fillId="2" borderId="0" xfId="3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3" fillId="0" borderId="0" xfId="0" applyFont="1" applyAlignment="1">
      <alignment horizontal="right" vertical="top" wrapText="1"/>
    </xf>
    <xf numFmtId="43" fontId="3" fillId="0" borderId="0" xfId="22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vertical="top"/>
    </xf>
    <xf numFmtId="4" fontId="3" fillId="2" borderId="2" xfId="0" applyNumberFormat="1" applyFont="1" applyFill="1" applyBorder="1" applyAlignment="1" applyProtection="1">
      <alignment vertical="top"/>
      <protection locked="0"/>
    </xf>
    <xf numFmtId="4" fontId="3" fillId="2" borderId="2" xfId="9" applyNumberFormat="1" applyFont="1" applyFill="1" applyBorder="1" applyAlignment="1" applyProtection="1">
      <alignment horizontal="right" vertical="top"/>
      <protection locked="0"/>
    </xf>
    <xf numFmtId="4" fontId="3" fillId="0" borderId="2" xfId="9" applyNumberFormat="1" applyFont="1" applyFill="1" applyBorder="1" applyAlignment="1" applyProtection="1">
      <alignment horizontal="right" vertical="top"/>
      <protection locked="0"/>
    </xf>
    <xf numFmtId="4" fontId="3" fillId="2" borderId="2" xfId="16" applyNumberFormat="1" applyFont="1" applyFill="1" applyBorder="1" applyAlignment="1" applyProtection="1">
      <alignment horizontal="right" vertical="top" wrapText="1"/>
      <protection locked="0"/>
    </xf>
    <xf numFmtId="43" fontId="3" fillId="2" borderId="2" xfId="9" applyFont="1" applyFill="1" applyBorder="1" applyAlignment="1" applyProtection="1">
      <alignment horizontal="right" vertical="top"/>
      <protection locked="0"/>
    </xf>
    <xf numFmtId="4" fontId="3" fillId="2" borderId="2" xfId="17" applyNumberFormat="1" applyFont="1" applyFill="1" applyBorder="1" applyAlignment="1" applyProtection="1">
      <alignment horizontal="right" vertical="top"/>
      <protection locked="0"/>
    </xf>
    <xf numFmtId="165" fontId="3" fillId="0" borderId="2" xfId="0" applyNumberFormat="1" applyFont="1" applyFill="1" applyBorder="1" applyAlignment="1" applyProtection="1">
      <alignment horizontal="right" vertical="top"/>
      <protection locked="0"/>
    </xf>
    <xf numFmtId="165" fontId="3" fillId="0" borderId="2" xfId="24" applyNumberFormat="1" applyFont="1" applyFill="1" applyBorder="1" applyAlignment="1" applyProtection="1">
      <alignment horizontal="right" vertical="top" wrapText="1"/>
      <protection locked="0"/>
    </xf>
    <xf numFmtId="165" fontId="3" fillId="0" borderId="2" xfId="25" applyNumberFormat="1" applyFont="1" applyFill="1" applyBorder="1" applyAlignment="1" applyProtection="1">
      <alignment horizontal="right" vertical="top"/>
      <protection locked="0"/>
    </xf>
    <xf numFmtId="4" fontId="3" fillId="0" borderId="2" xfId="0" applyNumberFormat="1" applyFont="1" applyFill="1" applyBorder="1" applyAlignment="1" applyProtection="1">
      <alignment vertical="top"/>
      <protection locked="0"/>
    </xf>
    <xf numFmtId="2" fontId="3" fillId="2" borderId="2" xfId="0" applyNumberFormat="1" applyFont="1" applyFill="1" applyBorder="1" applyAlignment="1" applyProtection="1">
      <alignment vertical="top"/>
      <protection locked="0"/>
    </xf>
    <xf numFmtId="4" fontId="3" fillId="5" borderId="2" xfId="0" applyNumberFormat="1" applyFont="1" applyFill="1" applyBorder="1" applyAlignment="1" applyProtection="1">
      <alignment vertical="top"/>
      <protection locked="0"/>
    </xf>
    <xf numFmtId="4" fontId="3" fillId="2" borderId="4" xfId="17" applyNumberFormat="1" applyFont="1" applyFill="1" applyBorder="1" applyAlignment="1" applyProtection="1">
      <alignment horizontal="right" vertical="top"/>
      <protection locked="0"/>
    </xf>
    <xf numFmtId="4" fontId="3" fillId="2" borderId="4" xfId="9" applyNumberFormat="1" applyFont="1" applyFill="1" applyBorder="1" applyAlignment="1" applyProtection="1">
      <alignment horizontal="right" vertical="top"/>
      <protection locked="0"/>
    </xf>
    <xf numFmtId="0" fontId="4" fillId="5" borderId="1" xfId="3" applyFont="1" applyFill="1" applyBorder="1" applyAlignment="1" applyProtection="1">
      <alignment horizontal="center" vertical="top"/>
    </xf>
    <xf numFmtId="4" fontId="4" fillId="5" borderId="1" xfId="3" applyNumberFormat="1" applyFont="1" applyFill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vertical="top"/>
    </xf>
    <xf numFmtId="0" fontId="3" fillId="2" borderId="2" xfId="3" applyFont="1" applyFill="1" applyBorder="1" applyAlignment="1" applyProtection="1">
      <alignment vertical="top"/>
    </xf>
    <xf numFmtId="4" fontId="3" fillId="2" borderId="2" xfId="0" applyNumberFormat="1" applyFont="1" applyFill="1" applyBorder="1" applyAlignment="1" applyProtection="1">
      <alignment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 vertical="top"/>
    </xf>
    <xf numFmtId="0" fontId="4" fillId="2" borderId="2" xfId="3" applyFont="1" applyFill="1" applyBorder="1" applyAlignment="1" applyProtection="1">
      <alignment horizontal="left" vertical="top" wrapText="1"/>
    </xf>
    <xf numFmtId="4" fontId="3" fillId="2" borderId="2" xfId="0" applyNumberFormat="1" applyFont="1" applyFill="1" applyBorder="1" applyAlignment="1" applyProtection="1">
      <alignment horizontal="left" vertical="top"/>
    </xf>
    <xf numFmtId="0" fontId="8" fillId="2" borderId="2" xfId="0" applyFont="1" applyFill="1" applyBorder="1" applyAlignment="1" applyProtection="1">
      <alignment vertical="top"/>
    </xf>
    <xf numFmtId="0" fontId="4" fillId="2" borderId="2" xfId="3" applyFont="1" applyFill="1" applyBorder="1" applyAlignment="1" applyProtection="1">
      <alignment vertical="top"/>
    </xf>
    <xf numFmtId="4" fontId="4" fillId="2" borderId="2" xfId="0" applyNumberFormat="1" applyFont="1" applyFill="1" applyBorder="1" applyAlignment="1" applyProtection="1">
      <alignment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0" fontId="1" fillId="6" borderId="2" xfId="0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vertical="top" wrapText="1"/>
    </xf>
    <xf numFmtId="39" fontId="3" fillId="2" borderId="2" xfId="0" applyNumberFormat="1" applyFont="1" applyFill="1" applyBorder="1" applyAlignment="1" applyProtection="1">
      <alignment horizontal="left" vertical="top" wrapText="1"/>
    </xf>
    <xf numFmtId="171" fontId="3" fillId="2" borderId="2" xfId="0" applyNumberFormat="1" applyFont="1" applyFill="1" applyBorder="1" applyAlignment="1" applyProtection="1">
      <alignment horizontal="right" vertical="top" wrapText="1"/>
    </xf>
    <xf numFmtId="4" fontId="3" fillId="2" borderId="2" xfId="9" applyNumberFormat="1" applyFont="1" applyFill="1" applyBorder="1" applyAlignment="1" applyProtection="1">
      <alignment horizontal="right" vertical="top"/>
    </xf>
    <xf numFmtId="4" fontId="3" fillId="2" borderId="2" xfId="15" applyNumberFormat="1" applyFont="1" applyFill="1" applyBorder="1" applyAlignment="1" applyProtection="1">
      <alignment horizontal="center" vertical="top"/>
    </xf>
    <xf numFmtId="37" fontId="4" fillId="2" borderId="2" xfId="0" applyNumberFormat="1" applyFont="1" applyFill="1" applyBorder="1" applyAlignment="1" applyProtection="1">
      <alignment horizontal="right" vertical="top" wrapText="1"/>
    </xf>
    <xf numFmtId="39" fontId="4" fillId="2" borderId="2" xfId="0" applyNumberFormat="1" applyFont="1" applyFill="1" applyBorder="1" applyAlignment="1" applyProtection="1">
      <alignment horizontal="left" vertical="top" wrapText="1"/>
    </xf>
    <xf numFmtId="172" fontId="4" fillId="2" borderId="2" xfId="9" applyNumberFormat="1" applyFont="1" applyFill="1" applyBorder="1" applyAlignment="1" applyProtection="1">
      <alignment horizontal="right" vertical="top" wrapText="1"/>
    </xf>
    <xf numFmtId="37" fontId="4" fillId="2" borderId="2" xfId="0" applyNumberFormat="1" applyFont="1" applyFill="1" applyBorder="1" applyAlignment="1" applyProtection="1">
      <alignment horizontal="left" vertical="top" wrapText="1"/>
    </xf>
    <xf numFmtId="43" fontId="3" fillId="2" borderId="2" xfId="9" applyFont="1" applyFill="1" applyBorder="1" applyAlignment="1" applyProtection="1">
      <alignment horizontal="right" vertical="top" wrapText="1"/>
    </xf>
    <xf numFmtId="169" fontId="3" fillId="2" borderId="2" xfId="8" applyNumberFormat="1" applyFont="1" applyFill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vertical="top" wrapText="1"/>
    </xf>
    <xf numFmtId="43" fontId="3" fillId="2" borderId="2" xfId="9" applyFont="1" applyFill="1" applyBorder="1" applyAlignment="1" applyProtection="1">
      <alignment horizontal="center" vertical="top" wrapText="1"/>
    </xf>
    <xf numFmtId="43" fontId="3" fillId="0" borderId="2" xfId="22" applyFont="1" applyFill="1" applyBorder="1" applyAlignment="1" applyProtection="1">
      <alignment vertical="top" wrapText="1"/>
    </xf>
    <xf numFmtId="171" fontId="3" fillId="2" borderId="4" xfId="0" applyNumberFormat="1" applyFont="1" applyFill="1" applyBorder="1" applyAlignment="1" applyProtection="1">
      <alignment horizontal="right" vertical="top" wrapText="1"/>
    </xf>
    <xf numFmtId="0" fontId="1" fillId="6" borderId="4" xfId="0" applyFont="1" applyFill="1" applyBorder="1" applyAlignment="1" applyProtection="1">
      <alignment vertical="top"/>
    </xf>
    <xf numFmtId="43" fontId="3" fillId="0" borderId="4" xfId="22" applyFont="1" applyFill="1" applyBorder="1" applyAlignment="1" applyProtection="1">
      <alignment vertical="top" wrapText="1"/>
    </xf>
    <xf numFmtId="4" fontId="3" fillId="2" borderId="4" xfId="15" applyNumberFormat="1" applyFont="1" applyFill="1" applyBorder="1" applyAlignment="1" applyProtection="1">
      <alignment horizontal="center" vertical="top"/>
    </xf>
    <xf numFmtId="174" fontId="3" fillId="2" borderId="2" xfId="0" applyNumberFormat="1" applyFont="1" applyFill="1" applyBorder="1" applyAlignment="1" applyProtection="1">
      <alignment horizontal="right" vertical="top" wrapText="1"/>
    </xf>
    <xf numFmtId="0" fontId="3" fillId="2" borderId="2" xfId="17" applyFont="1" applyFill="1" applyBorder="1" applyAlignment="1" applyProtection="1">
      <alignment vertical="top" wrapText="1"/>
    </xf>
    <xf numFmtId="4" fontId="3" fillId="2" borderId="2" xfId="17" applyNumberFormat="1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/>
    </xf>
    <xf numFmtId="1" fontId="4" fillId="0" borderId="2" xfId="0" applyNumberFormat="1" applyFont="1" applyFill="1" applyBorder="1" applyAlignment="1" applyProtection="1">
      <alignment horizontal="right" vertical="top"/>
    </xf>
    <xf numFmtId="0" fontId="4" fillId="0" borderId="2" xfId="0" applyFont="1" applyFill="1" applyBorder="1" applyAlignment="1" applyProtection="1">
      <alignment horizontal="left" vertical="top" wrapText="1"/>
    </xf>
    <xf numFmtId="165" fontId="3" fillId="0" borderId="2" xfId="0" applyNumberFormat="1" applyFont="1" applyFill="1" applyBorder="1" applyAlignment="1" applyProtection="1">
      <alignment horizontal="right" vertical="top"/>
    </xf>
    <xf numFmtId="165" fontId="3" fillId="0" borderId="2" xfId="0" applyNumberFormat="1" applyFont="1" applyFill="1" applyBorder="1" applyAlignment="1" applyProtection="1">
      <alignment horizontal="center" vertical="top"/>
    </xf>
    <xf numFmtId="175" fontId="7" fillId="0" borderId="2" xfId="0" applyNumberFormat="1" applyFont="1" applyFill="1" applyBorder="1" applyAlignment="1" applyProtection="1">
      <alignment horizontal="righ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169" fontId="4" fillId="0" borderId="2" xfId="0" applyNumberFormat="1" applyFont="1" applyFill="1" applyBorder="1" applyAlignment="1" applyProtection="1">
      <alignment horizontal="right" vertical="top"/>
    </xf>
    <xf numFmtId="0" fontId="4" fillId="0" borderId="2" xfId="0" applyFont="1" applyFill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right" vertical="top"/>
    </xf>
    <xf numFmtId="0" fontId="1" fillId="0" borderId="2" xfId="0" applyFont="1" applyBorder="1" applyAlignment="1" applyProtection="1">
      <alignment vertical="top"/>
    </xf>
    <xf numFmtId="2" fontId="3" fillId="0" borderId="2" xfId="0" applyNumberFormat="1" applyFont="1" applyFill="1" applyBorder="1" applyAlignment="1" applyProtection="1">
      <alignment vertical="top" wrapText="1"/>
    </xf>
    <xf numFmtId="165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left" vertical="top"/>
    </xf>
    <xf numFmtId="0" fontId="4" fillId="0" borderId="2" xfId="0" applyFont="1" applyFill="1" applyBorder="1" applyAlignment="1" applyProtection="1">
      <alignment horizontal="right" vertical="top"/>
    </xf>
    <xf numFmtId="0" fontId="7" fillId="0" borderId="2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vertical="top"/>
    </xf>
    <xf numFmtId="4" fontId="3" fillId="0" borderId="2" xfId="0" applyNumberFormat="1" applyFont="1" applyFill="1" applyBorder="1" applyAlignment="1" applyProtection="1">
      <alignment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horizontal="center" vertical="top"/>
    </xf>
    <xf numFmtId="2" fontId="3" fillId="2" borderId="2" xfId="0" applyNumberFormat="1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horizontal="justify" vertical="top" wrapText="1"/>
    </xf>
    <xf numFmtId="0" fontId="1" fillId="0" borderId="2" xfId="0" applyFont="1" applyBorder="1" applyAlignment="1" applyProtection="1">
      <alignment vertical="top" wrapText="1"/>
    </xf>
    <xf numFmtId="173" fontId="4" fillId="2" borderId="2" xfId="0" applyNumberFormat="1" applyFont="1" applyFill="1" applyBorder="1" applyAlignment="1" applyProtection="1">
      <alignment horizontal="right" vertical="top" wrapText="1"/>
    </xf>
    <xf numFmtId="0" fontId="1" fillId="6" borderId="4" xfId="0" applyFont="1" applyFill="1" applyBorder="1" applyAlignment="1" applyProtection="1">
      <alignment vertical="top" wrapText="1"/>
    </xf>
    <xf numFmtId="4" fontId="3" fillId="2" borderId="4" xfId="9" applyNumberFormat="1" applyFont="1" applyFill="1" applyBorder="1" applyAlignment="1" applyProtection="1">
      <alignment horizontal="right" vertical="top"/>
    </xf>
    <xf numFmtId="0" fontId="4" fillId="2" borderId="2" xfId="18" applyFont="1" applyFill="1" applyBorder="1" applyAlignment="1" applyProtection="1">
      <alignment horizontal="right" vertical="top"/>
    </xf>
    <xf numFmtId="0" fontId="3" fillId="0" borderId="2" xfId="29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vertical="top" wrapText="1"/>
    </xf>
    <xf numFmtId="0" fontId="1" fillId="5" borderId="2" xfId="0" applyFont="1" applyFill="1" applyBorder="1" applyAlignment="1" applyProtection="1">
      <alignment vertical="top"/>
    </xf>
    <xf numFmtId="0" fontId="4" fillId="5" borderId="2" xfId="0" applyFont="1" applyFill="1" applyBorder="1" applyAlignment="1" applyProtection="1">
      <alignment horizontal="center" vertical="top"/>
    </xf>
    <xf numFmtId="4" fontId="3" fillId="5" borderId="2" xfId="0" applyNumberFormat="1" applyFont="1" applyFill="1" applyBorder="1" applyAlignment="1" applyProtection="1">
      <alignment vertical="top"/>
    </xf>
    <xf numFmtId="4" fontId="3" fillId="5" borderId="2" xfId="0" applyNumberFormat="1" applyFont="1" applyFill="1" applyBorder="1" applyAlignment="1" applyProtection="1">
      <alignment horizontal="center" vertical="top"/>
    </xf>
    <xf numFmtId="4" fontId="18" fillId="2" borderId="2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 applyProtection="1">
      <alignment horizontal="center" vertical="top"/>
    </xf>
    <xf numFmtId="0" fontId="4" fillId="4" borderId="2" xfId="0" applyFont="1" applyFill="1" applyBorder="1" applyAlignment="1" applyProtection="1">
      <alignment horizontal="right" vertical="top" wrapText="1"/>
    </xf>
    <xf numFmtId="0" fontId="4" fillId="4" borderId="2" xfId="0" applyFont="1" applyFill="1" applyBorder="1" applyAlignment="1" applyProtection="1">
      <alignment horizontal="center" vertical="top" wrapText="1"/>
    </xf>
    <xf numFmtId="4" fontId="4" fillId="4" borderId="2" xfId="0" applyNumberFormat="1" applyFont="1" applyFill="1" applyBorder="1" applyAlignment="1" applyProtection="1">
      <alignment horizontal="right" vertical="top" wrapText="1"/>
    </xf>
    <xf numFmtId="4" fontId="4" fillId="4" borderId="2" xfId="0" applyNumberFormat="1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horizontal="right" vertical="top" wrapText="1"/>
    </xf>
    <xf numFmtId="0" fontId="4" fillId="0" borderId="2" xfId="0" applyFont="1" applyFill="1" applyBorder="1" applyAlignment="1" applyProtection="1">
      <alignment horizontal="center" vertical="top" wrapText="1"/>
    </xf>
    <xf numFmtId="4" fontId="4" fillId="0" borderId="2" xfId="0" applyNumberFormat="1" applyFont="1" applyFill="1" applyBorder="1" applyAlignment="1" applyProtection="1">
      <alignment horizontal="right" vertical="top" wrapText="1"/>
    </xf>
    <xf numFmtId="4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right" vertical="top" wrapText="1"/>
    </xf>
    <xf numFmtId="170" fontId="3" fillId="2" borderId="2" xfId="0" applyNumberFormat="1" applyFont="1" applyFill="1" applyBorder="1" applyAlignment="1" applyProtection="1">
      <alignment horizontal="right" vertical="top" wrapText="1"/>
    </xf>
    <xf numFmtId="165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right" vertical="top" wrapText="1"/>
    </xf>
    <xf numFmtId="0" fontId="3" fillId="0" borderId="3" xfId="0" applyFont="1" applyBorder="1" applyAlignment="1" applyProtection="1">
      <alignment horizontal="right" vertical="top" wrapText="1"/>
    </xf>
    <xf numFmtId="10" fontId="3" fillId="0" borderId="3" xfId="0" applyNumberFormat="1" applyFont="1" applyBorder="1" applyAlignment="1" applyProtection="1">
      <alignment horizontal="right" vertical="top" wrapText="1"/>
    </xf>
    <xf numFmtId="165" fontId="3" fillId="2" borderId="3" xfId="0" applyNumberFormat="1" applyFont="1" applyFill="1" applyBorder="1" applyAlignment="1" applyProtection="1">
      <alignment horizontal="center" vertical="top" wrapText="1"/>
    </xf>
    <xf numFmtId="10" fontId="3" fillId="0" borderId="3" xfId="28" applyNumberFormat="1" applyFont="1" applyFill="1" applyBorder="1" applyAlignment="1" applyProtection="1">
      <alignment horizontal="right" vertical="top"/>
    </xf>
    <xf numFmtId="170" fontId="3" fillId="2" borderId="3" xfId="28" applyNumberFormat="1" applyFont="1" applyFill="1" applyBorder="1" applyAlignment="1" applyProtection="1">
      <alignment horizontal="center" vertical="top"/>
    </xf>
    <xf numFmtId="169" fontId="3" fillId="0" borderId="3" xfId="8" applyNumberFormat="1" applyBorder="1" applyAlignment="1" applyProtection="1">
      <alignment horizontal="right" vertical="top"/>
    </xf>
    <xf numFmtId="0" fontId="4" fillId="3" borderId="3" xfId="0" applyFont="1" applyFill="1" applyBorder="1" applyAlignment="1" applyProtection="1">
      <alignment horizontal="right" vertical="top" wrapText="1"/>
    </xf>
    <xf numFmtId="10" fontId="4" fillId="3" borderId="3" xfId="0" applyNumberFormat="1" applyFont="1" applyFill="1" applyBorder="1" applyAlignment="1" applyProtection="1">
      <alignment horizontal="right" vertical="top" wrapText="1"/>
    </xf>
    <xf numFmtId="165" fontId="4" fillId="3" borderId="3" xfId="0" applyNumberFormat="1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10" fontId="3" fillId="2" borderId="3" xfId="0" applyNumberFormat="1" applyFont="1" applyFill="1" applyBorder="1" applyAlignment="1" applyProtection="1">
      <alignment horizontal="right" vertical="top" wrapText="1"/>
    </xf>
    <xf numFmtId="0" fontId="4" fillId="4" borderId="5" xfId="0" applyFont="1" applyFill="1" applyBorder="1" applyAlignment="1" applyProtection="1">
      <alignment horizontal="right" vertical="top" wrapText="1"/>
    </xf>
    <xf numFmtId="165" fontId="4" fillId="4" borderId="5" xfId="0" applyNumberFormat="1" applyFont="1" applyFill="1" applyBorder="1" applyAlignment="1" applyProtection="1">
      <alignment horizontal="right" vertical="top" wrapText="1"/>
    </xf>
    <xf numFmtId="165" fontId="4" fillId="4" borderId="5" xfId="0" applyNumberFormat="1" applyFont="1" applyFill="1" applyBorder="1" applyAlignment="1" applyProtection="1">
      <alignment horizontal="center" vertical="top" wrapText="1"/>
    </xf>
    <xf numFmtId="4" fontId="4" fillId="5" borderId="1" xfId="2" applyNumberFormat="1" applyFont="1" applyFill="1" applyBorder="1" applyAlignment="1" applyProtection="1">
      <alignment horizontal="center" vertical="top"/>
      <protection locked="0"/>
    </xf>
    <xf numFmtId="4" fontId="4" fillId="5" borderId="1" xfId="3" applyNumberFormat="1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left" vertical="top"/>
      <protection locked="0"/>
    </xf>
    <xf numFmtId="4" fontId="4" fillId="2" borderId="2" xfId="0" applyNumberFormat="1" applyFont="1" applyFill="1" applyBorder="1" applyAlignment="1" applyProtection="1">
      <alignment vertical="top"/>
      <protection locked="0"/>
    </xf>
    <xf numFmtId="4" fontId="3" fillId="2" borderId="2" xfId="9" applyNumberFormat="1" applyFont="1" applyFill="1" applyBorder="1" applyAlignment="1" applyProtection="1">
      <alignment horizontal="right" vertical="top" wrapText="1"/>
      <protection locked="0"/>
    </xf>
    <xf numFmtId="4" fontId="3" fillId="2" borderId="4" xfId="0" applyNumberFormat="1" applyFont="1" applyFill="1" applyBorder="1" applyAlignment="1" applyProtection="1">
      <alignment vertical="top"/>
      <protection locked="0"/>
    </xf>
    <xf numFmtId="165" fontId="7" fillId="0" borderId="2" xfId="0" applyNumberFormat="1" applyFont="1" applyFill="1" applyBorder="1" applyAlignment="1" applyProtection="1">
      <alignment horizontal="right" vertical="top"/>
      <protection locked="0"/>
    </xf>
    <xf numFmtId="4" fontId="3" fillId="2" borderId="4" xfId="9" applyNumberFormat="1" applyFont="1" applyFill="1" applyBorder="1" applyAlignment="1" applyProtection="1">
      <alignment horizontal="right" vertical="top" wrapText="1"/>
      <protection locked="0"/>
    </xf>
    <xf numFmtId="4" fontId="4" fillId="5" borderId="2" xfId="0" applyNumberFormat="1" applyFont="1" applyFill="1" applyBorder="1" applyAlignment="1" applyProtection="1">
      <alignment vertical="top"/>
      <protection locked="0"/>
    </xf>
    <xf numFmtId="4" fontId="4" fillId="0" borderId="2" xfId="0" applyNumberFormat="1" applyFont="1" applyFill="1" applyBorder="1" applyAlignment="1" applyProtection="1">
      <alignment vertical="top"/>
      <protection locked="0"/>
    </xf>
    <xf numFmtId="4" fontId="4" fillId="4" borderId="2" xfId="0" applyNumberFormat="1" applyFont="1" applyFill="1" applyBorder="1" applyAlignment="1" applyProtection="1">
      <alignment horizontal="right" vertical="top" wrapText="1"/>
      <protection locked="0"/>
    </xf>
    <xf numFmtId="4" fontId="4" fillId="0" borderId="2" xfId="0" applyNumberFormat="1" applyFont="1" applyFill="1" applyBorder="1" applyAlignment="1" applyProtection="1">
      <alignment horizontal="right" vertical="top" wrapText="1"/>
      <protection locked="0"/>
    </xf>
    <xf numFmtId="165" fontId="3" fillId="2" borderId="2" xfId="0" applyNumberFormat="1" applyFont="1" applyFill="1" applyBorder="1" applyAlignment="1" applyProtection="1">
      <alignment horizontal="right" vertical="top" wrapText="1"/>
      <protection locked="0"/>
    </xf>
    <xf numFmtId="165" fontId="3" fillId="2" borderId="3" xfId="0" applyNumberFormat="1" applyFont="1" applyFill="1" applyBorder="1" applyAlignment="1" applyProtection="1">
      <alignment horizontal="right" vertical="top" wrapText="1"/>
      <protection locked="0"/>
    </xf>
    <xf numFmtId="4" fontId="3" fillId="2" borderId="3" xfId="30" applyNumberFormat="1" applyFont="1" applyFill="1" applyBorder="1" applyAlignment="1" applyProtection="1">
      <alignment horizontal="right" vertical="top"/>
      <protection locked="0"/>
    </xf>
    <xf numFmtId="165" fontId="4" fillId="3" borderId="3" xfId="0" applyNumberFormat="1" applyFont="1" applyFill="1" applyBorder="1" applyAlignment="1" applyProtection="1">
      <alignment horizontal="right" vertical="top" wrapText="1"/>
      <protection locked="0"/>
    </xf>
    <xf numFmtId="165" fontId="4" fillId="4" borderId="5" xfId="0" applyNumberFormat="1" applyFont="1" applyFill="1" applyBorder="1" applyAlignment="1" applyProtection="1">
      <alignment horizontal="right" vertical="top" wrapText="1"/>
      <protection locked="0"/>
    </xf>
    <xf numFmtId="43" fontId="4" fillId="4" borderId="5" xfId="22" applyFont="1" applyFill="1" applyBorder="1" applyAlignment="1" applyProtection="1">
      <alignment horizontal="right" vertical="top" wrapText="1"/>
      <protection locked="0"/>
    </xf>
    <xf numFmtId="49" fontId="3" fillId="2" borderId="0" xfId="3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2" borderId="0" xfId="3" quotePrefix="1" applyFont="1" applyFill="1" applyBorder="1" applyAlignment="1">
      <alignment horizontal="left" vertical="top" wrapText="1"/>
    </xf>
  </cellXfs>
  <cellStyles count="31">
    <cellStyle name="Comma_ANALISIS EL PUERTO 2" xfId="6" xr:uid="{00000000-0005-0000-0000-000000000000}"/>
    <cellStyle name="Millares" xfId="22" builtinId="3"/>
    <cellStyle name="Millares 10" xfId="21" xr:uid="{00000000-0005-0000-0000-000002000000}"/>
    <cellStyle name="Millares 2" xfId="14" xr:uid="{00000000-0005-0000-0000-000003000000}"/>
    <cellStyle name="Millares 2 2 2 2" xfId="9" xr:uid="{00000000-0005-0000-0000-000004000000}"/>
    <cellStyle name="Millares 2 4" xfId="30" xr:uid="{00000000-0005-0000-0000-000005000000}"/>
    <cellStyle name="Millares 3" xfId="16" xr:uid="{00000000-0005-0000-0000-000006000000}"/>
    <cellStyle name="Millares 4" xfId="24" xr:uid="{00000000-0005-0000-0000-000007000000}"/>
    <cellStyle name="Millares 4 2 2" xfId="12" xr:uid="{00000000-0005-0000-0000-000008000000}"/>
    <cellStyle name="Millares 5 2" xfId="27" xr:uid="{00000000-0005-0000-0000-000009000000}"/>
    <cellStyle name="Millares 5 3" xfId="11" xr:uid="{00000000-0005-0000-0000-00000A000000}"/>
    <cellStyle name="Millares 7" xfId="25" xr:uid="{00000000-0005-0000-0000-00000B000000}"/>
    <cellStyle name="Millares 7 2" xfId="2" xr:uid="{00000000-0005-0000-0000-00000C000000}"/>
    <cellStyle name="Millares 7 2 2" xfId="7" xr:uid="{00000000-0005-0000-0000-00000D000000}"/>
    <cellStyle name="Millares 8" xfId="5" xr:uid="{00000000-0005-0000-0000-00000E000000}"/>
    <cellStyle name="Millares 9" xfId="4" xr:uid="{00000000-0005-0000-0000-00000F000000}"/>
    <cellStyle name="Millares 9 4" xfId="19" xr:uid="{00000000-0005-0000-0000-000010000000}"/>
    <cellStyle name="Normal" xfId="0" builtinId="0"/>
    <cellStyle name="Normal 10" xfId="3" xr:uid="{00000000-0005-0000-0000-000012000000}"/>
    <cellStyle name="Normal 10 2" xfId="10" xr:uid="{00000000-0005-0000-0000-000013000000}"/>
    <cellStyle name="Normal 11 2" xfId="20" xr:uid="{00000000-0005-0000-0000-000014000000}"/>
    <cellStyle name="Normal 2" xfId="13" xr:uid="{00000000-0005-0000-0000-000015000000}"/>
    <cellStyle name="Normal 2 2 2" xfId="1" xr:uid="{00000000-0005-0000-0000-000016000000}"/>
    <cellStyle name="Normal 2 2 2 3" xfId="29" xr:uid="{00000000-0005-0000-0000-000017000000}"/>
    <cellStyle name="Normal 2 3" xfId="8" xr:uid="{00000000-0005-0000-0000-000018000000}"/>
    <cellStyle name="Normal 3" xfId="18" xr:uid="{00000000-0005-0000-0000-000019000000}"/>
    <cellStyle name="Normal 8" xfId="23" xr:uid="{00000000-0005-0000-0000-00001A000000}"/>
    <cellStyle name="Normal 9" xfId="26" xr:uid="{00000000-0005-0000-0000-00001B000000}"/>
    <cellStyle name="Normal_presupuesto" xfId="17" xr:uid="{00000000-0005-0000-0000-00001C000000}"/>
    <cellStyle name="Normal_REPARACION ACUEDUCTO SANCRISTOBAL, CAMBITA GARABITO Y PARAJE LA TOMA (version 1)" xfId="15" xr:uid="{00000000-0005-0000-0000-00001D000000}"/>
    <cellStyle name="Porcentaje" xfId="28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89</xdr:row>
      <xdr:rowOff>0</xdr:rowOff>
    </xdr:from>
    <xdr:ext cx="95250" cy="295275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94F1F72F-C123-4D56-8AC4-AE0EDBAA65BF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89</xdr:row>
      <xdr:rowOff>0</xdr:rowOff>
    </xdr:from>
    <xdr:to>
      <xdr:col>1</xdr:col>
      <xdr:colOff>1495425</xdr:colOff>
      <xdr:row>89</xdr:row>
      <xdr:rowOff>295275</xdr:rowOff>
    </xdr:to>
    <xdr:sp macro="" textlink="">
      <xdr:nvSpPr>
        <xdr:cNvPr id="9" name="Cuadro de texto 1028">
          <a:extLst>
            <a:ext uri="{FF2B5EF4-FFF2-40B4-BE49-F238E27FC236}">
              <a16:creationId xmlns:a16="http://schemas.microsoft.com/office/drawing/2014/main" id="{D6187AA3-C48E-46A4-A04B-525987D163DF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89</xdr:row>
      <xdr:rowOff>0</xdr:rowOff>
    </xdr:from>
    <xdr:ext cx="95250" cy="295275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A58BC56-6B47-47D0-A476-F3A25DFB15EC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89</xdr:row>
      <xdr:rowOff>0</xdr:rowOff>
    </xdr:from>
    <xdr:to>
      <xdr:col>1</xdr:col>
      <xdr:colOff>1495425</xdr:colOff>
      <xdr:row>89</xdr:row>
      <xdr:rowOff>295275</xdr:rowOff>
    </xdr:to>
    <xdr:sp macro="" textlink="">
      <xdr:nvSpPr>
        <xdr:cNvPr id="11" name="Cuadro de texto 1028">
          <a:extLst>
            <a:ext uri="{FF2B5EF4-FFF2-40B4-BE49-F238E27FC236}">
              <a16:creationId xmlns:a16="http://schemas.microsoft.com/office/drawing/2014/main" id="{0C52DF9B-A32A-4798-B687-D6CA3B5D4D1C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89</xdr:row>
      <xdr:rowOff>0</xdr:rowOff>
    </xdr:from>
    <xdr:ext cx="95250" cy="295275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4E62DADF-9F21-47B6-B8A3-6D66364F4C04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89</xdr:row>
      <xdr:rowOff>0</xdr:rowOff>
    </xdr:from>
    <xdr:to>
      <xdr:col>1</xdr:col>
      <xdr:colOff>1495425</xdr:colOff>
      <xdr:row>89</xdr:row>
      <xdr:rowOff>295275</xdr:rowOff>
    </xdr:to>
    <xdr:sp macro="" textlink="">
      <xdr:nvSpPr>
        <xdr:cNvPr id="13" name="Cuadro de texto 1028">
          <a:extLst>
            <a:ext uri="{FF2B5EF4-FFF2-40B4-BE49-F238E27FC236}">
              <a16:creationId xmlns:a16="http://schemas.microsoft.com/office/drawing/2014/main" id="{4601AE1A-8B8F-4335-AFCE-D8289211FE11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89</xdr:row>
      <xdr:rowOff>0</xdr:rowOff>
    </xdr:from>
    <xdr:ext cx="95250" cy="295275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AFE658F9-F750-41EE-8EBC-A22E9FDAFEEA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89</xdr:row>
      <xdr:rowOff>0</xdr:rowOff>
    </xdr:from>
    <xdr:to>
      <xdr:col>1</xdr:col>
      <xdr:colOff>1495425</xdr:colOff>
      <xdr:row>89</xdr:row>
      <xdr:rowOff>295275</xdr:rowOff>
    </xdr:to>
    <xdr:sp macro="" textlink="">
      <xdr:nvSpPr>
        <xdr:cNvPr id="15" name="Cuadro de texto 1028">
          <a:extLst>
            <a:ext uri="{FF2B5EF4-FFF2-40B4-BE49-F238E27FC236}">
              <a16:creationId xmlns:a16="http://schemas.microsoft.com/office/drawing/2014/main" id="{2F72A884-AAAD-44CB-8EE9-CAC799B9BB00}"/>
            </a:ext>
          </a:extLst>
        </xdr:cNvPr>
        <xdr:cNvSpPr txBox="1">
          <a:spLocks noChangeArrowheads="1"/>
        </xdr:cNvSpPr>
      </xdr:nvSpPr>
      <xdr:spPr bwMode="auto">
        <a:xfrm>
          <a:off x="1924050" y="70523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K118"/>
  <sheetViews>
    <sheetView showGridLines="0" showZeros="0" tabSelected="1" zoomScaleNormal="100" zoomScaleSheetLayoutView="100" workbookViewId="0">
      <selection activeCell="L95" sqref="L95"/>
    </sheetView>
  </sheetViews>
  <sheetFormatPr baseColWidth="10" defaultRowHeight="12.75" customHeight="1" x14ac:dyDescent="0.25"/>
  <cols>
    <col min="1" max="1" width="5.7109375" style="22" customWidth="1"/>
    <col min="2" max="2" width="44.5703125" style="23" customWidth="1"/>
    <col min="3" max="3" width="11" style="17" customWidth="1"/>
    <col min="4" max="4" width="6.85546875" style="24" customWidth="1"/>
    <col min="5" max="5" width="12.5703125" style="17" customWidth="1"/>
    <col min="6" max="6" width="12.28515625" style="17" customWidth="1"/>
    <col min="7" max="16384" width="11.42578125" style="15"/>
  </cols>
  <sheetData>
    <row r="1" spans="1:6" ht="12.75" customHeight="1" x14ac:dyDescent="0.25">
      <c r="A1" s="26"/>
      <c r="B1" s="26"/>
      <c r="C1" s="6"/>
      <c r="D1" s="6"/>
      <c r="E1" s="6"/>
      <c r="F1" s="6"/>
    </row>
    <row r="2" spans="1:6" ht="12.75" customHeight="1" x14ac:dyDescent="0.25">
      <c r="A2" s="169"/>
      <c r="B2" s="169"/>
      <c r="C2" s="170"/>
      <c r="D2" s="170"/>
      <c r="E2" s="170"/>
      <c r="F2" s="170"/>
    </row>
    <row r="3" spans="1:6" ht="27.75" customHeight="1" x14ac:dyDescent="0.25">
      <c r="A3" s="171" t="s">
        <v>98</v>
      </c>
      <c r="B3" s="171"/>
      <c r="C3" s="171"/>
      <c r="D3" s="171"/>
      <c r="E3" s="171"/>
      <c r="F3" s="171"/>
    </row>
    <row r="4" spans="1:6" ht="12.75" customHeight="1" x14ac:dyDescent="0.25">
      <c r="A4" s="1" t="s">
        <v>34</v>
      </c>
      <c r="B4" s="2"/>
      <c r="C4" s="7"/>
      <c r="D4" s="9"/>
      <c r="E4" s="10" t="s">
        <v>11</v>
      </c>
      <c r="F4" s="11"/>
    </row>
    <row r="5" spans="1:6" ht="5.0999999999999996" customHeight="1" x14ac:dyDescent="0.25">
      <c r="A5" s="3"/>
      <c r="B5" s="4"/>
      <c r="C5" s="5"/>
      <c r="D5" s="8"/>
      <c r="E5" s="12"/>
      <c r="F5" s="5"/>
    </row>
    <row r="6" spans="1:6" ht="12.75" customHeight="1" x14ac:dyDescent="0.25">
      <c r="A6" s="50" t="s">
        <v>97</v>
      </c>
      <c r="B6" s="50" t="s">
        <v>94</v>
      </c>
      <c r="C6" s="51" t="s">
        <v>0</v>
      </c>
      <c r="D6" s="51" t="s">
        <v>116</v>
      </c>
      <c r="E6" s="151" t="s">
        <v>95</v>
      </c>
      <c r="F6" s="152" t="s">
        <v>96</v>
      </c>
    </row>
    <row r="7" spans="1:6" ht="12.75" customHeight="1" x14ac:dyDescent="0.25">
      <c r="A7" s="52"/>
      <c r="B7" s="53"/>
      <c r="C7" s="54"/>
      <c r="D7" s="55"/>
      <c r="E7" s="36"/>
      <c r="F7" s="36"/>
    </row>
    <row r="8" spans="1:6" s="16" customFormat="1" ht="26.25" customHeight="1" x14ac:dyDescent="0.25">
      <c r="A8" s="56" t="s">
        <v>4</v>
      </c>
      <c r="B8" s="57" t="s">
        <v>39</v>
      </c>
      <c r="C8" s="58"/>
      <c r="D8" s="55"/>
      <c r="E8" s="153"/>
      <c r="F8" s="153"/>
    </row>
    <row r="9" spans="1:6" ht="12.75" customHeight="1" x14ac:dyDescent="0.25">
      <c r="A9" s="52"/>
      <c r="B9" s="53"/>
      <c r="C9" s="54"/>
      <c r="D9" s="55"/>
      <c r="E9" s="36"/>
      <c r="F9" s="36"/>
    </row>
    <row r="10" spans="1:6" s="18" customFormat="1" ht="12.75" customHeight="1" x14ac:dyDescent="0.25">
      <c r="A10" s="59">
        <v>1</v>
      </c>
      <c r="B10" s="60" t="s">
        <v>10</v>
      </c>
      <c r="C10" s="61"/>
      <c r="D10" s="62"/>
      <c r="E10" s="154"/>
      <c r="F10" s="154"/>
    </row>
    <row r="11" spans="1:6" ht="12.75" customHeight="1" x14ac:dyDescent="0.25">
      <c r="A11" s="52">
        <v>1.1000000000000001</v>
      </c>
      <c r="B11" s="63" t="s">
        <v>41</v>
      </c>
      <c r="C11" s="54">
        <v>288.58999999999997</v>
      </c>
      <c r="D11" s="55" t="s">
        <v>1</v>
      </c>
      <c r="E11" s="37"/>
      <c r="F11" s="36">
        <f>ROUND(C11*E11,2)</f>
        <v>0</v>
      </c>
    </row>
    <row r="12" spans="1:6" ht="12.75" customHeight="1" x14ac:dyDescent="0.25">
      <c r="A12" s="52"/>
      <c r="B12" s="53"/>
      <c r="C12" s="54"/>
      <c r="D12" s="55"/>
      <c r="E12" s="36"/>
      <c r="F12" s="36"/>
    </row>
    <row r="13" spans="1:6" ht="12.75" customHeight="1" x14ac:dyDescent="0.25">
      <c r="A13" s="59">
        <v>2</v>
      </c>
      <c r="B13" s="60" t="s">
        <v>5</v>
      </c>
      <c r="C13" s="54"/>
      <c r="D13" s="55"/>
      <c r="E13" s="36"/>
      <c r="F13" s="36"/>
    </row>
    <row r="14" spans="1:6" ht="28.5" customHeight="1" x14ac:dyDescent="0.25">
      <c r="A14" s="52">
        <v>2.1</v>
      </c>
      <c r="B14" s="64" t="s">
        <v>42</v>
      </c>
      <c r="C14" s="54">
        <v>563.22</v>
      </c>
      <c r="D14" s="55" t="s">
        <v>91</v>
      </c>
      <c r="E14" s="36"/>
      <c r="F14" s="36">
        <f t="shared" ref="F14:F19" si="0">ROUND(C14*E14,2)</f>
        <v>0</v>
      </c>
    </row>
    <row r="15" spans="1:6" ht="12.75" customHeight="1" x14ac:dyDescent="0.25">
      <c r="A15" s="52">
        <v>2.2000000000000002</v>
      </c>
      <c r="B15" s="63" t="s">
        <v>43</v>
      </c>
      <c r="C15" s="54">
        <v>274.16000000000003</v>
      </c>
      <c r="D15" s="55" t="s">
        <v>14</v>
      </c>
      <c r="E15" s="37"/>
      <c r="F15" s="36">
        <f t="shared" si="0"/>
        <v>0</v>
      </c>
    </row>
    <row r="16" spans="1:6" ht="12.75" customHeight="1" x14ac:dyDescent="0.25">
      <c r="A16" s="52">
        <v>2.2999999999999998</v>
      </c>
      <c r="B16" s="63" t="s">
        <v>44</v>
      </c>
      <c r="C16" s="54">
        <v>27.42</v>
      </c>
      <c r="D16" s="55" t="s">
        <v>88</v>
      </c>
      <c r="E16" s="37"/>
      <c r="F16" s="36">
        <f t="shared" si="0"/>
        <v>0</v>
      </c>
    </row>
    <row r="17" spans="1:6" s="25" customFormat="1" ht="26.25" customHeight="1" x14ac:dyDescent="0.25">
      <c r="A17" s="52">
        <v>2.4</v>
      </c>
      <c r="B17" s="64" t="s">
        <v>118</v>
      </c>
      <c r="C17" s="54">
        <v>352.09</v>
      </c>
      <c r="D17" s="55" t="s">
        <v>89</v>
      </c>
      <c r="E17" s="38"/>
      <c r="F17" s="36">
        <f t="shared" si="0"/>
        <v>0</v>
      </c>
    </row>
    <row r="18" spans="1:6" ht="24" customHeight="1" x14ac:dyDescent="0.25">
      <c r="A18" s="52">
        <v>2.5</v>
      </c>
      <c r="B18" s="64" t="s">
        <v>46</v>
      </c>
      <c r="C18" s="54">
        <v>489.01</v>
      </c>
      <c r="D18" s="55" t="s">
        <v>90</v>
      </c>
      <c r="E18" s="37"/>
      <c r="F18" s="36">
        <f t="shared" si="0"/>
        <v>0</v>
      </c>
    </row>
    <row r="19" spans="1:6" ht="24.75" customHeight="1" x14ac:dyDescent="0.25">
      <c r="A19" s="52">
        <v>2.6</v>
      </c>
      <c r="B19" s="64" t="s">
        <v>47</v>
      </c>
      <c r="C19" s="54">
        <v>323.77</v>
      </c>
      <c r="D19" s="55" t="s">
        <v>89</v>
      </c>
      <c r="E19" s="36"/>
      <c r="F19" s="36">
        <f t="shared" si="0"/>
        <v>0</v>
      </c>
    </row>
    <row r="20" spans="1:6" ht="12.75" customHeight="1" x14ac:dyDescent="0.25">
      <c r="A20" s="52"/>
      <c r="B20" s="53"/>
      <c r="C20" s="54"/>
      <c r="D20" s="55"/>
      <c r="E20" s="36"/>
      <c r="F20" s="36"/>
    </row>
    <row r="21" spans="1:6" ht="12.75" customHeight="1" x14ac:dyDescent="0.25">
      <c r="A21" s="59">
        <v>3</v>
      </c>
      <c r="B21" s="60" t="s">
        <v>31</v>
      </c>
      <c r="C21" s="54"/>
      <c r="D21" s="55"/>
      <c r="E21" s="36"/>
      <c r="F21" s="36"/>
    </row>
    <row r="22" spans="1:6" ht="25.5" x14ac:dyDescent="0.25">
      <c r="A22" s="52">
        <v>3.1</v>
      </c>
      <c r="B22" s="65" t="s">
        <v>119</v>
      </c>
      <c r="C22" s="54">
        <v>300.13</v>
      </c>
      <c r="D22" s="55" t="s">
        <v>1</v>
      </c>
      <c r="E22" s="39"/>
      <c r="F22" s="36">
        <f t="shared" ref="F22" si="1">ROUND(C22*E22,2)</f>
        <v>0</v>
      </c>
    </row>
    <row r="23" spans="1:6" s="14" customFormat="1" ht="9" customHeight="1" x14ac:dyDescent="0.25">
      <c r="A23" s="66"/>
      <c r="B23" s="65"/>
      <c r="C23" s="67"/>
      <c r="D23" s="68"/>
      <c r="E23" s="37"/>
      <c r="F23" s="155"/>
    </row>
    <row r="24" spans="1:6" s="14" customFormat="1" ht="12.75" customHeight="1" x14ac:dyDescent="0.25">
      <c r="A24" s="69">
        <v>4</v>
      </c>
      <c r="B24" s="70" t="s">
        <v>35</v>
      </c>
      <c r="C24" s="67"/>
      <c r="D24" s="68"/>
      <c r="E24" s="37"/>
      <c r="F24" s="155"/>
    </row>
    <row r="25" spans="1:6" ht="12.75" customHeight="1" x14ac:dyDescent="0.25">
      <c r="A25" s="52">
        <v>4.0999999999999996</v>
      </c>
      <c r="B25" s="65" t="s">
        <v>48</v>
      </c>
      <c r="C25" s="54">
        <v>288.58999999999997</v>
      </c>
      <c r="D25" s="55" t="s">
        <v>1</v>
      </c>
      <c r="E25" s="39"/>
      <c r="F25" s="36">
        <f t="shared" ref="F25" si="2">ROUND(C25*E25,2)</f>
        <v>0</v>
      </c>
    </row>
    <row r="26" spans="1:6" s="14" customFormat="1" ht="8.25" customHeight="1" x14ac:dyDescent="0.25">
      <c r="A26" s="66"/>
      <c r="B26" s="65"/>
      <c r="C26" s="67"/>
      <c r="D26" s="68"/>
      <c r="E26" s="39"/>
      <c r="F26" s="155"/>
    </row>
    <row r="27" spans="1:6" s="14" customFormat="1" ht="12.75" customHeight="1" x14ac:dyDescent="0.25">
      <c r="A27" s="69">
        <v>5</v>
      </c>
      <c r="B27" s="70" t="s">
        <v>15</v>
      </c>
      <c r="C27" s="67"/>
      <c r="D27" s="68"/>
      <c r="E27" s="39"/>
      <c r="F27" s="155"/>
    </row>
    <row r="28" spans="1:6" s="14" customFormat="1" ht="12.75" customHeight="1" x14ac:dyDescent="0.25">
      <c r="A28" s="66">
        <v>5.0999999999999996</v>
      </c>
      <c r="B28" s="64" t="s">
        <v>49</v>
      </c>
      <c r="C28" s="67">
        <v>4</v>
      </c>
      <c r="D28" s="68" t="s">
        <v>99</v>
      </c>
      <c r="E28" s="39"/>
      <c r="F28" s="155">
        <f t="shared" ref="F28:F90" si="3">+ROUND((E28*C28),2)</f>
        <v>0</v>
      </c>
    </row>
    <row r="29" spans="1:6" s="14" customFormat="1" ht="12.75" customHeight="1" x14ac:dyDescent="0.25">
      <c r="A29" s="66">
        <v>5.2</v>
      </c>
      <c r="B29" s="64" t="s">
        <v>50</v>
      </c>
      <c r="C29" s="67">
        <v>3</v>
      </c>
      <c r="D29" s="68" t="s">
        <v>99</v>
      </c>
      <c r="E29" s="39"/>
      <c r="F29" s="155">
        <f t="shared" si="3"/>
        <v>0</v>
      </c>
    </row>
    <row r="30" spans="1:6" s="14" customFormat="1" ht="12.75" customHeight="1" x14ac:dyDescent="0.25">
      <c r="A30" s="66">
        <v>5.3</v>
      </c>
      <c r="B30" s="64" t="s">
        <v>51</v>
      </c>
      <c r="C30" s="67">
        <v>1</v>
      </c>
      <c r="D30" s="68" t="s">
        <v>99</v>
      </c>
      <c r="E30" s="39"/>
      <c r="F30" s="155">
        <f t="shared" si="3"/>
        <v>0</v>
      </c>
    </row>
    <row r="31" spans="1:6" s="14" customFormat="1" ht="12.75" customHeight="1" x14ac:dyDescent="0.25">
      <c r="A31" s="66">
        <v>5.4</v>
      </c>
      <c r="B31" s="64" t="s">
        <v>52</v>
      </c>
      <c r="C31" s="67">
        <v>1</v>
      </c>
      <c r="D31" s="68" t="s">
        <v>99</v>
      </c>
      <c r="E31" s="39"/>
      <c r="F31" s="155">
        <f t="shared" si="3"/>
        <v>0</v>
      </c>
    </row>
    <row r="32" spans="1:6" s="14" customFormat="1" ht="7.5" customHeight="1" x14ac:dyDescent="0.25">
      <c r="A32" s="66"/>
      <c r="B32" s="65"/>
      <c r="C32" s="67"/>
      <c r="D32" s="68"/>
      <c r="E32" s="39"/>
      <c r="F32" s="155"/>
    </row>
    <row r="33" spans="1:6" s="13" customFormat="1" ht="14.25" customHeight="1" x14ac:dyDescent="0.25">
      <c r="A33" s="71">
        <v>6</v>
      </c>
      <c r="B33" s="72" t="s">
        <v>12</v>
      </c>
      <c r="C33" s="73"/>
      <c r="D33" s="68"/>
      <c r="E33" s="40"/>
      <c r="F33" s="36"/>
    </row>
    <row r="34" spans="1:6" s="13" customFormat="1" ht="14.25" customHeight="1" x14ac:dyDescent="0.25">
      <c r="A34" s="74">
        <v>6.1</v>
      </c>
      <c r="B34" s="64" t="s">
        <v>53</v>
      </c>
      <c r="C34" s="73">
        <v>6</v>
      </c>
      <c r="D34" s="68" t="s">
        <v>99</v>
      </c>
      <c r="E34" s="39"/>
      <c r="F34" s="36">
        <f>ROUND((C34*E34),2)</f>
        <v>0</v>
      </c>
    </row>
    <row r="35" spans="1:6" s="13" customFormat="1" ht="7.5" customHeight="1" x14ac:dyDescent="0.25">
      <c r="A35" s="74"/>
      <c r="B35" s="75"/>
      <c r="C35" s="73"/>
      <c r="D35" s="76"/>
      <c r="E35" s="40"/>
      <c r="F35" s="36"/>
    </row>
    <row r="36" spans="1:6" s="14" customFormat="1" ht="26.25" customHeight="1" x14ac:dyDescent="0.25">
      <c r="A36" s="69">
        <v>7</v>
      </c>
      <c r="B36" s="72" t="s">
        <v>36</v>
      </c>
      <c r="C36" s="67"/>
      <c r="D36" s="68"/>
      <c r="E36" s="39"/>
      <c r="F36" s="155"/>
    </row>
    <row r="37" spans="1:6" s="14" customFormat="1" ht="12.75" customHeight="1" x14ac:dyDescent="0.25">
      <c r="A37" s="66">
        <v>7.1</v>
      </c>
      <c r="B37" s="64" t="s">
        <v>41</v>
      </c>
      <c r="C37" s="77">
        <v>38.06</v>
      </c>
      <c r="D37" s="68" t="s">
        <v>1</v>
      </c>
      <c r="E37" s="37"/>
      <c r="F37" s="155">
        <f t="shared" ref="F37:F38" si="4">+ROUND((E37*C37),2)</f>
        <v>0</v>
      </c>
    </row>
    <row r="38" spans="1:6" s="14" customFormat="1" ht="12.75" customHeight="1" x14ac:dyDescent="0.25">
      <c r="A38" s="66">
        <v>7.2</v>
      </c>
      <c r="B38" s="64" t="s">
        <v>54</v>
      </c>
      <c r="C38" s="77">
        <v>142.16</v>
      </c>
      <c r="D38" s="55" t="s">
        <v>91</v>
      </c>
      <c r="E38" s="39"/>
      <c r="F38" s="155">
        <f t="shared" si="4"/>
        <v>0</v>
      </c>
    </row>
    <row r="39" spans="1:6" s="25" customFormat="1" ht="25.5" customHeight="1" x14ac:dyDescent="0.25">
      <c r="A39" s="66">
        <v>7.3</v>
      </c>
      <c r="B39" s="64" t="s">
        <v>45</v>
      </c>
      <c r="C39" s="77">
        <v>40.72</v>
      </c>
      <c r="D39" s="55" t="s">
        <v>89</v>
      </c>
      <c r="E39" s="37"/>
      <c r="F39" s="36">
        <f t="shared" ref="F39:F49" si="5">ROUND(C39*E39,2)</f>
        <v>0</v>
      </c>
    </row>
    <row r="40" spans="1:6" ht="24" customHeight="1" x14ac:dyDescent="0.25">
      <c r="A40" s="66">
        <v>7.4</v>
      </c>
      <c r="B40" s="64" t="s">
        <v>46</v>
      </c>
      <c r="C40" s="77">
        <v>62.24</v>
      </c>
      <c r="D40" s="55" t="s">
        <v>90</v>
      </c>
      <c r="E40" s="37"/>
      <c r="F40" s="36">
        <f t="shared" si="5"/>
        <v>0</v>
      </c>
    </row>
    <row r="41" spans="1:6" ht="24.75" customHeight="1" x14ac:dyDescent="0.25">
      <c r="A41" s="66">
        <v>7.5</v>
      </c>
      <c r="B41" s="64" t="s">
        <v>47</v>
      </c>
      <c r="C41" s="77">
        <v>146.76</v>
      </c>
      <c r="D41" s="55" t="s">
        <v>89</v>
      </c>
      <c r="E41" s="36"/>
      <c r="F41" s="36">
        <f t="shared" si="5"/>
        <v>0</v>
      </c>
    </row>
    <row r="42" spans="1:6" s="14" customFormat="1" ht="25.5" x14ac:dyDescent="0.25">
      <c r="A42" s="66">
        <v>7.6</v>
      </c>
      <c r="B42" s="64" t="s">
        <v>55</v>
      </c>
      <c r="C42" s="77">
        <v>38.06</v>
      </c>
      <c r="D42" s="55" t="s">
        <v>1</v>
      </c>
      <c r="E42" s="36"/>
      <c r="F42" s="36">
        <f t="shared" si="5"/>
        <v>0</v>
      </c>
    </row>
    <row r="43" spans="1:6" s="14" customFormat="1" ht="25.5" x14ac:dyDescent="0.25">
      <c r="A43" s="66">
        <v>7.7</v>
      </c>
      <c r="B43" s="64" t="s">
        <v>56</v>
      </c>
      <c r="C43" s="77">
        <v>8</v>
      </c>
      <c r="D43" s="68" t="s">
        <v>99</v>
      </c>
      <c r="E43" s="37"/>
      <c r="F43" s="36">
        <f t="shared" si="5"/>
        <v>0</v>
      </c>
    </row>
    <row r="44" spans="1:6" s="14" customFormat="1" ht="14.25" x14ac:dyDescent="0.25">
      <c r="A44" s="66">
        <v>7.8</v>
      </c>
      <c r="B44" s="64" t="s">
        <v>57</v>
      </c>
      <c r="C44" s="77">
        <v>5.22</v>
      </c>
      <c r="D44" s="55" t="s">
        <v>13</v>
      </c>
      <c r="E44" s="41"/>
      <c r="F44" s="36">
        <f t="shared" si="5"/>
        <v>0</v>
      </c>
    </row>
    <row r="45" spans="1:6" s="14" customFormat="1" ht="14.25" customHeight="1" x14ac:dyDescent="0.25">
      <c r="A45" s="78">
        <v>7.9</v>
      </c>
      <c r="B45" s="79" t="s">
        <v>58</v>
      </c>
      <c r="C45" s="80">
        <v>1</v>
      </c>
      <c r="D45" s="81" t="s">
        <v>99</v>
      </c>
      <c r="E45" s="48"/>
      <c r="F45" s="156">
        <f t="shared" si="5"/>
        <v>0</v>
      </c>
    </row>
    <row r="46" spans="1:6" s="14" customFormat="1" ht="12" customHeight="1" x14ac:dyDescent="0.25">
      <c r="A46" s="82">
        <v>7.1</v>
      </c>
      <c r="B46" s="63" t="s">
        <v>59</v>
      </c>
      <c r="C46" s="77">
        <v>1</v>
      </c>
      <c r="D46" s="68" t="s">
        <v>99</v>
      </c>
      <c r="E46" s="41"/>
      <c r="F46" s="36">
        <f t="shared" si="5"/>
        <v>0</v>
      </c>
    </row>
    <row r="47" spans="1:6" s="14" customFormat="1" ht="12" customHeight="1" x14ac:dyDescent="0.25">
      <c r="A47" s="66">
        <v>7.11</v>
      </c>
      <c r="B47" s="63" t="s">
        <v>60</v>
      </c>
      <c r="C47" s="77">
        <v>3</v>
      </c>
      <c r="D47" s="68" t="s">
        <v>99</v>
      </c>
      <c r="E47" s="41"/>
      <c r="F47" s="36">
        <f t="shared" si="5"/>
        <v>0</v>
      </c>
    </row>
    <row r="48" spans="1:6" s="14" customFormat="1" ht="8.25" customHeight="1" x14ac:dyDescent="0.25">
      <c r="A48" s="66"/>
      <c r="B48" s="83"/>
      <c r="C48" s="84"/>
      <c r="D48" s="68" t="s">
        <v>99</v>
      </c>
      <c r="E48" s="41"/>
      <c r="F48" s="36"/>
    </row>
    <row r="49" spans="1:6" ht="26.25" customHeight="1" x14ac:dyDescent="0.25">
      <c r="A49" s="59">
        <v>8</v>
      </c>
      <c r="B49" s="85" t="s">
        <v>120</v>
      </c>
      <c r="C49" s="54">
        <v>25</v>
      </c>
      <c r="D49" s="68" t="s">
        <v>99</v>
      </c>
      <c r="E49" s="36"/>
      <c r="F49" s="36">
        <f t="shared" si="5"/>
        <v>0</v>
      </c>
    </row>
    <row r="50" spans="1:6" ht="7.5" customHeight="1" x14ac:dyDescent="0.25">
      <c r="A50" s="52"/>
      <c r="B50" s="86"/>
      <c r="C50" s="54"/>
      <c r="D50" s="55"/>
      <c r="E50" s="36"/>
      <c r="F50" s="36"/>
    </row>
    <row r="51" spans="1:6" s="23" customFormat="1" ht="25.5" x14ac:dyDescent="0.25">
      <c r="A51" s="87">
        <v>8</v>
      </c>
      <c r="B51" s="88" t="s">
        <v>37</v>
      </c>
      <c r="C51" s="89"/>
      <c r="D51" s="90"/>
      <c r="E51" s="42"/>
      <c r="F51" s="157"/>
    </row>
    <row r="52" spans="1:6" s="23" customFormat="1" ht="6" customHeight="1" x14ac:dyDescent="0.25">
      <c r="A52" s="91"/>
      <c r="B52" s="92"/>
      <c r="C52" s="89"/>
      <c r="D52" s="90"/>
      <c r="E52" s="42"/>
      <c r="F52" s="157"/>
    </row>
    <row r="53" spans="1:6" s="23" customFormat="1" x14ac:dyDescent="0.25">
      <c r="A53" s="93">
        <v>8.1</v>
      </c>
      <c r="B53" s="94" t="s">
        <v>32</v>
      </c>
      <c r="C53" s="89"/>
      <c r="D53" s="90"/>
      <c r="E53" s="42"/>
      <c r="F53" s="157"/>
    </row>
    <row r="54" spans="1:6" s="23" customFormat="1" x14ac:dyDescent="0.25">
      <c r="A54" s="95" t="s">
        <v>16</v>
      </c>
      <c r="B54" s="96" t="s">
        <v>61</v>
      </c>
      <c r="C54" s="97">
        <v>25</v>
      </c>
      <c r="D54" s="98" t="s">
        <v>1</v>
      </c>
      <c r="E54" s="43"/>
      <c r="F54" s="157">
        <f t="shared" ref="F54:F64" si="6">ROUND(E54*C54,2)</f>
        <v>0</v>
      </c>
    </row>
    <row r="55" spans="1:6" s="23" customFormat="1" x14ac:dyDescent="0.25">
      <c r="A55" s="95" t="s">
        <v>17</v>
      </c>
      <c r="B55" s="96" t="s">
        <v>62</v>
      </c>
      <c r="C55" s="97">
        <v>25</v>
      </c>
      <c r="D55" s="98" t="s">
        <v>1</v>
      </c>
      <c r="E55" s="43"/>
      <c r="F55" s="157">
        <f t="shared" si="6"/>
        <v>0</v>
      </c>
    </row>
    <row r="56" spans="1:6" s="23" customFormat="1" x14ac:dyDescent="0.25">
      <c r="A56" s="95" t="s">
        <v>18</v>
      </c>
      <c r="B56" s="96" t="s">
        <v>63</v>
      </c>
      <c r="C56" s="97">
        <v>25</v>
      </c>
      <c r="D56" s="98" t="s">
        <v>1</v>
      </c>
      <c r="E56" s="43"/>
      <c r="F56" s="157">
        <f t="shared" si="6"/>
        <v>0</v>
      </c>
    </row>
    <row r="57" spans="1:6" s="23" customFormat="1" x14ac:dyDescent="0.25">
      <c r="A57" s="95" t="s">
        <v>19</v>
      </c>
      <c r="B57" s="96" t="s">
        <v>64</v>
      </c>
      <c r="C57" s="97">
        <v>10</v>
      </c>
      <c r="D57" s="98" t="s">
        <v>1</v>
      </c>
      <c r="E57" s="43"/>
      <c r="F57" s="157">
        <f t="shared" si="6"/>
        <v>0</v>
      </c>
    </row>
    <row r="58" spans="1:6" s="23" customFormat="1" ht="15" customHeight="1" x14ac:dyDescent="0.25">
      <c r="A58" s="95" t="s">
        <v>20</v>
      </c>
      <c r="B58" s="96" t="s">
        <v>65</v>
      </c>
      <c r="C58" s="97">
        <v>10</v>
      </c>
      <c r="D58" s="98" t="s">
        <v>1</v>
      </c>
      <c r="E58" s="43"/>
      <c r="F58" s="157">
        <f t="shared" si="6"/>
        <v>0</v>
      </c>
    </row>
    <row r="59" spans="1:6" s="23" customFormat="1" ht="10.5" customHeight="1" x14ac:dyDescent="0.25">
      <c r="A59" s="95"/>
      <c r="B59" s="99"/>
      <c r="C59" s="97"/>
      <c r="D59" s="98"/>
      <c r="E59" s="43"/>
      <c r="F59" s="157"/>
    </row>
    <row r="60" spans="1:6" s="23" customFormat="1" x14ac:dyDescent="0.25">
      <c r="A60" s="100">
        <v>8.1999999999999993</v>
      </c>
      <c r="B60" s="94" t="s">
        <v>21</v>
      </c>
      <c r="C60" s="97"/>
      <c r="D60" s="98"/>
      <c r="E60" s="43"/>
      <c r="F60" s="157"/>
    </row>
    <row r="61" spans="1:6" s="23" customFormat="1" x14ac:dyDescent="0.25">
      <c r="A61" s="95" t="s">
        <v>22</v>
      </c>
      <c r="B61" s="96" t="s">
        <v>66</v>
      </c>
      <c r="C61" s="97">
        <v>50</v>
      </c>
      <c r="D61" s="68" t="s">
        <v>99</v>
      </c>
      <c r="E61" s="43"/>
      <c r="F61" s="157">
        <f t="shared" si="6"/>
        <v>0</v>
      </c>
    </row>
    <row r="62" spans="1:6" s="23" customFormat="1" x14ac:dyDescent="0.25">
      <c r="A62" s="95" t="s">
        <v>23</v>
      </c>
      <c r="B62" s="96" t="s">
        <v>67</v>
      </c>
      <c r="C62" s="97">
        <v>50</v>
      </c>
      <c r="D62" s="68" t="s">
        <v>99</v>
      </c>
      <c r="E62" s="44"/>
      <c r="F62" s="157">
        <f t="shared" si="6"/>
        <v>0</v>
      </c>
    </row>
    <row r="63" spans="1:6" s="23" customFormat="1" x14ac:dyDescent="0.25">
      <c r="A63" s="95" t="s">
        <v>24</v>
      </c>
      <c r="B63" s="96" t="s">
        <v>68</v>
      </c>
      <c r="C63" s="97">
        <v>50</v>
      </c>
      <c r="D63" s="68" t="s">
        <v>99</v>
      </c>
      <c r="E63" s="43"/>
      <c r="F63" s="157">
        <f>ROUND(E63*C63,2)</f>
        <v>0</v>
      </c>
    </row>
    <row r="64" spans="1:6" s="23" customFormat="1" x14ac:dyDescent="0.25">
      <c r="A64" s="95" t="s">
        <v>25</v>
      </c>
      <c r="B64" s="96" t="s">
        <v>69</v>
      </c>
      <c r="C64" s="97">
        <v>20</v>
      </c>
      <c r="D64" s="68" t="s">
        <v>99</v>
      </c>
      <c r="E64" s="43"/>
      <c r="F64" s="157">
        <f t="shared" si="6"/>
        <v>0</v>
      </c>
    </row>
    <row r="65" spans="1:6" s="23" customFormat="1" x14ac:dyDescent="0.25">
      <c r="A65" s="95" t="s">
        <v>26</v>
      </c>
      <c r="B65" s="96" t="s">
        <v>70</v>
      </c>
      <c r="C65" s="97">
        <v>20</v>
      </c>
      <c r="D65" s="68" t="s">
        <v>99</v>
      </c>
      <c r="E65" s="43"/>
      <c r="F65" s="157">
        <f>ROUND(E65*C65,2)</f>
        <v>0</v>
      </c>
    </row>
    <row r="66" spans="1:6" s="23" customFormat="1" ht="9.75" customHeight="1" x14ac:dyDescent="0.25">
      <c r="A66" s="101"/>
      <c r="B66" s="99"/>
      <c r="C66" s="97"/>
      <c r="D66" s="98"/>
      <c r="E66" s="43"/>
      <c r="F66" s="157"/>
    </row>
    <row r="67" spans="1:6" s="23" customFormat="1" x14ac:dyDescent="0.25">
      <c r="A67" s="100">
        <v>8.3000000000000007</v>
      </c>
      <c r="B67" s="94" t="s">
        <v>27</v>
      </c>
      <c r="C67" s="97"/>
      <c r="D67" s="98"/>
      <c r="E67" s="43"/>
      <c r="F67" s="157"/>
    </row>
    <row r="68" spans="1:6" s="23" customFormat="1" x14ac:dyDescent="0.25">
      <c r="A68" s="95" t="s">
        <v>28</v>
      </c>
      <c r="B68" s="96" t="s">
        <v>71</v>
      </c>
      <c r="C68" s="97">
        <v>32</v>
      </c>
      <c r="D68" s="98" t="s">
        <v>92</v>
      </c>
      <c r="E68" s="43"/>
      <c r="F68" s="157">
        <f>ROUND(E68*C68,2)</f>
        <v>0</v>
      </c>
    </row>
    <row r="69" spans="1:6" s="23" customFormat="1" x14ac:dyDescent="0.25">
      <c r="A69" s="95"/>
      <c r="B69" s="99"/>
      <c r="C69" s="97"/>
      <c r="D69" s="98"/>
      <c r="E69" s="43"/>
      <c r="F69" s="157"/>
    </row>
    <row r="70" spans="1:6" s="23" customFormat="1" x14ac:dyDescent="0.25">
      <c r="A70" s="100">
        <v>8.4</v>
      </c>
      <c r="B70" s="94" t="s">
        <v>2</v>
      </c>
      <c r="C70" s="97"/>
      <c r="D70" s="98"/>
      <c r="E70" s="43"/>
      <c r="F70" s="157"/>
    </row>
    <row r="71" spans="1:6" s="23" customFormat="1" x14ac:dyDescent="0.25">
      <c r="A71" s="95" t="s">
        <v>29</v>
      </c>
      <c r="B71" s="96" t="s">
        <v>72</v>
      </c>
      <c r="C71" s="97">
        <v>5</v>
      </c>
      <c r="D71" s="98" t="s">
        <v>93</v>
      </c>
      <c r="E71" s="43"/>
      <c r="F71" s="157">
        <f>ROUND(E71*C71,2)</f>
        <v>0</v>
      </c>
    </row>
    <row r="72" spans="1:6" s="23" customFormat="1" x14ac:dyDescent="0.25">
      <c r="A72" s="95" t="s">
        <v>30</v>
      </c>
      <c r="B72" s="96" t="s">
        <v>73</v>
      </c>
      <c r="C72" s="97">
        <v>5</v>
      </c>
      <c r="D72" s="98" t="s">
        <v>93</v>
      </c>
      <c r="E72" s="43"/>
      <c r="F72" s="157">
        <f>ROUND(E72*C72,2)</f>
        <v>0</v>
      </c>
    </row>
    <row r="73" spans="1:6" ht="9" customHeight="1" x14ac:dyDescent="0.25">
      <c r="A73" s="102"/>
      <c r="B73" s="103"/>
      <c r="C73" s="104"/>
      <c r="D73" s="105"/>
      <c r="E73" s="45"/>
      <c r="F73" s="45"/>
    </row>
    <row r="74" spans="1:6" s="14" customFormat="1" ht="12.75" customHeight="1" x14ac:dyDescent="0.25">
      <c r="A74" s="106">
        <v>9</v>
      </c>
      <c r="B74" s="107" t="s">
        <v>117</v>
      </c>
      <c r="C74" s="86"/>
      <c r="D74" s="108"/>
      <c r="E74" s="46"/>
      <c r="F74" s="155"/>
    </row>
    <row r="75" spans="1:6" ht="12.75" customHeight="1" x14ac:dyDescent="0.25">
      <c r="A75" s="52">
        <v>9.1</v>
      </c>
      <c r="B75" s="63" t="s">
        <v>74</v>
      </c>
      <c r="C75" s="54">
        <v>589.17999999999995</v>
      </c>
      <c r="D75" s="55" t="s">
        <v>1</v>
      </c>
      <c r="E75" s="36"/>
      <c r="F75" s="36">
        <f>ROUND(C75*E75,2)</f>
        <v>0</v>
      </c>
    </row>
    <row r="76" spans="1:6" ht="12.75" customHeight="1" x14ac:dyDescent="0.25">
      <c r="A76" s="52">
        <v>9.1999999999999993</v>
      </c>
      <c r="B76" s="63" t="s">
        <v>75</v>
      </c>
      <c r="C76" s="54">
        <v>279.86</v>
      </c>
      <c r="D76" s="55" t="s">
        <v>14</v>
      </c>
      <c r="E76" s="37"/>
      <c r="F76" s="36">
        <f>ROUND(C76*E76,2)</f>
        <v>0</v>
      </c>
    </row>
    <row r="77" spans="1:6" ht="25.5" customHeight="1" x14ac:dyDescent="0.25">
      <c r="A77" s="52">
        <v>9.3000000000000007</v>
      </c>
      <c r="B77" s="64" t="s">
        <v>76</v>
      </c>
      <c r="C77" s="54">
        <v>18.190000000000001</v>
      </c>
      <c r="D77" s="55" t="s">
        <v>40</v>
      </c>
      <c r="E77" s="36"/>
      <c r="F77" s="36">
        <f>ROUND(C77*E77,2)</f>
        <v>0</v>
      </c>
    </row>
    <row r="78" spans="1:6" s="14" customFormat="1" ht="12.75" customHeight="1" x14ac:dyDescent="0.25">
      <c r="A78" s="52">
        <v>9.4</v>
      </c>
      <c r="B78" s="64" t="s">
        <v>77</v>
      </c>
      <c r="C78" s="54">
        <v>67.17</v>
      </c>
      <c r="D78" s="55" t="s">
        <v>89</v>
      </c>
      <c r="E78" s="37"/>
      <c r="F78" s="36">
        <f t="shared" si="3"/>
        <v>0</v>
      </c>
    </row>
    <row r="79" spans="1:6" s="14" customFormat="1" ht="25.5" customHeight="1" x14ac:dyDescent="0.25">
      <c r="A79" s="52">
        <v>9.5</v>
      </c>
      <c r="B79" s="64" t="s">
        <v>78</v>
      </c>
      <c r="C79" s="109">
        <v>63.81</v>
      </c>
      <c r="D79" s="55" t="s">
        <v>90</v>
      </c>
      <c r="E79" s="37"/>
      <c r="F79" s="155">
        <f t="shared" si="3"/>
        <v>0</v>
      </c>
    </row>
    <row r="80" spans="1:6" s="14" customFormat="1" ht="12.75" customHeight="1" x14ac:dyDescent="0.25">
      <c r="A80" s="52">
        <v>9.6</v>
      </c>
      <c r="B80" s="64" t="s">
        <v>79</v>
      </c>
      <c r="C80" s="109">
        <v>279.86</v>
      </c>
      <c r="D80" s="55" t="s">
        <v>14</v>
      </c>
      <c r="E80" s="36"/>
      <c r="F80" s="155">
        <f t="shared" si="3"/>
        <v>0</v>
      </c>
    </row>
    <row r="81" spans="1:6" s="14" customFormat="1" ht="25.5" customHeight="1" x14ac:dyDescent="0.25">
      <c r="A81" s="52">
        <v>9.6999999999999993</v>
      </c>
      <c r="B81" s="110" t="s">
        <v>80</v>
      </c>
      <c r="C81" s="109">
        <v>279.86</v>
      </c>
      <c r="D81" s="55" t="s">
        <v>14</v>
      </c>
      <c r="E81" s="39"/>
      <c r="F81" s="155">
        <f t="shared" si="3"/>
        <v>0</v>
      </c>
    </row>
    <row r="82" spans="1:6" s="14" customFormat="1" ht="12.75" customHeight="1" x14ac:dyDescent="0.25">
      <c r="A82" s="52">
        <v>9.8000000000000007</v>
      </c>
      <c r="B82" s="111" t="s">
        <v>81</v>
      </c>
      <c r="C82" s="67">
        <v>461.77</v>
      </c>
      <c r="D82" s="68" t="s">
        <v>38</v>
      </c>
      <c r="E82" s="37"/>
      <c r="F82" s="155">
        <f t="shared" si="3"/>
        <v>0</v>
      </c>
    </row>
    <row r="83" spans="1:6" s="14" customFormat="1" ht="9" customHeight="1" x14ac:dyDescent="0.25">
      <c r="A83" s="66"/>
      <c r="B83" s="64"/>
      <c r="C83" s="67"/>
      <c r="D83" s="68"/>
      <c r="E83" s="37"/>
      <c r="F83" s="155"/>
    </row>
    <row r="84" spans="1:6" s="14" customFormat="1" ht="12.75" customHeight="1" x14ac:dyDescent="0.25">
      <c r="A84" s="112">
        <v>10</v>
      </c>
      <c r="B84" s="64" t="s">
        <v>121</v>
      </c>
      <c r="C84" s="67">
        <v>1</v>
      </c>
      <c r="D84" s="68" t="s">
        <v>99</v>
      </c>
      <c r="E84" s="37"/>
      <c r="F84" s="155">
        <f t="shared" si="3"/>
        <v>0</v>
      </c>
    </row>
    <row r="85" spans="1:6" s="14" customFormat="1" ht="9" customHeight="1" x14ac:dyDescent="0.25">
      <c r="A85" s="66"/>
      <c r="B85" s="65"/>
      <c r="C85" s="67"/>
      <c r="D85" s="68"/>
      <c r="E85" s="37"/>
      <c r="F85" s="155"/>
    </row>
    <row r="86" spans="1:6" s="14" customFormat="1" ht="12.75" customHeight="1" x14ac:dyDescent="0.25">
      <c r="A86" s="112">
        <v>11</v>
      </c>
      <c r="B86" s="70" t="s">
        <v>33</v>
      </c>
      <c r="C86" s="67"/>
      <c r="D86" s="68"/>
      <c r="E86" s="37"/>
      <c r="F86" s="155"/>
    </row>
    <row r="87" spans="1:6" s="14" customFormat="1" ht="12.75" customHeight="1" x14ac:dyDescent="0.25">
      <c r="A87" s="66">
        <v>11.1</v>
      </c>
      <c r="B87" s="64" t="s">
        <v>82</v>
      </c>
      <c r="C87" s="67">
        <v>2.4</v>
      </c>
      <c r="D87" s="55" t="s">
        <v>14</v>
      </c>
      <c r="E87" s="37"/>
      <c r="F87" s="155">
        <f t="shared" si="3"/>
        <v>0</v>
      </c>
    </row>
    <row r="88" spans="1:6" s="14" customFormat="1" ht="12.75" customHeight="1" x14ac:dyDescent="0.25">
      <c r="A88" s="66">
        <v>11.2</v>
      </c>
      <c r="B88" s="64" t="s">
        <v>83</v>
      </c>
      <c r="C88" s="67">
        <v>3</v>
      </c>
      <c r="D88" s="68" t="s">
        <v>1</v>
      </c>
      <c r="E88" s="37"/>
      <c r="F88" s="155">
        <f t="shared" si="3"/>
        <v>0</v>
      </c>
    </row>
    <row r="89" spans="1:6" s="14" customFormat="1" ht="7.5" customHeight="1" x14ac:dyDescent="0.25">
      <c r="A89" s="78"/>
      <c r="B89" s="113"/>
      <c r="C89" s="114"/>
      <c r="D89" s="81"/>
      <c r="E89" s="49"/>
      <c r="F89" s="158"/>
    </row>
    <row r="90" spans="1:6" s="27" customFormat="1" ht="51" customHeight="1" x14ac:dyDescent="0.25">
      <c r="A90" s="115">
        <v>12</v>
      </c>
      <c r="B90" s="116" t="s">
        <v>101</v>
      </c>
      <c r="C90" s="67">
        <v>288.58999999999997</v>
      </c>
      <c r="D90" s="68" t="s">
        <v>1</v>
      </c>
      <c r="E90" s="37"/>
      <c r="F90" s="155">
        <f t="shared" si="3"/>
        <v>0</v>
      </c>
    </row>
    <row r="91" spans="1:6" s="27" customFormat="1" x14ac:dyDescent="0.25">
      <c r="A91" s="115"/>
      <c r="B91" s="116"/>
      <c r="C91" s="67"/>
      <c r="D91" s="68"/>
      <c r="E91" s="37"/>
      <c r="F91" s="155"/>
    </row>
    <row r="92" spans="1:6" s="27" customFormat="1" ht="12.75" customHeight="1" x14ac:dyDescent="0.25">
      <c r="A92" s="117">
        <v>13</v>
      </c>
      <c r="B92" s="64" t="s">
        <v>102</v>
      </c>
      <c r="C92" s="67">
        <v>288.58999999999997</v>
      </c>
      <c r="D92" s="68" t="s">
        <v>1</v>
      </c>
      <c r="E92" s="37"/>
      <c r="F92" s="155">
        <f>+ROUND((E92*C92),2)</f>
        <v>0</v>
      </c>
    </row>
    <row r="93" spans="1:6" s="28" customFormat="1" ht="12.75" customHeight="1" x14ac:dyDescent="0.25">
      <c r="A93" s="118"/>
      <c r="B93" s="119" t="s">
        <v>3</v>
      </c>
      <c r="C93" s="120"/>
      <c r="D93" s="121"/>
      <c r="E93" s="47"/>
      <c r="F93" s="159">
        <f>SUM(F10:F92)</f>
        <v>0</v>
      </c>
    </row>
    <row r="94" spans="1:6" s="29" customFormat="1" ht="12.75" customHeight="1" x14ac:dyDescent="0.25">
      <c r="A94" s="56" t="s">
        <v>104</v>
      </c>
      <c r="B94" s="107" t="s">
        <v>6</v>
      </c>
      <c r="C94" s="54"/>
      <c r="D94" s="55"/>
      <c r="E94" s="36"/>
      <c r="F94" s="36"/>
    </row>
    <row r="95" spans="1:6" s="29" customFormat="1" ht="51.75" customHeight="1" x14ac:dyDescent="0.25">
      <c r="A95" s="52">
        <v>1</v>
      </c>
      <c r="B95" s="110" t="s">
        <v>84</v>
      </c>
      <c r="C95" s="54">
        <v>1</v>
      </c>
      <c r="D95" s="68" t="s">
        <v>99</v>
      </c>
      <c r="E95" s="36"/>
      <c r="F95" s="36">
        <f>ROUND(C95*E95,2)</f>
        <v>0</v>
      </c>
    </row>
    <row r="96" spans="1:6" s="29" customFormat="1" ht="15" x14ac:dyDescent="0.25">
      <c r="A96" s="52"/>
      <c r="B96" s="110"/>
      <c r="C96" s="54"/>
      <c r="D96" s="68"/>
      <c r="E96" s="36"/>
      <c r="F96" s="36"/>
    </row>
    <row r="97" spans="1:8" s="29" customFormat="1" ht="27" customHeight="1" x14ac:dyDescent="0.25">
      <c r="A97" s="52">
        <v>2</v>
      </c>
      <c r="B97" s="110" t="s">
        <v>85</v>
      </c>
      <c r="C97" s="36"/>
      <c r="D97" s="122" t="s">
        <v>100</v>
      </c>
      <c r="E97" s="36"/>
      <c r="F97" s="36">
        <f>ROUND(C97*E97,2)</f>
        <v>0</v>
      </c>
    </row>
    <row r="98" spans="1:8" s="28" customFormat="1" ht="12.75" customHeight="1" x14ac:dyDescent="0.25">
      <c r="A98" s="118"/>
      <c r="B98" s="119" t="s">
        <v>103</v>
      </c>
      <c r="C98" s="120"/>
      <c r="D98" s="121"/>
      <c r="E98" s="47"/>
      <c r="F98" s="159">
        <f>SUM(F95:F97)</f>
        <v>0</v>
      </c>
    </row>
    <row r="99" spans="1:8" s="30" customFormat="1" ht="6" customHeight="1" x14ac:dyDescent="0.25">
      <c r="A99" s="102"/>
      <c r="B99" s="123"/>
      <c r="C99" s="104"/>
      <c r="D99" s="105"/>
      <c r="E99" s="45"/>
      <c r="F99" s="160"/>
    </row>
    <row r="100" spans="1:8" s="33" customFormat="1" x14ac:dyDescent="0.25">
      <c r="A100" s="124"/>
      <c r="B100" s="125" t="s">
        <v>7</v>
      </c>
      <c r="C100" s="126"/>
      <c r="D100" s="127"/>
      <c r="E100" s="161"/>
      <c r="F100" s="161">
        <f>+F98+F93</f>
        <v>0</v>
      </c>
      <c r="G100" s="31"/>
      <c r="H100" s="32"/>
    </row>
    <row r="101" spans="1:8" s="35" customFormat="1" x14ac:dyDescent="0.25">
      <c r="A101" s="128"/>
      <c r="B101" s="129"/>
      <c r="C101" s="130"/>
      <c r="D101" s="131"/>
      <c r="E101" s="162"/>
      <c r="F101" s="162"/>
      <c r="G101" s="34"/>
      <c r="H101" s="32"/>
    </row>
    <row r="102" spans="1:8" s="31" customFormat="1" x14ac:dyDescent="0.25">
      <c r="A102" s="132"/>
      <c r="B102" s="133" t="s">
        <v>8</v>
      </c>
      <c r="C102" s="134"/>
      <c r="D102" s="135"/>
      <c r="E102" s="163"/>
      <c r="F102" s="163"/>
    </row>
    <row r="103" spans="1:8" s="31" customFormat="1" x14ac:dyDescent="0.25">
      <c r="A103" s="136"/>
      <c r="B103" s="137" t="s">
        <v>105</v>
      </c>
      <c r="C103" s="138">
        <v>0.1</v>
      </c>
      <c r="D103" s="139"/>
      <c r="E103" s="164"/>
      <c r="F103" s="164">
        <f t="shared" ref="F103:F110" si="7">ROUND($F$100*C103,2)</f>
        <v>0</v>
      </c>
    </row>
    <row r="104" spans="1:8" s="31" customFormat="1" x14ac:dyDescent="0.25">
      <c r="A104" s="136"/>
      <c r="B104" s="137" t="s">
        <v>106</v>
      </c>
      <c r="C104" s="138">
        <v>0.03</v>
      </c>
      <c r="D104" s="139"/>
      <c r="E104" s="164"/>
      <c r="F104" s="164">
        <f t="shared" si="7"/>
        <v>0</v>
      </c>
    </row>
    <row r="105" spans="1:8" s="31" customFormat="1" x14ac:dyDescent="0.25">
      <c r="A105" s="136"/>
      <c r="B105" s="137" t="s">
        <v>107</v>
      </c>
      <c r="C105" s="138">
        <v>0.04</v>
      </c>
      <c r="D105" s="139"/>
      <c r="E105" s="164"/>
      <c r="F105" s="164">
        <f t="shared" si="7"/>
        <v>0</v>
      </c>
    </row>
    <row r="106" spans="1:8" s="31" customFormat="1" x14ac:dyDescent="0.25">
      <c r="A106" s="136"/>
      <c r="B106" s="137" t="s">
        <v>108</v>
      </c>
      <c r="C106" s="138">
        <v>0.04</v>
      </c>
      <c r="D106" s="139"/>
      <c r="E106" s="164"/>
      <c r="F106" s="164">
        <f t="shared" si="7"/>
        <v>0</v>
      </c>
    </row>
    <row r="107" spans="1:8" s="31" customFormat="1" x14ac:dyDescent="0.25">
      <c r="A107" s="136"/>
      <c r="B107" s="137" t="s">
        <v>109</v>
      </c>
      <c r="C107" s="138">
        <v>0.05</v>
      </c>
      <c r="D107" s="139"/>
      <c r="E107" s="164"/>
      <c r="F107" s="164">
        <f t="shared" si="7"/>
        <v>0</v>
      </c>
    </row>
    <row r="108" spans="1:8" s="31" customFormat="1" x14ac:dyDescent="0.25">
      <c r="A108" s="136"/>
      <c r="B108" s="137" t="s">
        <v>110</v>
      </c>
      <c r="C108" s="138">
        <v>0.05</v>
      </c>
      <c r="D108" s="139"/>
      <c r="E108" s="164"/>
      <c r="F108" s="164">
        <f t="shared" si="7"/>
        <v>0</v>
      </c>
    </row>
    <row r="109" spans="1:8" s="31" customFormat="1" x14ac:dyDescent="0.25">
      <c r="A109" s="136"/>
      <c r="B109" s="137" t="s">
        <v>111</v>
      </c>
      <c r="C109" s="140">
        <v>0.1</v>
      </c>
      <c r="D109" s="141"/>
      <c r="E109" s="165"/>
      <c r="F109" s="164">
        <f t="shared" si="7"/>
        <v>0</v>
      </c>
    </row>
    <row r="110" spans="1:8" s="31" customFormat="1" x14ac:dyDescent="0.25">
      <c r="A110" s="136"/>
      <c r="B110" s="137" t="s">
        <v>112</v>
      </c>
      <c r="C110" s="138">
        <v>1.4999999999999999E-2</v>
      </c>
      <c r="D110" s="139"/>
      <c r="E110" s="164"/>
      <c r="F110" s="164">
        <f t="shared" si="7"/>
        <v>0</v>
      </c>
    </row>
    <row r="111" spans="1:8" s="31" customFormat="1" x14ac:dyDescent="0.25">
      <c r="A111" s="136"/>
      <c r="B111" s="142" t="s">
        <v>113</v>
      </c>
      <c r="C111" s="138">
        <v>0.18</v>
      </c>
      <c r="D111" s="139"/>
      <c r="E111" s="164"/>
      <c r="F111" s="164">
        <f>ROUND($F$103*C111,2)</f>
        <v>0</v>
      </c>
    </row>
    <row r="112" spans="1:8" s="31" customFormat="1" x14ac:dyDescent="0.25">
      <c r="A112" s="136"/>
      <c r="B112" s="137" t="s">
        <v>86</v>
      </c>
      <c r="C112" s="138">
        <v>0.01</v>
      </c>
      <c r="D112" s="139"/>
      <c r="E112" s="164"/>
      <c r="F112" s="164">
        <f>ROUND($F$100*C112,2)</f>
        <v>0</v>
      </c>
    </row>
    <row r="113" spans="1:11" s="31" customFormat="1" x14ac:dyDescent="0.25">
      <c r="A113" s="136"/>
      <c r="B113" s="137" t="s">
        <v>114</v>
      </c>
      <c r="C113" s="138">
        <v>1E-3</v>
      </c>
      <c r="D113" s="139"/>
      <c r="E113" s="164"/>
      <c r="F113" s="164">
        <f>ROUND($F$100*C113,2)</f>
        <v>0</v>
      </c>
    </row>
    <row r="114" spans="1:11" s="31" customFormat="1" x14ac:dyDescent="0.25">
      <c r="A114" s="136"/>
      <c r="B114" s="137" t="s">
        <v>87</v>
      </c>
      <c r="C114" s="138">
        <v>0.05</v>
      </c>
      <c r="D114" s="139"/>
      <c r="E114" s="164"/>
      <c r="F114" s="164">
        <f>ROUND($F$100*C114,2)</f>
        <v>0</v>
      </c>
    </row>
    <row r="115" spans="1:11" s="31" customFormat="1" x14ac:dyDescent="0.25">
      <c r="A115" s="143"/>
      <c r="B115" s="143" t="s">
        <v>9</v>
      </c>
      <c r="C115" s="144"/>
      <c r="D115" s="145"/>
      <c r="E115" s="166"/>
      <c r="F115" s="166">
        <f>SUM(F103:F114)</f>
        <v>0</v>
      </c>
    </row>
    <row r="116" spans="1:11" s="31" customFormat="1" ht="5.25" customHeight="1" x14ac:dyDescent="0.25">
      <c r="A116" s="136"/>
      <c r="B116" s="146"/>
      <c r="C116" s="147"/>
      <c r="D116" s="139"/>
      <c r="E116" s="164"/>
      <c r="F116" s="164"/>
    </row>
    <row r="117" spans="1:11" s="31" customFormat="1" x14ac:dyDescent="0.25">
      <c r="A117" s="148"/>
      <c r="B117" s="148" t="s">
        <v>115</v>
      </c>
      <c r="C117" s="149"/>
      <c r="D117" s="150"/>
      <c r="E117" s="167"/>
      <c r="F117" s="168">
        <f>+F100+F115</f>
        <v>0</v>
      </c>
      <c r="H117" s="32"/>
      <c r="I117" s="33"/>
      <c r="J117" s="33"/>
      <c r="K117" s="33"/>
    </row>
    <row r="118" spans="1:11" ht="9.75" customHeight="1" x14ac:dyDescent="0.25">
      <c r="A118" s="19"/>
      <c r="B118" s="13"/>
      <c r="C118" s="20"/>
      <c r="D118" s="21"/>
      <c r="E118" s="20"/>
      <c r="F118" s="20"/>
    </row>
  </sheetData>
  <sheetProtection algorithmName="SHA-512" hashValue="u1Y9PJ7qlNh671oUWnmCMOqnlhTEev5ZZnl2qUItWEzBGODCEG8igvEOwQZyfWR6GFB8JBihcnQEFExfWFSX8Q==" saltValue="blCytcX49as5tuaAM9Gg9w==" spinCount="100000" sheet="1" objects="1" scenarios="1"/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&amp;CMejoramiento Colectora Av. Circunvalación. Alcantarillado Sanitario Santa Báarbara, Samaná&amp;R&amp;P/&amp;N</oddFooter>
  </headerFooter>
  <rowBreaks count="1" manualBreakCount="1">
    <brk id="45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4" ma:contentTypeDescription="Crear nuevo documento." ma:contentTypeScope="" ma:versionID="cf05166d3530b92e674c766a575b242c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006a415e107a736f40489d459efa2988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D26A5E1C-90BF-48D1-8C38-1A98CB3CE2A2}"/>
</file>

<file path=customXml/itemProps2.xml><?xml version="1.0" encoding="utf-8"?>
<ds:datastoreItem xmlns:ds="http://schemas.openxmlformats.org/officeDocument/2006/customXml" ds:itemID="{06E59B5B-3613-4962-9C3B-7745484538BB}"/>
</file>

<file path=customXml/itemProps3.xml><?xml version="1.0" encoding="utf-8"?>
<ds:datastoreItem xmlns:ds="http://schemas.openxmlformats.org/officeDocument/2006/customXml" ds:itemID="{EB847702-A1EE-4931-BE46-075313E01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</vt:lpstr>
      <vt:lpstr>LISTA!Área_de_impresión</vt:lpstr>
      <vt:lpstr>LISTA!Títulos_a_imprimir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Mercedes</dc:creator>
  <cp:lastModifiedBy>Daniel Emilio Feliz Pérez</cp:lastModifiedBy>
  <cp:lastPrinted>2022-03-04T14:11:10Z</cp:lastPrinted>
  <dcterms:created xsi:type="dcterms:W3CDTF">2020-05-28T17:33:19Z</dcterms:created>
  <dcterms:modified xsi:type="dcterms:W3CDTF">2022-03-07T15:36:44Z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