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filterPrivacy="1"/>
  <xr:revisionPtr revIDLastSave="0" documentId="13_ncr:1_{39B35A34-7719-4DA8-B046-0BA89F9B2235}" xr6:coauthVersionLast="47" xr6:coauthVersionMax="47" xr10:uidLastSave="{00000000-0000-0000-0000-000000000000}"/>
  <bookViews>
    <workbookView xWindow="-120" yWindow="-120" windowWidth="29040" windowHeight="1584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23" i="1" l="1"/>
  <c r="F724" i="1" s="1"/>
  <c r="F725" i="1" s="1"/>
  <c r="F646" i="1"/>
  <c r="F647" i="1" s="1"/>
  <c r="F648" i="1" s="1"/>
  <c r="F649" i="1" s="1"/>
  <c r="F650" i="1" s="1"/>
  <c r="F651" i="1" s="1"/>
  <c r="F652" i="1" s="1"/>
  <c r="F653" i="1" s="1"/>
  <c r="F654" i="1" s="1"/>
  <c r="F655" i="1" s="1"/>
  <c r="F656" i="1" s="1"/>
  <c r="F657" i="1" s="1"/>
  <c r="F658" i="1" s="1"/>
  <c r="F659" i="1" s="1"/>
  <c r="F660" i="1" s="1"/>
  <c r="F661" i="1" s="1"/>
  <c r="F662" i="1" s="1"/>
  <c r="F663" i="1" s="1"/>
  <c r="F664" i="1" s="1"/>
  <c r="F665" i="1" s="1"/>
  <c r="F666" i="1" s="1"/>
  <c r="F667" i="1" s="1"/>
  <c r="F668" i="1" s="1"/>
  <c r="F669" i="1" s="1"/>
  <c r="F670" i="1" s="1"/>
  <c r="F671" i="1" s="1"/>
  <c r="F672" i="1" s="1"/>
  <c r="F673" i="1" s="1"/>
  <c r="F674" i="1" s="1"/>
  <c r="F675" i="1" s="1"/>
  <c r="F676" i="1" s="1"/>
  <c r="F677" i="1" s="1"/>
  <c r="F678" i="1" s="1"/>
  <c r="F679" i="1" s="1"/>
  <c r="F680" i="1" s="1"/>
  <c r="F681" i="1" s="1"/>
  <c r="F682" i="1" s="1"/>
  <c r="F683" i="1" s="1"/>
  <c r="F684" i="1" s="1"/>
  <c r="F685" i="1" s="1"/>
  <c r="F686" i="1" s="1"/>
  <c r="F687" i="1" s="1"/>
  <c r="F688" i="1" s="1"/>
  <c r="F689" i="1" s="1"/>
  <c r="F690" i="1" s="1"/>
  <c r="F691" i="1" s="1"/>
  <c r="F692" i="1" s="1"/>
  <c r="F693" i="1" s="1"/>
  <c r="F694" i="1" s="1"/>
  <c r="F695" i="1" s="1"/>
  <c r="F696" i="1" s="1"/>
  <c r="F697" i="1" s="1"/>
  <c r="F698" i="1" s="1"/>
  <c r="F699" i="1" s="1"/>
  <c r="F700" i="1" s="1"/>
  <c r="F701" i="1" s="1"/>
  <c r="F702" i="1" s="1"/>
  <c r="F703" i="1" s="1"/>
  <c r="F704" i="1" s="1"/>
  <c r="F705" i="1" s="1"/>
  <c r="F706" i="1" s="1"/>
  <c r="F707" i="1" s="1"/>
  <c r="F708" i="1" s="1"/>
  <c r="F709" i="1" s="1"/>
  <c r="F710" i="1" s="1"/>
  <c r="C634" i="1"/>
  <c r="C629" i="1"/>
  <c r="C628" i="1"/>
  <c r="C627" i="1"/>
  <c r="C626" i="1"/>
  <c r="C625" i="1"/>
  <c r="C624" i="1"/>
  <c r="C615" i="1"/>
  <c r="C613" i="1"/>
  <c r="C612" i="1"/>
  <c r="C610" i="1"/>
  <c r="C608" i="1"/>
  <c r="F601" i="1"/>
  <c r="F602" i="1" s="1"/>
  <c r="F603" i="1" s="1"/>
  <c r="F604" i="1" s="1"/>
  <c r="F605" i="1" s="1"/>
  <c r="F606" i="1" s="1"/>
  <c r="F607" i="1" s="1"/>
  <c r="F608" i="1" s="1"/>
  <c r="F609" i="1" s="1"/>
  <c r="F610" i="1" s="1"/>
  <c r="F611" i="1" s="1"/>
  <c r="F612" i="1" s="1"/>
  <c r="F613" i="1" s="1"/>
  <c r="F614" i="1" s="1"/>
  <c r="F615" i="1" s="1"/>
  <c r="F616" i="1" s="1"/>
  <c r="F617" i="1" s="1"/>
  <c r="F618" i="1" s="1"/>
  <c r="F619" i="1" s="1"/>
  <c r="F620" i="1" s="1"/>
  <c r="F621" i="1" s="1"/>
  <c r="F622" i="1" s="1"/>
  <c r="F623" i="1" s="1"/>
  <c r="F624" i="1" s="1"/>
  <c r="F625" i="1" s="1"/>
  <c r="F626" i="1" s="1"/>
  <c r="F627" i="1" s="1"/>
  <c r="F628" i="1" s="1"/>
  <c r="F629" i="1" s="1"/>
  <c r="F630" i="1" s="1"/>
  <c r="F631" i="1" s="1"/>
  <c r="F632" i="1" s="1"/>
  <c r="F633" i="1" s="1"/>
  <c r="F634" i="1" s="1"/>
  <c r="F588" i="1"/>
  <c r="F589" i="1" s="1"/>
  <c r="F590" i="1" s="1"/>
  <c r="C577" i="1"/>
  <c r="F571" i="1"/>
  <c r="F572" i="1" s="1"/>
  <c r="F573" i="1" s="1"/>
  <c r="F574" i="1" s="1"/>
  <c r="F575" i="1" s="1"/>
  <c r="F576" i="1" s="1"/>
  <c r="F577" i="1" s="1"/>
  <c r="F550" i="1"/>
  <c r="F551" i="1" s="1"/>
  <c r="F552" i="1" s="1"/>
  <c r="F553" i="1" s="1"/>
  <c r="F554" i="1" s="1"/>
  <c r="F537" i="1"/>
  <c r="F538" i="1" s="1"/>
  <c r="F539" i="1" s="1"/>
  <c r="F540" i="1" s="1"/>
  <c r="F452" i="1"/>
  <c r="F453" i="1" s="1"/>
  <c r="F454" i="1" s="1"/>
  <c r="F455" i="1" s="1"/>
  <c r="F456" i="1" s="1"/>
  <c r="F457" i="1" s="1"/>
  <c r="F458" i="1" s="1"/>
  <c r="F459" i="1" s="1"/>
  <c r="F460" i="1" s="1"/>
  <c r="F461" i="1" s="1"/>
  <c r="F462" i="1" s="1"/>
  <c r="F463" i="1" s="1"/>
  <c r="F464" i="1" s="1"/>
  <c r="F465" i="1" s="1"/>
  <c r="F466" i="1" s="1"/>
  <c r="F467" i="1" s="1"/>
  <c r="F468" i="1" s="1"/>
  <c r="F469" i="1" s="1"/>
  <c r="F470" i="1" s="1"/>
  <c r="F471" i="1" s="1"/>
  <c r="F472" i="1" s="1"/>
  <c r="F473" i="1" s="1"/>
  <c r="F474" i="1" s="1"/>
  <c r="F475" i="1" s="1"/>
  <c r="F476" i="1" s="1"/>
  <c r="F477" i="1" s="1"/>
  <c r="F478" i="1" s="1"/>
  <c r="F479" i="1" s="1"/>
  <c r="F480" i="1" s="1"/>
  <c r="F481" i="1" s="1"/>
  <c r="F482" i="1" s="1"/>
  <c r="F483" i="1" s="1"/>
  <c r="F484" i="1" s="1"/>
  <c r="F485" i="1" s="1"/>
  <c r="F486" i="1" s="1"/>
  <c r="F487" i="1" s="1"/>
  <c r="F488" i="1" s="1"/>
  <c r="F489" i="1" s="1"/>
  <c r="F490" i="1" s="1"/>
  <c r="F491" i="1" s="1"/>
  <c r="F492" i="1" s="1"/>
  <c r="F493" i="1" s="1"/>
  <c r="F494" i="1" s="1"/>
  <c r="F495" i="1" s="1"/>
  <c r="F496" i="1" s="1"/>
  <c r="F497" i="1" s="1"/>
  <c r="F498" i="1" s="1"/>
  <c r="F499" i="1" s="1"/>
  <c r="F500" i="1" s="1"/>
  <c r="F501" i="1" s="1"/>
  <c r="F502" i="1" s="1"/>
  <c r="F503" i="1" s="1"/>
  <c r="F504" i="1" s="1"/>
  <c r="F505" i="1" s="1"/>
  <c r="F506" i="1" s="1"/>
  <c r="F507" i="1" s="1"/>
  <c r="F508" i="1" s="1"/>
  <c r="F509" i="1" s="1"/>
  <c r="F389" i="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422" i="1" s="1"/>
  <c r="F423" i="1" s="1"/>
  <c r="F424" i="1" s="1"/>
  <c r="F425" i="1" s="1"/>
  <c r="F426" i="1" s="1"/>
  <c r="F427" i="1" s="1"/>
  <c r="F428" i="1" s="1"/>
  <c r="F429" i="1" s="1"/>
  <c r="F430" i="1" s="1"/>
  <c r="F9" i="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556" i="1" l="1"/>
  <c r="F557" i="1" s="1"/>
  <c r="F558" i="1" s="1"/>
  <c r="F559" i="1" s="1"/>
  <c r="F560" i="1" s="1"/>
  <c r="F555" i="1"/>
</calcChain>
</file>

<file path=xl/sharedStrings.xml><?xml version="1.0" encoding="utf-8"?>
<sst xmlns="http://schemas.openxmlformats.org/spreadsheetml/2006/main" count="1131" uniqueCount="973">
  <si>
    <t>INSTITUTO NACIONAL DE AGUAS POTABLES Y ALCANTARILLADOS (INAPA)</t>
  </si>
  <si>
    <t xml:space="preserve">Resumen de Ingresos y Egresos </t>
  </si>
  <si>
    <t xml:space="preserve"> Del 01 al  30  de SEPTIEMBRE  2021</t>
  </si>
  <si>
    <t>(VALORES EN RD$)</t>
  </si>
  <si>
    <t xml:space="preserve">                                         </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</si>
  <si>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</si>
  <si>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</si>
  <si>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</si>
  <si>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</si>
  <si>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</si>
  <si>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</si>
  <si>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</si>
  <si>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</si>
  <si>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</si>
  <si>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</si>
  <si>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ASIGNACIONES PRESUPUESTARIAS</t>
  </si>
  <si>
    <t>REINTEGROS</t>
  </si>
  <si>
    <t>COMISION DESCUENTOS CARNET</t>
  </si>
  <si>
    <t>COMISION BANCARIA COBRO IMP. DGII 0.15%</t>
  </si>
  <si>
    <t xml:space="preserve">IMP. 0.15          </t>
  </si>
  <si>
    <t>COMISION TSS</t>
  </si>
  <si>
    <t>COMISION POR CHEQUES CERTIFICADOS</t>
  </si>
  <si>
    <t>COMISION CHEQUE DEVUELTO</t>
  </si>
  <si>
    <t>COMISION POR MANEJO DE CUENTA</t>
  </si>
  <si>
    <t>AVISO DE DEBITO (CHEQUE DEVUELTO 3/9/2021)</t>
  </si>
  <si>
    <t>AVISO DE DEBITO (CHEQUE DEVUELTO 29/9/2021)</t>
  </si>
  <si>
    <t xml:space="preserve">061351 </t>
  </si>
  <si>
    <t>PAGO INDEMN. Y VAC. (25 DIAS CORRESP. AL AÑO 2019 Y 24 DEL 2020), QUIEN DESEMPEÑO EL CARGO DE CONSERJE EN LA SECCION DE MAYORDOMIA.</t>
  </si>
  <si>
    <t xml:space="preserve">061352 </t>
  </si>
  <si>
    <t>PAGO INDEMN. Y VAC. (25 DIAS CORRESP. AL AÑO 2019 Y 24 AL 2020), QUIEN DESEMPEÑO EL CARGO DE CONSERJE EN LA SECCION DE MAYORDOMIA.</t>
  </si>
  <si>
    <t xml:space="preserve">061353 </t>
  </si>
  <si>
    <t xml:space="preserve">061354 </t>
  </si>
  <si>
    <t>REPOS. FONDO CAJA CHICA DE LA PROVINCIA AZUA ZONA II CORRESPONDIENTE AL PERIODO DEL 14-06 AL 02-08-2021, RECIBOS DE DESEMBOLSO DEL 1226 AL 1271, SEGUN RELACION DE GASTOS.</t>
  </si>
  <si>
    <t xml:space="preserve">061355 </t>
  </si>
  <si>
    <t>PAGO FACT. NO.B1500000409/26-07-2021 ORDEN DE COMPRA OC2021-0180, AQUISICION DE UTENSILIOS PARA LA DIVISION DE PROTOCOLO Y EVENTOS QUE SERAN UTILIZADOS DURANTE LAS DIFERENTES ACTIVIDADES DE NUESTRA INSTITUCION.</t>
  </si>
  <si>
    <t xml:space="preserve">061356 </t>
  </si>
  <si>
    <t>PAGO INDEMN. Y VAC. (25 DIAS CORRESP. AL AÑO 2019 Y 19 DEL 2020), QUIEN DESEMPEÑO EL CARGO DE AYUDANTE DE FONTANERIA, EN LA DIVISION DE OPERACIONES SAN CRISTOBAL.</t>
  </si>
  <si>
    <t xml:space="preserve">061357 </t>
  </si>
  <si>
    <t>PAGO INDEMN. Y VAC. (25 DIAS CORRESP. AL AÑO 2019 Y 19 AL 2020), QUIEN DESEMPEÑO EL CARGO DE AYUDANTE DE FONTANERIA, EN LA DIVISION DE OPERACIONES SAN CRISTOBAL.</t>
  </si>
  <si>
    <t xml:space="preserve">061358 </t>
  </si>
  <si>
    <t>PAGO INDEMN. Y VAC. (30 DIAS CORRESP. AL AÑO 2018 Y 30 DEL 2019), QUIEN DESEMPEÑO EL CARGO DE OPERADOR DE SISTEMA APS, EN LA DIVISION DE OPERACIONES SAN JOSE DE OCOA.</t>
  </si>
  <si>
    <t xml:space="preserve">061359 </t>
  </si>
  <si>
    <t>PAGO INDEMN. Y VAC. (30 DIAS CORRESP. AL AÑO 2018 Y 30 AL 2019), QUIEN DESEMPEÑO EL CARGO DE OPERADOR DE SISTEMA APS, EN LA DIVISION DE OPERACIONES SAN JOSE DE OCOA.</t>
  </si>
  <si>
    <t xml:space="preserve">061360 </t>
  </si>
  <si>
    <t>PAGO INDEMN. Y VAC. (15 DIAS CORRESP. AL AÑO 2019 Y 15 DEL 2020), QUIEN DESEMPEÑO EL CARGO DE CONSERJE EN LA SECCION DE MAYORDOMIA.</t>
  </si>
  <si>
    <t xml:space="preserve">061361 </t>
  </si>
  <si>
    <t>PAGO INDEMN. Y VAC. (15 DIAS CORRESP. AL AÑO 2019 Y 15 AL 2020), QUIEN DESEMPEÑO EL CARGO DE CONSERJE EN LA SECCION DE MAYORDOMIA.</t>
  </si>
  <si>
    <t xml:space="preserve">061362 </t>
  </si>
  <si>
    <t>PAGO FACT. NO. B1500000122/15-06-2021 ORDEN DE SERVICIO OS2021-0235, SERVICIO DE PULIDO, CRISTALIZADO Y LAVADO DE PISOS, PARA SER UTILIZADO EN LA SEDE CENTRAL DEL INAPA.</t>
  </si>
  <si>
    <t xml:space="preserve">061363 </t>
  </si>
  <si>
    <t>NULO</t>
  </si>
  <si>
    <t xml:space="preserve">061364 </t>
  </si>
  <si>
    <t>PAGO FACT. NO. B1500000171/23-06-2021 ORDEN DE COMPRA OC2021-0164 ADQUISICION DE FILTROS Y ACEITE PARA VEHICULOS DE INSTITUCION.</t>
  </si>
  <si>
    <t xml:space="preserve">061365 </t>
  </si>
  <si>
    <t>PAGO FACT. NOS. B1500000017/05-07, 20/06-07, 18/09-07, 29/19-07, 23/10-07, 24/12-07-2021,  ORDEN DE SERVICIO NO. OS2021-0440, SERVICIO DISTRIBUCION DE AGUA EN DIFERENTES SECTORES Y COMUNIDADES DE LA PROVINCIA BARAHONA.  CORRESP.  A   30 DIAS DE SÉPTIEMBRE,  31 DIAS DE OCTUBRE, 30 DIAS DE NOVIEMBRE, 28 DIAS DE DICIEMBRE/2020, 29 DIAS DE ENERO Y  25 DIAS DE FEBRERO/2021.</t>
  </si>
  <si>
    <t xml:space="preserve">061366 </t>
  </si>
  <si>
    <t>RETENCION DEL ( 5%) DEL IMPUESTO SOBRE LA RENTA DESCONTADO A CONTRATISTAS Y PROVEEDORES DE BIENES Y SERVICIOS, SEGUN LEY 253/12,  CORRESP. AL  MES DE JULIO/2021.</t>
  </si>
  <si>
    <t xml:space="preserve">061367 </t>
  </si>
  <si>
    <t>PAGO DE FACT. NO. B1500000004/06-07-2021 ORDEN DE COMPRA OC2021-0171, ADQUISICION DE CAFE, AZUCAR, CREMORA PARA SER DISTRIBUIDOS EN LOS DIFERENTES DEPARTAMENTOS DEL NIVEL CENTRAL DE INAPA.</t>
  </si>
  <si>
    <t xml:space="preserve">061368 </t>
  </si>
  <si>
    <t>APORTE DE LA INSTITUCION CONFORME AL ACUERDO DE COLABORACION ENTRE EL INSTITUTO NACIONAL DE AGUAS POTABLES Y ALCANTARILLADOS (INAPA) Y LA FUNDACION FRANCINA HUNGRIA, EN FECHA DE 28 DE JUNIO DEL AÑO 2021, PARA LA EJECUCION Y DESARROLLO DE ACTIVIDADES CONJUNTAS Y RECIPROCAS EN PROCURA DE FORMAR A LOS COLABORADORES DEL INAPA, PROMOVIENDO ESPACIOS DE COMUNICACION DE LAS ACCIONES DE MANEJOS RESPONSABLE DE LOS RECURSOS DEL AGUA, SEGUN ACUERDO/ 28- DE JUNIO DEL  AÑO 2021.</t>
  </si>
  <si>
    <t xml:space="preserve">EFT-6454 </t>
  </si>
  <si>
    <t>PAGO FACT. NOS. B0224293032/18-06, 4118/23-06-2021, DESCONTADO DE LA INDEMN. Y  VAC. QUIEN DESEMPEÑO EL CARGO DE CONSERJE EN LA SECCION DE MAYORDOMIA.</t>
  </si>
  <si>
    <t>EFT-6455</t>
  </si>
  <si>
    <t>PAGO FACT. NO. B1500000040/02-08-2021, ORDEN DE SERVICIO NO. OS2021-0238, DISTRIBUCION DE AGUA EN DIFERENTES SECTORES Y COMUNIDADES DE LA PROVINCIA AZUA,  CORRESP. A  20 DIAS DEL MES DE JULIO /2021.</t>
  </si>
  <si>
    <t>EFT-6456</t>
  </si>
  <si>
    <t>PAGO FACT. NOS. B0223928466/03-05, 3970/19-05, 1092,95/29-06-2021, DESCONTADO DE LA INDEMN. Y VAC. QUIEN DESEMPEÑO EL CARGO DE CONSERJE EN LA SECCION DE MAYORDOMIA.</t>
  </si>
  <si>
    <t>EFT-6457</t>
  </si>
  <si>
    <t>PAGO TRANSPORTE DEL DEPARTAMENTO DE REVISION Y CONTROL,  CORRESP. AL MES DE JULIO/2021, ELABORADA EN EL MES DE AGOSTO/2021.</t>
  </si>
  <si>
    <t>EFT-6458</t>
  </si>
  <si>
    <t>PAGO VIATICOS DE LA DIRECCION DE SUP. Y FISCALIZACION DE OBRAS, CORRESP. AL MES DE JUNIO/2021, ELABORADA EN AGOSTO/2021.</t>
  </si>
  <si>
    <t>EFT-6459</t>
  </si>
  <si>
    <t>PAGO NOMINA DE INDEMN. Y VAC. AL PERSONAL DESVINCULADO 6TA PARTE.</t>
  </si>
  <si>
    <t>EFT-6460</t>
  </si>
  <si>
    <t>PAGO FACT. NO. B1500000034/30-06-2021, ORDEN DE SERVICIO NO. OS2021-0240, DISTRIBUCION DE AGUA EN DIFERENTES SECTORES Y COMUNIDADES DE LA PROVINCIA SAMANA, CORRESP. A 30 DIAS DEL MES DE JUNIO/2021.</t>
  </si>
  <si>
    <t>EFT-6461</t>
  </si>
  <si>
    <t>PAGO FACT. NO. B1500000033/05-07-2021,  ORDEN DE SERVICIO NO. OS2021-0258,  DISTRIBUCION DE AGUA CON CAMION CISTERNA EN DIFERENTES SECTORES Y COMUNIDADES DE LA PROVINCIA SAMANA, CORRESP. A 21 DIAS DE JUNIO/2021.</t>
  </si>
  <si>
    <t>EFT-6462</t>
  </si>
  <si>
    <t>PAGO VIATICOS DE LA DIRECCION DE TRATAMIENTO DE AGUA, CORRESP. A  JUNIO/2021, ELABORADA EN AGOSTO/2021.</t>
  </si>
  <si>
    <t>EFT-6463</t>
  </si>
  <si>
    <t>PAGO NOMINA DE  VIATICOS DE LA DIRECCION DESARROLLO PROVINCIAL CORRESP. AL MES DE JUNIO/2021,  ELABORADA EN AGOSTO/2021.</t>
  </si>
  <si>
    <t>EFT-6464</t>
  </si>
  <si>
    <t>PAGO VIATICO DE LA DIRECCION DE OPERACIONES, CORRESP. AL MES DE JUNIO/2021, ELABORADA EN AGOSTO/2021.</t>
  </si>
  <si>
    <t>EFT-6465</t>
  </si>
  <si>
    <t>PAGO FACT. NO. B1500002633/01-08-2021, CUENTA NO. (50015799) SERVICIO C&amp;W INTERNET 155 MBPS IP ASIGNADO A NIVEL CENTRAL, CORRESP. A LA FACTURACION DE 01-08 AL 31-08/2021.</t>
  </si>
  <si>
    <t>EFT-6466</t>
  </si>
  <si>
    <t>PAGO VIATICOS DE LA DIRECCION ADMINISTRATIVA MES DE JUNIO/2021, ELABORADA EN AGOSTO/2021.</t>
  </si>
  <si>
    <t>EFT-6467</t>
  </si>
  <si>
    <t>PAGO FACT. NO. B1500000047/01-07-2021, ORDEN DE SERVICIO NO. OS2021-0362, DISTRIBUCION DE AGUA CON CAMION CISTERNA EN DIFERENTES SECTORES Y COMUNIDADES DE LA PROVINCIA EL SEIBO ADENDA 01/2021,  CORRESP  A  28 DIAS DE JUNIO/2021.</t>
  </si>
  <si>
    <t>EFT-6468</t>
  </si>
  <si>
    <t>PAGO RETENCION TSS, SEGURO BASICO OPCIONAL, APORTE PLAN DE PENSIONES (2.87%), SEGURO FAMILIAR DE SALUD (3.04%) CORRESP. A LAS NOMINAS NIVEL CENTRAL, ACUEDUCTOS, P/CONTRATADO E IGUALADO, P/ TRAMITES PENSION NC. Y AC. PROVINCIA SANTIAGO Y SAN CRISTOBAL, PERSONAL CONTRATADO SAN CRISTOBAL, ADICIONALES ACUEDUCTOS JUNIO , ADICIONALES NIVEL CENTRAL Y ACUEDUCTOS JULIO, CONTRATADO E IGUALADO MARZO-AGOSTO, CONTRATADO SUP.- PROYECTOS Y CACELADOS NC. Y AC., AGOSTO/2021.</t>
  </si>
  <si>
    <t xml:space="preserve">061369 </t>
  </si>
  <si>
    <t>REPOSICION FONDO CAJA CHCA DE LA PROVINCIA MONTECRISTI ZONA I CORRESP. AL PERIODO DEL 13-07 AL 13-08-2021, RECIBOS DE DESEMBOLSO DEL 0642 AL 0673 SEGUN RELACION DE GASTOS.</t>
  </si>
  <si>
    <t xml:space="preserve">061370 </t>
  </si>
  <si>
    <t>REPOSICION FONDO CAJA CHICA DE LA PROVINCIA HERMANAS MIRABAL ZONA III CORRESP. AL PERIODO DEL 10-06 AL  28-07-2021, RECIBOS DE DESEMBOLSO DEL 0828 AL 0876 SEGUN RELACION DE GASTOS.</t>
  </si>
  <si>
    <t xml:space="preserve">061371 </t>
  </si>
  <si>
    <t>REPOSICION FONDO CAJA CHICA DE LA PROVINCIA DAJABON ZONA I CORRESP. AL PERIODO DEL 14-06 AL 02-08-2021, RECIBOS DE DESEMBOLSO DEL 0900 AL 0932 SEGUN RELACION DE GASTOS.</t>
  </si>
  <si>
    <t xml:space="preserve">061372 </t>
  </si>
  <si>
    <t>REPOSICION FONDO CAJA CHICA DE LA PROVINCIA EL SEIBO CORRESP. AL PERIODO DEL 04-06 AL 29-07-2021, RECIBOS DE DESEMBOLSO DEL 0759 AL 0821 SEGUN RELACION DE GASTOS.</t>
  </si>
  <si>
    <t xml:space="preserve">EFT-6469 </t>
  </si>
  <si>
    <t>APORTES PATRONALES DE LA INSTITUCION AL SISTEMA DE SEGURIDAD SOCIAL, CORRESPONDIENTE AL MES DE AGOSTO/2021 Y RECARGOS E INTERESES POR  NOVEDADES ATRASADAS REPORTADAS EN EL PRESENTE MES, CORRESP. A LOS MESES DE MAYO- JULIO/2021, SEGUN FACTURA S/N  D/F 02-09-2021, REFERENCIA NOS. 0820-2120-9840-9441, 0820-2120-9840-9553, 0720-2120-9778-1980, 0520-2120-9803-3150, 0620-2120-9778-4711.</t>
  </si>
  <si>
    <t>EFT-6470</t>
  </si>
  <si>
    <t>PAGO VIATICOS COMPLETIVO, CORRESPONDIENTE A MAYO/2021 ELABORADA EN AGOSTO/2021.</t>
  </si>
  <si>
    <t>EFT-6471</t>
  </si>
  <si>
    <t>PAGO FACT. NOS.B1500000061/01-07, 63/04-03, 64/15-03, 65/04-06, 66/10-05, 67/14-06-2021,ORDENES  DE SERVICIO NOS.OS2021-0017  Y OS2021-0335, SERVICIO DE DISTRIBUCION DE AGUA CON CAMION CISTERNA EN DIFERENTES COMUNIDADES DE LA PROVINCIA PEDERNALES,  ADENDA NO.01/2020 Y NO. 011/2021,   CORRESP. A 30  DIAS  DE DICIEMBRE/2020,  31  DIAS  DE ENERO, 27 DIAS DE FEBRERO, 29 DIAS DE MARZO, 30 DIAS DE ABRIL, 29 DIAS DE  MAYO/2021.</t>
  </si>
  <si>
    <t>EFT-6472</t>
  </si>
  <si>
    <t>PAGO FACT. NOS.B1500064470/27-05, 64544/04, 64540/09, 64599/10, 64586/12,  64628, 64627,64624, 64629, 64626,/23, 64661,, 64633/25, 64639, 64642/28, 64666/29, 64653, 64663/30-06, 64675, 64676/01, 64702, 64717, 64691/02, 64669/03, 64721, 64719/06, 64727/07, 64738/08, 64742/10, 64724/11, 64770/20-07-2021 ORDEN DE COMPRA OC2020-0191 ADQUISICION DE GASOIL REGULAR  PARA SER UTILIZADO EN LA FLOTILLA  DE VEHICULOS, GENERADORES ELECTRICOS, Y EQUIPO DE BOMBEO DEL INAPA.</t>
  </si>
  <si>
    <t xml:space="preserve">061373 </t>
  </si>
  <si>
    <t>REPOSICION FONDO GENERAL DESTINADO PARA CUBRIR GASTOS MENORES DEL NIVEL CENTRAL CORRESP. AL PERIODO DEL 06-05 AL 07-07-2021, RECIBOS DE DESEMBOLSO DEL 19766 AL 19952.</t>
  </si>
  <si>
    <t xml:space="preserve">061374 </t>
  </si>
  <si>
    <t>REPOSICION FONDO CAJA CHICA DE LA PROVINCIA MARIA TRINIDAD SANCHEZ  ZONA III CORRESP. AL PERIODO DEL 15-06 AL 05-08-2021, RECIBOS DE DESEMBOLSO DEL 1008 AL 1051 SEGUN RELACION DE GASTOS.</t>
  </si>
  <si>
    <t xml:space="preserve">061375 </t>
  </si>
  <si>
    <t>PAGO FACT. NO.B1500000279/05-08-2021, ORDEN DE SERVICIO NO.OS2021-0466,  COLOCACION DE PUBLICIDAD INSTITUCIONAL DURANTE 03 (TRES) MESES, EN PAGINA WEB WWW.REDDENOTICIAS.ONLINE,  CORRESP. AL PERIODO DEL 03 DE MAYO AL 03 DE AGOSTO DEL 2021.</t>
  </si>
  <si>
    <t xml:space="preserve">061376 </t>
  </si>
  <si>
    <t>PAGO FACT. NO. B150000063/28-07-2021 ORDEN DE COMPRA OC-2021-0173 ADQUISICION DE CREMORA DE 11 ONZAS PARA SER DISTRIBUIDOS EN LOS DIFERENTE DEPARTEMENTOS DEL NIVEL CENTRAL DE INAPA.</t>
  </si>
  <si>
    <t xml:space="preserve">061377 </t>
  </si>
  <si>
    <t>PAGO FACT. NO. B1500000144/25-08-2021, ORDEN DE SERVICIOS OS2021-0479, COLOCACION DE PUBLICIDAD INSTITUCIONAL DURANTE 03 (TRES) MESES, EN EL PROGRAMA TELEVISIVO ¨ RADAR DEPORTIVO¨ TRANSMITIDO LOS DOMINGOS DE 1:30 PM A 2:30 PM POR CANAL 4 RD. CORRESP. AL PERIODO DEL 12 DE JULIO  AL 12 DE AGOSTO/2021.</t>
  </si>
  <si>
    <t xml:space="preserve">061378 </t>
  </si>
  <si>
    <t>PAGO FACT. NO.B1500000681/27-07-2021, ORDEN DE SERVICIO NO.OS2021-0449,  COLOCACION DE PUBLICIDAD INSTITUCIONAL DURANTE 03 (TRES) MESES, EN EL PROGRAMA DE TELEVISION ¨FORO 45¨ TRANSMITIDO LOS SABADOS DE 6:00 AM A 6:55 AM POR MULTIMEDIO TELERADIO AMERICA, CANAL 12  Y 45 EN TODOS LOS SISTEMAS DE CABLE DEL PAIS.   CORRESP. AL PERIODO DEL 26 DE ABRIL  AL 26 DE JULIO DEL 2021.</t>
  </si>
  <si>
    <t xml:space="preserve">061379 </t>
  </si>
  <si>
    <t>PAGO DE FACT. NO B1500000231/29-06-2021 ORDEN DE SERVICIO OS2021-0383, SERVICIO DE 126 DESAYUNOS PREEMPACADOS, QUE SERAN SERVIDOS AL EQUIPO TECNICO DURANTE LOS VIAJES INSTITUCIONALES DE LA DIRECCION EJECUTIVA DEL INAPA.</t>
  </si>
  <si>
    <t xml:space="preserve">061380 </t>
  </si>
  <si>
    <t>PAGO FACT. NO.B1500012126 ORDEN DE SERVICIO OS2021-0491, SERVICIO DE REPARACION PARA CAMIONETA TOYOTA HILUX, FICHA 1038.</t>
  </si>
  <si>
    <t xml:space="preserve">061381 </t>
  </si>
  <si>
    <t>PAGO FACT. NOS.B1500000001, 02/19-07-2021, ORDEN DE SERVICIO NO.OS2021-0518 ,SERVICIO DE DISTRIBUCION DE AGUA CON CAMION CISTERNA EN DIFERENTES COMUNIDADES DE LA PROVINCIA MARIA TRINIDAD SANCHEZ,   CORRESP. A 15 DIAS DE MAYO  Y 26 DIAS DE JUNIO/2021.</t>
  </si>
  <si>
    <t xml:space="preserve">061382 </t>
  </si>
  <si>
    <t>SALDO, INDEMN. Y VAC. CORRESP. A (20 DIAS DEL AÑO 2019 Y 20 DEL 2020), QUIEN DESEMPEÑO EL CARGO DE ENCARGADO EN LA SECCION DE SEGURIDAD CIVIL.</t>
  </si>
  <si>
    <t xml:space="preserve">061383 </t>
  </si>
  <si>
    <t>PAGO FACT. NO.B1500003100/13-07-2021, ORDEN DE SERVICIO NO.OS2021-0438, PUBLICACION EN UN (01) MEDIO DE CIRCULACION NACIONAL DURANTE DOS (02) DIAS CONSECUTIVOS LA CONVOCATORIA A PARTICIPAR EN EL PROCESO DE LICITACION PUBLICA NACIONAL, NO.INAPA-CCC-LPN-2021-0020. EN UN PERIODO DESDE 05-07-2021 HASTA 06-07-2021.</t>
  </si>
  <si>
    <t xml:space="preserve">061384 </t>
  </si>
  <si>
    <t>PAGO FACT. NO.B1500000003/18-08-2021,  ALQUILER LOCAL COMERCIAL EN CARRETERA SAMANA LAS GALERAS, MUNICIPIO LOS CACAOS, PROVINCIA SAMANA, ADENDA 01/2020, CORRESP. A LOS MESES DE JULIO Y AGOSTO/2021.</t>
  </si>
  <si>
    <t xml:space="preserve">061385 </t>
  </si>
  <si>
    <t>3ER ABONO, INDEMN. Y VAC. CORRESP. A (30 DIAS DEL AÑO 2019 Y 30 DEL 2020), QUIEN DESEMPEÑO EL CARGO DE ENCARGADO EN EL DEPARTAMENTO REGIONAL ALINO.</t>
  </si>
  <si>
    <t xml:space="preserve">061386 </t>
  </si>
  <si>
    <t>SALDO, INDEMN. Y VAC. CORRESP. A (30 DIAS DEL AÑO 2019 Y 30 AL 2020), QUIEN DESEMPEÑO EL CARGO DE ENCARGADO (A), DEPARTAMENTO PROVINCIAL ELIAS PIÑA.</t>
  </si>
  <si>
    <t xml:space="preserve">061387 </t>
  </si>
  <si>
    <t>PAGO FACT. NO.B1500000082/09-08-2021, ORDEN DE SERVICIO NO.OS2021-0465, COLOCACION DE PUBLICIDAD INSTITUCIONAL DURANTE 03 (TRES) MESES EN EL PROGRAMA TELEVISIVO  ¨METRO POR METRO¨,  TRANSMITIDO DE LUNES A VIERNES DE 7:00 AM A 8:00 AM POR EL CANAL 06 Y 65 UHF CANAL DEL SOL Y TRANSMISION EN VIVO POR LAS REDES SOCIALES FACEBOOK: HECTOR METRO POR METRO, YOUTUBE: METROPORMETRO Y EN INSTAGRAM Y TWITTER: METRO POR METRO. DURANTE UN PERIODO DEL 06 DE MAYO AL 06 DE AGOSTO/2021.-</t>
  </si>
  <si>
    <t xml:space="preserve">061388 </t>
  </si>
  <si>
    <t>PAGO FACT. NO.B1500000444/20-08-2021, ORDEN DE SERVICIO OS2021-0544, COLOCACION PUBLICIDAD INSTITUCIONAL DURANTE 03 (TRES) MESES, EN EL PROGRAMA RADIAL "AUDIENCIA PUBLICA", TRANSMITIDO LOS SABADOS  DE 9:00 AM A 9:30 AM POR HIJB, 8:30 AM, CORRESP. AL PERIODO DESDE EL 10 DE MAYO HASTA EL 10 DE AGOSTO/2021.</t>
  </si>
  <si>
    <t xml:space="preserve">061389 </t>
  </si>
  <si>
    <t>2DO ABONO, INDEMN. Y VAC. CORRESP. A (30 DIAS DEL AÑO 2019 Y 30 DEL 2020), QUIEN DESEMPEÑO EL CARGO DE ENCARGADO (A), DEPARTAMENTO DE DESARROLLO RURAL EN APS.</t>
  </si>
  <si>
    <t xml:space="preserve">EFT-6473 </t>
  </si>
  <si>
    <t>PAGO FACT. NO. B1500000008/30-06--2021, ORDEN DE SERVICIO NO. OS2021-0206, DISTRIBUCION DE AGUA EN DIFERENTES SECTORES Y COMUNIDADES DE LA PROVINCIA MONTECRISTI, CORRESP. A 26 DIAS  DE JUNIO/2021.</t>
  </si>
  <si>
    <t>EFT-6474</t>
  </si>
  <si>
    <t>PAGO FACTURA NO.B1500000101/01-08-2021,  ALQUILER LOCAL COMERCIAL Y MANTENIMIENTO EN EL MUNICIPIO LAS TERRENAS, PROVINCIA SAMANA, ADENDUM NO.03/2021, CORRESP. AL MES DE AGOSTO/2021.</t>
  </si>
  <si>
    <t>EFT-6475</t>
  </si>
  <si>
    <t>PAGO FACT. NO. B1500002635/01-08-2021, CUENTA NO. (50017176) SERVICIO C&amp;W INTERNET ASIGNADO A SAN CRISTOBAL, CORRESP. A LA FACTURACION DEL 01-08- AL 31-08/2021.</t>
  </si>
  <si>
    <t xml:space="preserve">061391 </t>
  </si>
  <si>
    <t>PAGO FACT. NO. B1500000096/25-08-2021, ORDEN DE SERVICIO OS2021-0540,   PUBLICIDAD INSTITUCIONAL DURANTE 03 (TRES) MESES DE COLOCACION MEDIANTE  1 BANNER FIJO DIMENSION 980 X 180,   EN  LAS REVISTAS "BUSINESS Y GALA" ,  DEL 24 DE MAYO HASTA 24 DE AGOSTO/2021.</t>
  </si>
  <si>
    <t xml:space="preserve">061392 </t>
  </si>
  <si>
    <t>PAGO FACT. NO.B1500000003/13-08-2021, ORDEN DE SERVICIO NO.OS2021-0539, COLOCACION DE PUBLICIDAD INSTITUCIONAL DURANTE 03 (TRES) MESES EN EL PROGRAMA DE TELEVISION  ¨LA CARACOLA¨, QUE ES  TRANSMITIDO DE LUNES A VIERNES DE 7:00 PM A 8:00 PM, POR LA PLATAFORMA CACHICHA.COM Y POR EL PORTAL DIGITAL WWW.LACARACOLA.COM,  DICHO ESPACIO TAMBIEN SE COMPROMETE A COLOCARLO EN EL PORTAL DIGITAL LA TINTA CRIOLLA ¨TODA LA VERDAD ESCRITA ¨, WWW.TINTACRIOLLA.COM. DURANTE UN PERIODO DEL 02 DE MARZO  AL 02 DE JUNIO/2021.</t>
  </si>
  <si>
    <t xml:space="preserve">061393 </t>
  </si>
  <si>
    <t>8VO ABONO DE LA INDEMN. Y VAC. CORRESP. A (30 DIAS DEL AÑO 2019 Y 25 DIAS DEL 2020), QUIEN DESEMPEÑO EL CARGO DE ENCARGADA EN EL DEPTO. DE MEDICION DE CONSUMO.</t>
  </si>
  <si>
    <t xml:space="preserve">061394 </t>
  </si>
  <si>
    <t>PAGO VAC. (30 DIAS CORRESP. AL AÑO 2019 Y 27 AL 2020), QUIEN DESEMPEÑO EL CARGO DE AUXILIAR DE FACTURACION, EN TRAMITE DE PENSION.</t>
  </si>
  <si>
    <t xml:space="preserve">061395 </t>
  </si>
  <si>
    <t>7MO ABONO DE INDEMN. Y VAC. CORRESP. A (30 DIAS DEL AÑO 2019 Y 29 DEL 2020), QUIEN DESEMPEÑO EL CARGO DE ENCARGADO EN EL DEPARTAMENTO DE DESARROLLO RURAL EN APS.</t>
  </si>
  <si>
    <t xml:space="preserve">061396 </t>
  </si>
  <si>
    <t>SALDO, INDEMN. Y VAC. CORRESP. A (30 DIAS DEL AÑO 2019 Y 30 DEL 2020), QUIEN DESEMPEÑO EL CARGO DE ENCARGADO EN EL DEPARTAMENTO DE HIDROLOGIA.</t>
  </si>
  <si>
    <t xml:space="preserve">061397 </t>
  </si>
  <si>
    <t>PAGO INDEMN. Y VAC. (15 DIAS CORRESP. AL AÑO 2019 Y 14 DEL 2020), QUIEN DESEMPEÑO EL CARGO DE MENSAJERO EXTERNO EN LA DIVISION DE TRANSPORTACION.</t>
  </si>
  <si>
    <t xml:space="preserve">061398 </t>
  </si>
  <si>
    <t>PAGO INDEMN. Y VAC. (15 DIAS CORRESP. AL AÑO 2019 Y 14 AL 2020), QUIEN DESEMPEÑO EL CARGO DE MENSAJERO EXTERNO EN LA DIVISION DE TRANSPORTACION.</t>
  </si>
  <si>
    <t xml:space="preserve">061399 </t>
  </si>
  <si>
    <t>PAGO FACT. NO. B1500000102/11-08-2021 ALQUILER LOCAL COMERCIAL EN EL MUNICIPIO NAGUA, PROVINCIA  MARIA TRINIDAD SANCHEZ, (ADENDA 001/2020), CORRESP. A LOS MESES FEBRERO, MARZO, ABRIL, MAYO, JUNIO Y JULIO/2021.</t>
  </si>
  <si>
    <t xml:space="preserve">061400 </t>
  </si>
  <si>
    <t>PAGO FACT. NO.B1500000025/28-07-2021, ALQUILER LOCAL COMERCIAL PARA NUESTRA OFICINA EN EL MUNICIPIO Y PROVINCIA SANTIAGO RODRIGUEZ, CORRESP. AL MES JULIO/2021.</t>
  </si>
  <si>
    <t xml:space="preserve">EFT-6476 </t>
  </si>
  <si>
    <t>PAGO FACT. NOS. B1500000030/01-02, 36/08-04, 37/05-08-2021, ORDENES  DE SERVICIO NOS. OS2021-0014, DISTRIBUCION DE AGUA EN DIFERENTES SECTORES Y COMUNIDADES DE LA PROVINCIA BARAHONA, ADENDA NO.01/2020. CORRESP. A 28  DIAS  DE DICIEMBRE/2020, 27 DIAS DE ENERO, 14 DIAS DE FEBRERO/2021.</t>
  </si>
  <si>
    <t>EFT-6477</t>
  </si>
  <si>
    <t>PAGO FACT. NO.B1500003119/27-07-2021, ORDEN DE SERVICIO NO.OS2021-0460, PUBLICACION EN UN (01) MEDIO DE CIRCULACION NACIONAL DURANTE DOS (02) DIAS CONSECUTIVOS LA CONVOCATORIA A PARTICIPAR EN EL PROCESO DE LICITACION PUBLICA NACIONAL, NO. INAPA-CCC-LPN-2021-0022.</t>
  </si>
  <si>
    <t>EFT-6478</t>
  </si>
  <si>
    <t>PAGO FACT. NO. B1500000007/02-08-2021, ALQUILER LOCAL COMERCIAL EN EL MUNICIPIO SAN FRANCISCO DE MACORIS, PROVINCIA DUARTE, CORRESP. AL MES DE AGOSTO/2021.</t>
  </si>
  <si>
    <t xml:space="preserve">061401 </t>
  </si>
  <si>
    <t>PAGO UNICO POR ACUERDO DE COLABORACION PARA EJECUTAR Y DESARROLLAR ACTIVIDADES CONJUNTAS Y RECIPROCAS, EN PROCURA DE CONCIENTIZAR A LA POBLACION DEL USO RACIONAL Y CUIDADO DE RECURSO AGUA, ASI COMO TAMBIEN EL PAGO DEL PRECIADO LIQUIDO.</t>
  </si>
  <si>
    <t xml:space="preserve">EFT-6479 </t>
  </si>
  <si>
    <t>PAGO FACT. NOS. B1500000040, 41/02-08-2021, ORDEN DE SERVICIO NO. OS2021-0536,  DISTRIBUCION DE AGUA CON CAMION CISTERNA EN DIFERENTES SECTORES Y COMUNIDADES DE LA PROVINCIA SAN CRISTOBAL, CORRESP. A 22 DIAS  DE JUNIO , 31 DIAS DE JULIO/2021.</t>
  </si>
  <si>
    <t>EFT-6480</t>
  </si>
  <si>
    <t>PAGO FACT. NOS. B1500000039, 40,41,42/02-08-2021,  ORDEN DE SERVICIO NO. OS2021-0537  DISTRIBUCION  DE AGUA EN DIFERENTES SECTORES Y COMUNIDADES DE LA PROVINCIA SAN CRISTOBAL,  CORRESP. A 22 DIAS DE ABRIL, 30 DIAS DE MAYO, 30 DIAS DE JUNIO, 31 DIAS DE JULIO/2021.</t>
  </si>
  <si>
    <t xml:space="preserve">061402 </t>
  </si>
  <si>
    <t>COMPLETIVO, INDEMN. Y VAC. (20 DIAS CORRESP. AL AÑO 2019 Y 20 DEL 2020), QUIEN DESEMPEÑO EL CARGO DE OPERADOR DE SISTEMA APS, EN LA SECCION DE OPERACIONES DE BARAHONA.</t>
  </si>
  <si>
    <t xml:space="preserve">061403 </t>
  </si>
  <si>
    <t>REPOSICION FONDO CAJA CHICA DE LA OFICINA EN BOTONCILLO ZONA I CORRESP. AL PERIODO DEL 13-05 AL 23-07-2021, RECIBOS DE DESEMBOLSO DEL 0130 AL 0139 SEGUN RELACION DE GASTOS.</t>
  </si>
  <si>
    <t xml:space="preserve">061404 </t>
  </si>
  <si>
    <t>REPOSICION FONDO CAJA CHICA DE LA UNIDAD ADMINISTRATIVA DE NAVARRETE ZONA V CORRESP. AL PERIODO DEL 17-06 AL 12-08-2021, RECIBOS DE DESEMBOLSO DEL 0035 AL 0051.</t>
  </si>
  <si>
    <t xml:space="preserve">061405 </t>
  </si>
  <si>
    <t>PAGO FACT. NO. B1500000015/07-07-21 ORDEN  DE COMPRA OC2021-0166,COMPRA DE MATERIALES  SANITARIOS PARA SER UTILIZADO EN MONTECRISTI, ESPERANZA, MICHES, NAVARRETE, SAMANA, EL SEIBO, COTUI, VILLA LA MATA, SAN PEDRO DE MACORIS Y AZUA DE LAS ZONAS DEL INAPA.</t>
  </si>
  <si>
    <t xml:space="preserve">061406 </t>
  </si>
  <si>
    <t>PAGO FACT. NO. B1100009000/25-08-2021, ALQUILER LOCAL COMERCIAL EN EL MUNICIPIO QUISQUEYA, PROVINCIA SAN PEDRO DE MACORIS, CORRESP. A LOS MESES DE JUNIO, JULIO, AGOSTO/2021.</t>
  </si>
  <si>
    <t xml:space="preserve">061407 </t>
  </si>
  <si>
    <t>PAGO FACT. NO.B1100008943/23-08-2021 ALQUILER LOCAL COMERCIAL EN COTUI PROVINCIA  SANCHEZ RAMIREZ, CORRESP. AL MES DE AGOSTO/2021.</t>
  </si>
  <si>
    <t xml:space="preserve">061408 </t>
  </si>
  <si>
    <t>PAGO FACT. NO.B1100008973/24-08-2021 ALQUILER DE LOCAL COMERCIAL EN EL MUNICIPIO NAGUA, PROVINCIA MARIA TRINIDAD SANCHEZ, CORRESP. AL MES DE AGOSTO/2021.</t>
  </si>
  <si>
    <t xml:space="preserve">061409 </t>
  </si>
  <si>
    <t>PAGO FACT. NO.B1100008946/23-08-2021,  ALQUILER LOCAL COMERCIAL  EN EL MUNICIPIO  LAGUNA SALADA, PROVINCIA VALVERDE, CORRESP. AL MES DE AGOSTO/2021.</t>
  </si>
  <si>
    <t xml:space="preserve">061410 </t>
  </si>
  <si>
    <t>PAGO FACT. NO.B1100008945/23-08-2021 ALQUILER LOCAL COMERCIAL EN PIMENTEL, PROVINCIA DUARTE, CORRESP. AL MES DE AGOSTO/2021.</t>
  </si>
  <si>
    <t xml:space="preserve">061411 </t>
  </si>
  <si>
    <t>PAGO FACT. NO. B1100008947/23-08-2021, ALQUILER DE LOCAL COMERCIAL UBICADO EN EL DISTRITO MUNICIPAL PALMAR DE OCOA, MUNICIPIO AZUA, PROVINCIA AZUA,  CORRESP. AL MES DE AGOSTO/2021.</t>
  </si>
  <si>
    <t xml:space="preserve">061412 </t>
  </si>
  <si>
    <t>PAGO FACT. NO. B1500000123/19-08-2021 ORDEN DE SERVICIO OS2021-0464, COLOCACION DE PUBLICIDAD INSTITUCIONAL DURANTE 03 (TRES) MESES DE 02 (DOS) CUÑAS DIARIAS EN EL PROGRAMA  TELEVISIVO " A LAS 7:00 AM", TRANSMITIDO DE LUNES A VIERNES DE 7:00 AM A 8:00 AM POR METROVISION,  CANAL 62 DE ASTER Y CLARO, ASI COMO LA PLATAFORMA DIGITAL WWW.METROVISION.COM.DO, CORRESP. AL PERIODO DEL 27 DE ABRIL  AL 27 JULIO/2021.</t>
  </si>
  <si>
    <t xml:space="preserve">061413 </t>
  </si>
  <si>
    <t>REPOSICION FONDO CAJA CHICA DE LA PROVINCIA LA ALTAGRACIA ZONA VI CORRESP. AL PERIODO DEL 06-07 AL 19-08-2021, RECIBOS DE DESEMBOLSO DEL 1127 AL 1207 SEGUN RELACION DE GASTOS.</t>
  </si>
  <si>
    <t xml:space="preserve">061414 </t>
  </si>
  <si>
    <t>PAGO FACT. NO.B1100008979/24-08-2021, ALQUILER LOCAL COMERCIAL, MUNICIPIO SABANA GRANDE DE BOYA, PROVINCIA MONTE PLATA, CORRESP. AL MES DE AGOSTO/2021.</t>
  </si>
  <si>
    <t xml:space="preserve">061415 </t>
  </si>
  <si>
    <t>PAGO FACT. NO.B1100008976/24-08-2021, ALQUILER LOCAL COMERCIAL EN  LAS YAYAS, PROVINCIA  AZUA, CORRESP. AL MES DE AGOSTO/2021.</t>
  </si>
  <si>
    <t xml:space="preserve">061416 </t>
  </si>
  <si>
    <t>PAGO FACT. NO.B1500000036/07-08-2021,  ALQUILER LOCAL COMERCIAL EN RIO SAN JUAN, PROVINCIA MARIA TRINIDAD SANCHEZ, ADENDA NO.01/2020, CORRESP. AL MES AGOSTO/2021.</t>
  </si>
  <si>
    <t xml:space="preserve">061417 </t>
  </si>
  <si>
    <t>PAGO FACT. NO.B1100008955/23-08-2021,  ALQUILER LOCAL COMERCIAL EN JICOME ARRIBA, MUNICIPIO ESPERANZA, PROVINCIA VALVERDE, CORRESP. AL MES DE AGOSTO/2021.</t>
  </si>
  <si>
    <t xml:space="preserve">061418 </t>
  </si>
  <si>
    <t>PAGO FACT. NO.B1500000055/07-09-2021  ALQUILER LOCAL COMERCIAL EN EL MUNICIPIO Y PROVINCIA EL SEIBO, (ADENDA 01/2020) CORRESP. A LOS MESES DE JULIO Y AGOSTO/2021.</t>
  </si>
  <si>
    <t xml:space="preserve">EFT-6481 </t>
  </si>
  <si>
    <t>PAGO FACT. NO. B1500000032/03-08-2021, ORDEN DE SERVICIO NO. OS2021-0204,  ABASTECIMIENTO DE AGUA EN DIFERENTES SECTORES Y COMUNIDADES DE LA PROVINCIA MAO, VALVERDE, CORRESP. A 29 DIAS  DEL MES DE JULIO/2021.</t>
  </si>
  <si>
    <t>EFT-6482</t>
  </si>
  <si>
    <t>PAGO FACT. NOS. B1500000124/01-07, 129/02-08-2021, ORDEN DE SERVICIO NO. OS2021-0566, DISTRIBUCION DE AGUA EN DIFERENTES SECTORES Y COMUNIDADES DE LA PROVINCIA DUARTE CORRESP. A 30 DIAS DEL MES DE JUNIO Y 30 DIAS DEL MES DE JULIO/2021.</t>
  </si>
  <si>
    <t>EFT-6483</t>
  </si>
  <si>
    <t>PAGO FACT. NOS.B1500004123, 4124, 4125 4126, 4127, 4129, 4111, 4145, 4146 4147, 4148, 4149, 4150, 4151, 4152/31-08-2021, CONSUMO ENERGETICO CORRESP. AL MES DE AGOSTO/2021.</t>
  </si>
  <si>
    <t>EFT-6484</t>
  </si>
  <si>
    <t>PAGO FACT. NO.B1500003118/27-07-2021, ORDEN DE SERVICIO NO.OS2021-0437, PUBLICACION EN UN (01) MEDIO DE CIRCULACION NACIONAL DURANTE DOS (02) DIAS CONSECUTIVOS LA CONVOCATORIA A PARTICIPAR EN EL PROCESO DE LICITACION PUBLICA NACIONAL, NO. INAPA-CCC-LPN-2021-0018.</t>
  </si>
  <si>
    <t>EFT-6485</t>
  </si>
  <si>
    <t>APORTES PATRONALES DE LA INSTITUCION AL SISTEMA DE SEGURIDAD SOCIAL, COMPLETIVO DEL MES  DE AGOSTO/2021  DE NOVEDADES ATRASADAS CORRESP. A LOS MESES DE MARZO Y ABRIL/2021 REPORTADAS EN EL MES DE AGOSTO Y RECARGOS E INTERESES GENERADOS SEGUN FACTURA S/N  D/F 06-09-2021, REFERENCIA NOS. 0420-2120-9964-3393, 0320-2120-9964-3379.</t>
  </si>
  <si>
    <t>EFT-6486</t>
  </si>
  <si>
    <t>PAGO FACT. NOS B1500000057/01-07, 58/02-08-2021, ORDEN DE SERVICIO NO. OS2021-0527, DISTRIBUCION DE AGUA EN DIFERENTES SECTORES Y COMUNIDADES DE LA PROVINCIA DUARTE, CORRESP. 30  DIAS DE JUNIO Y 30 DIAS DE JULIO/2021.</t>
  </si>
  <si>
    <t>EFT-6487</t>
  </si>
  <si>
    <t>PAGO FACT. NOS. B1500000034/01-06, 35/05-07,  36/03-08-2021, ORDEN DE SERVICIO NO. OS2021-0533,  DISTRIBUCION DE AGUA EN DIFERENTES SECTORES Y COMUNIDADES DE LA PROVINCIA SAN JUAN DE LA MAGUANA, CORRESP. A 31  DIAS  DE MAYO, 29 DIAS DE JUNIO,  Y 31   DIAS DE JULIO /2021.</t>
  </si>
  <si>
    <t>EFT-6488</t>
  </si>
  <si>
    <t>PAGO FACT. NO.B1100008944/23-08-2021, ALQUILER LOCAL COMERCIAL EN SAN JUAN DE LA MAGUANA, PROVINCIA SAN JUAN, CORRESP. AL MES DE AGOSTO/2021.</t>
  </si>
  <si>
    <t>EFT-6489</t>
  </si>
  <si>
    <t>PAGO FACT. NO. B1100008996/25-08-2021, ALQUILER DE VIVIENDA FAMILIAR HABITADA POR EL PERSONAL DE SUPERVISION DEL ACUEDUCTO JUANA VICENTA, EL LIMON, PROVINCIA SAMANA CORRESP. AL MES DE AGOSTO/2021.</t>
  </si>
  <si>
    <t>EFT-6490</t>
  </si>
  <si>
    <t>PAGO FACT. NO. B1100008995/25-08-2021,  ALQUILER DE UNA CASA, EN EL MUNICIPIO BANI, PROVINCIA PERAVIA CORRESP. AL MES DE AGOSTO/2021.</t>
  </si>
  <si>
    <t>EFT-6491</t>
  </si>
  <si>
    <t>PAGO FACT. NO. B1100008999/25-8-2021,  ALQUILER VIVIENDA FAMILIAR HABITADA POR EL PERSONAL DE SUPERVISION DE OBRAS EN MONTECRISTI, CORRESP. AL MES DE AGOSTO/2021.</t>
  </si>
  <si>
    <t>EFT-6492</t>
  </si>
  <si>
    <t>PAGO FACT. NOS.B1100008939/10-08, 8134/29-4, 7834/31-03, 7358/23-2-2021,  ALQUILER LOCAL COMERCIAL EN EL MUNICIPIO COTUI, PROVINCIA SANCHEZ RAMIREZ, CORRESP. A LOS MESES DE FEBRERO, MARZO, ABRIL, MAYO. JUNIO, JULIO, AGOSTO/2021.</t>
  </si>
  <si>
    <t>EFT-6493</t>
  </si>
  <si>
    <t>PAGO VIATICOS DE LA DIRECCION COMERCIAL, CORRESP. A JUNIO/2021, ELABORADA EN AGOSTO/2021.</t>
  </si>
  <si>
    <t>EFT-6494</t>
  </si>
  <si>
    <t>PAGO FACT. NO. B1500105993 (CUENTA NO.744281798), SERVICIO DE INTERNET BANDA (S) ANCHA DE LA DIRECCION EJECUTIVA,  DIRECCION DE TRATAMIENTO, DIRECCION DE RECURSOS HUMANOS, DEPTO. COMUNICACIONES, TRANSPORTACION, SISMOPA,  DIRECCION ADMINISTRATIVA,  TOPOGRAFIA, UEPE, BANDA ANCHA DE IPAD Y BANDA ANCHA PROVINCIA SAN PEDRO DE MACORIS, CORRESP. AL MES DE AGOSTO/2021.</t>
  </si>
  <si>
    <t>EFT-6495</t>
  </si>
  <si>
    <t>PAGO FACT. NO.B1500105990/28-08-2021, CUENTA NO.709494508, SERVICIOS TELEFONICOS E INTERNET, CORRESP. AL MES DE AGOSTO/2021.</t>
  </si>
  <si>
    <t>EFT-6496</t>
  </si>
  <si>
    <t>PAGO FACT. NOS. B1500000073, 74, 75, 76/02-08-2021, ORDEN DE SERVICIO NO. OS2021-0538, DISTRIBUCION DE AGUA EN DIFERENTES SECTORES Y COMUNIDADES DE LA PROVINCIA SAN CRISTOBAL, SEGUN CONTRATO NO. 030/2021, CORRESP. A 30 DIAS DE ABRIL, 31  DIAS DE MAYO,  30  DIAS DE JUNIO, 31 DIAS DE JULIO/2021.</t>
  </si>
  <si>
    <t>EFT-6497</t>
  </si>
  <si>
    <t>PAGO FACT. NO.B1500105278/28-08-2021 (721621338) SERVICIO DE LAS FLOTAS SISMOPA, CORRESP. AL MES DE AGOSTO DEL 2021.</t>
  </si>
  <si>
    <t>EFT-6498</t>
  </si>
  <si>
    <t>PAGO FACTURA NO.B1100008978/24-08-2021, ALQUILER DE LOCAL COMERCIAL EN EL DISTRITO MUNICIPAL HATILLO PALMA , MUNICIPIO GUAYUBIN, PROVINCIA  MONTE CRISTI, CORRESP. AL MES AGOSTO/2021.-</t>
  </si>
  <si>
    <t>EFT-6499</t>
  </si>
  <si>
    <t>PAGO FACT. NO. B1500000017/05-03-2021, ORDEN DE SERVICIO NO. OS2021-0245, DISTRIBUCION DE AGUA CON CAMION CISTERNA EN DIFERENTES SECTORES  Y COMUNIDADES DE LA PROVINCIA BARAHONA, ADENDA 01/2020, CORRESP. A 11 DIAS DE NOVIEMBRE/2020.</t>
  </si>
  <si>
    <t>EFT-6500</t>
  </si>
  <si>
    <t>PAGO FACT. NO.B1100008974/24-08-2021, ALQUILER LOCAL COMERCIAL,  MUNICIPIO EL VALLE, PROVINCIA HATO MAYOR, CORRESP. AL MES DE AGOSTO/2021.</t>
  </si>
  <si>
    <t>EFT-6501</t>
  </si>
  <si>
    <t>EFT-6502</t>
  </si>
  <si>
    <t>PAGO FACT. NO.B1100008977/24-08-2021,  ALQUILER DE LOCAL COMERCIAL EN EL MUNICIPIO DON GREGORIO, PROVINCIA PERAVIA, CORRESP. AL MES DE AGOSTO/2021.</t>
  </si>
  <si>
    <t xml:space="preserve">061419 </t>
  </si>
  <si>
    <t>REPOSICION FONDO CAJA CHICA DE LA DIRECCION DE TRATAMIENTO DE AGUA DESTINADO PARA LA LIMPIEZA, DESINFECCION,CORRECCION DE LOS SISTEMAS DE ABASTECIMIENTO DE AGUAS POTABLES Y RESIDUALES CORRESP. AL PERIODO DEL  19-07 AL 25-08-2021, RECIBOS DE DESEMBOLSO DEL 2754 AL 2813 SEGUN RELACION DE GASTOS.</t>
  </si>
  <si>
    <t xml:space="preserve">061420 </t>
  </si>
  <si>
    <t>REPOSICION FONDO CAJA CHICA DE LA PROVINCIA PERAVIA ZONA IV CORRESP. AL PERIODO DEL 29-06 AL 04-08-2021, RECIBOS DE DESEMBOLSO DEL 1557 AL 1625 SEGUN RELACION DE GASTOS.</t>
  </si>
  <si>
    <t xml:space="preserve">061421 </t>
  </si>
  <si>
    <t>PAGO FACT. NO.B1100008989/25-08-2021  ALQUILER LOCAL COMERCIAL MUNICIPIO COMENDADOR, PROVINCIA ELIAS PIÑA, CORRESP. AL MES DE AGOSTO/2021.</t>
  </si>
  <si>
    <t xml:space="preserve">061422 </t>
  </si>
  <si>
    <t xml:space="preserve">061423 </t>
  </si>
  <si>
    <t>PAGO FACT. NO. B1100008949/23-08-2021, ALQUILER LOCAL COMERCIAL EN EL MUNICIPIO RESTAURACION,  PROVINCIA DAJABON CORRESP. AL MES DE AGOSTO/2021.</t>
  </si>
  <si>
    <t xml:space="preserve">061424 </t>
  </si>
  <si>
    <t>PAGO FACT. NO. B1100008952/23-08-2021,  ALQUILER LOCAL COMERCIAL, MUNICIPIO SAN JUAN, PROVINCIA SAN JUAN, CORRESP. AL  MES DE AGOSTO/2021.</t>
  </si>
  <si>
    <t xml:space="preserve">061425 </t>
  </si>
  <si>
    <t>PAGO FACT. NO.B1100008951/23-08-2021,  ALQUILER LOCAL COMERCIAL EN EL MUNICIPIO LOMA DE CABRERA, PROVINCIA DAJABON, CORRESP. AL  MES DE AGOSTO/2021.</t>
  </si>
  <si>
    <t xml:space="preserve">061426 </t>
  </si>
  <si>
    <t>PAGO FACT. NOS. B1500000016/31-08, 15/03-08-2021, ALQUILER LOCAL COMERCIAL EN EL MUNICIPIO JUAN HERRERA, PROVINCIA SAN JUAN, CORRESP. A LOS MESES DE MAYO, JUNIO, JULIO, AGOSTO/2021.</t>
  </si>
  <si>
    <t xml:space="preserve">061427 </t>
  </si>
  <si>
    <t>PAGO FACT. NO. B1500000006/21-08-2021,  ALQUILER LOCAL OFICINA COMERCIAL EN EL MUNICIPIO VILLA LOS ALMACIGOS, PROVINCIA SANTIAGO RODRIGUEZ, CORRESP. A LOS MESES DESDE FEBRERO/2020 HASTA DICIEMBRE/2020 Y DESDE ENERO/2021 HASTA AGOSTO/2021.</t>
  </si>
  <si>
    <r>
      <t>061428</t>
    </r>
    <r>
      <rPr>
        <sz val="9"/>
        <color indexed="8"/>
        <rFont val="Arial"/>
        <family val="2"/>
      </rPr>
      <t/>
    </r>
  </si>
  <si>
    <t xml:space="preserve">061429 </t>
  </si>
  <si>
    <t>PAGO FACT. NO. B1100008988/25-08-2021,  ALQUILER LOCAL COMERCIAL EN EL MUNICIPIO SABANA LARGA, PROVINCIA SAN JOSE DE OCOA, CORRESP. AL MES DE AGOSTO/2021.</t>
  </si>
  <si>
    <t xml:space="preserve">061430 </t>
  </si>
  <si>
    <t>PAGO FACT. NO. B1100008987/25-08-2021, ALQUILER LOCAL COMERCIAL EN BOHECHIO, PROVINCIA SAN JUAN, CORRESP. AL MES DE AGOSTO/2021.</t>
  </si>
  <si>
    <t xml:space="preserve">061431 </t>
  </si>
  <si>
    <t>PAGO FACT. NO.B1100008948/23-08-2021, ALQUILER LOCAL COMERCIAL EN EL MUNICIPIO DE CABRERA, PROVINCIA MARIA TRINIDAD SANCHEZ, ADENDUM 02/2020, CORRES. AL MES DE AGOSTO/2021.</t>
  </si>
  <si>
    <t xml:space="preserve">061432 </t>
  </si>
  <si>
    <t>PAGO FACT. NO.B1100008975/24-08-2021, ALQUILER LOCAL COMERCIAL  EN BOCA CANASTA , MUNICIPIO BANI, PROVINCIA PERAVIA, CORRESP. AL MES DE AGOSTO/2021.</t>
  </si>
  <si>
    <t xml:space="preserve">061433 </t>
  </si>
  <si>
    <t>PAGO FACT. NO.B1100008990/25-08-2021,  ALQUILER LOCAL COMERCIAL EN EL MUNICIPIO CEVICOS, PROVINCIA  SANCHEZ RAMIREZ, ADENDUM 01/2020, CORRESP. AL  MES DE AGOSTO/2021.</t>
  </si>
  <si>
    <t xml:space="preserve">061434 </t>
  </si>
  <si>
    <t>PAGO FACT. NO.B1100008983/24-08-2021,  ALQUILER LOCAL COMERCIAL EN EL FACTOR, MUNICIPIO DE NAGUA, PROV. MARIA TRINIDAD SANCHEZ, CORRESP. A 15 DIAS DEL MES DE AGOSTO/2021.</t>
  </si>
  <si>
    <t xml:space="preserve">061435 </t>
  </si>
  <si>
    <t>PAGO FACT. NO.B1100008982/24-08-2021,  ALQUILER LOCAL COMERCIAL EN SABANA IGLESIA, PROVINCIA SANTIAGO, CORRESP. AL MES DE AGOSTO/2021.</t>
  </si>
  <si>
    <t xml:space="preserve">061436 </t>
  </si>
  <si>
    <t>PAGO FACT. NO. B1100008981/24-08-2021, ALQUILER LOCAL COMERCIAL EN CAÑAFISTOL-BANI, PROVINCIA PERAVIA  CORRESP. AL MES DE AGOSTO/2021.</t>
  </si>
  <si>
    <t xml:space="preserve">061437 </t>
  </si>
  <si>
    <t>SALDO, INDEMN. Y VAC. CORRESP. A (30 DIAS DEL AÑO 2019 Y 27 DIAS DEL 2020), QUIEN DESEMPEÑO EL CARGO DE ENCARGADO (A) INTERINO EN EL DEPARTAMENTO ADMINISTRATIVO.</t>
  </si>
  <si>
    <t xml:space="preserve">061438 </t>
  </si>
  <si>
    <t>PAGO FACT. NO. B1500000238/26-08-2021 ORDEN DE COMPRA OC2021-0235, ADQUISICION DE PAPEL TIMBRADO.</t>
  </si>
  <si>
    <t xml:space="preserve">EFT-6503 </t>
  </si>
  <si>
    <t>PAGO FACT. NO.B1500105997/28-08-2021 (771256670), SERVICIO DE LINEA TELEFONICA TIPO CELULAR FIJO, INSTALADA EN LA PLANTA DE TRATAMIENTO DE HIGUEY, CORRESP. AL MES DE AGOSTO/2021.</t>
  </si>
  <si>
    <t>EFT-6504</t>
  </si>
  <si>
    <t>PAGO FACT. NOS. B1500000064/01-07, 63/04-08-2021, ORDEN DE SERVICIO NO.OS2021-0530, DISTRIBUCION DE AGUA EN DIFERENTES SECTORES Y COMUNIDADES DE LA PROVINCIA  SAN CRISTOBAL, CORRESP. A 05 DIAS DEL MES DE JUNIO Y 31 DIAS DE JULIO/2021.</t>
  </si>
  <si>
    <t>EFT-6505</t>
  </si>
  <si>
    <t>PAGO FACT. NO. B1500000034/31-07-2021, ORDEN DE SERVICIO NO. OS2021-0420, DISTRIBUCION DE AGUA EN DIFERENTES SECTORES Y COMUNIDADES DE LA PROVINCIA EL SEIBO, SEGUN CONTRATO NO. 056/2019,  CORRESP. A 30  DIAS DE JULIO/2021.</t>
  </si>
  <si>
    <t>EFT-6506</t>
  </si>
  <si>
    <t>PAGO FACT. NO. B1500000005/05-08-2021,  ORDEN DE SERVICIO NO. OS2021-0360, SERVICIO DISTRIBUCION DE AGUA EN DIFERENTES SECTORES Y COMUNIDADES DE LA PROVINCIA ELIAS PIÑA. CORRESP. A   31 DIAS DE JULIO/2021.</t>
  </si>
  <si>
    <t>EFT-6507</t>
  </si>
  <si>
    <t>PAGO FACT. NOS. B1500001211, 1212, 1213,  1214, 1216/17-08-2021 CONTRATOS NOS. 6395, 6396, 6397, 6398, 6415,  CONSUMO ENERGETICO DE LAS LOCALIDADES ARROYO SULDIDO, LAS COLONIAS, RANCHO ESP, AGUA SABROSA,  LA BARBACOA,  LA COLONIA RANCHO ESPAÑOL,  PROVINCIA SAMANA, CORRESP. AL MES DE AGOSTO/2021.</t>
  </si>
  <si>
    <t>EFT-6508</t>
  </si>
  <si>
    <t>PAGO FACT. NO. B1500000020/30-08-2021, ALQUILER LOCAL COMERCIAL EN VILLA ELISA, MUNICIPIO GUAYUBIN, PROVINCIA MONTECRISTI, CORRESP. AL MES DE AGOSTO/2021.</t>
  </si>
  <si>
    <t>EFT-6509</t>
  </si>
  <si>
    <t>PAGO FACT. NO.B1100008956/23-08-2021, ALQUILER LOCAL COMERCIAL EN VILLA LA MATA, PROVINCIA SANCHEZ RAMIREZ, CORRESP. AL MES DE AGOSTO/2021.</t>
  </si>
  <si>
    <t>EFT-6510</t>
  </si>
  <si>
    <t>PAGO FACT. NO. B1500000013/12-08-2021, ORDEN DE SERVICIO NO. OS2021-0013, DISTRIBUCION DE AGUA EN DIFERENTES SECTORES Y COMUNIDADES DE LA PROVINCIA BARAHONA,ADENDA 01/2020, CORRESP. A 30 DIAS DE DICIEMBRE /2020.</t>
  </si>
  <si>
    <t>EFT-6511</t>
  </si>
  <si>
    <t>PAGO FACT. NO.B1100008984/24-08-2021,  ALQUILER LOCAL COMERCIAL  EN EL MUNICIPIO NIZAO, PROVINCIA PERAVIA ADENDUM 01/2021, CORRESP. AL MES DE AGOSTO/2021.</t>
  </si>
  <si>
    <t>EFT-6512</t>
  </si>
  <si>
    <t>PAGO FACT. NO. B1100008986/25-08-21, ALQUILER DE DOS LOCALES COMERCIALES EN EL MUNICIPIO DAJABON,  PROVINCIA DAJABON CORRESP. AL MES DE AGOSTO/2021.</t>
  </si>
  <si>
    <t>EFT-6513</t>
  </si>
  <si>
    <t>PAGO FACT. NO.B1500000035/08-08-2021, ORDEN DE SERVICIO NO. OS2021-0240, DISTRIBUCION DE AGUA EN DIFERENTES SECTORES Y COMUNIDADES DE LA PROVINCIA SAMANA,  CORRESP. A 30 DIAS DEL MES DE JULIO/2021.</t>
  </si>
  <si>
    <t>EFT-6514</t>
  </si>
  <si>
    <t>PAGO VIATICOS DEL DEPARTAMENTO DE COMUNICACIONES, CORRESP. A SEPTIEMBRE/2021, ELABORADA EN SEPTIEMBRE/2021.</t>
  </si>
  <si>
    <t xml:space="preserve">061439 </t>
  </si>
  <si>
    <t>PAGO FACT. NO.B1500000004/25-08-2021, ORDEN DE SERVICIO NO.OS2021-0551, COLOCACION DE PUBLICIDAD INSTITUCIONAL DURANTE EL PERIODO DEL 24 DE MAYO DEL 2021 AL 24 DE AGOSTO DEL 2021, DE 50 (CINCUENTA) CUÑAS MENSUAL MAS 04 (CUATRO) MENCIONES DIARIAS EN EL PROGRAMA RADIAL "ENFOQUE 4", TRANSMITIDO DE LUNES A VIERNES EN HORARIO DE 4:00 A 5:00 DE LA TARDE POR LA EMISORA PALOMA 103.9 FM Y POR LA PAGINA WEB WWW.PALOMAFM1039.COM,.</t>
  </si>
  <si>
    <t xml:space="preserve">061440 </t>
  </si>
  <si>
    <t>PAGO FACT. NO.B1500000120/19-08-2021, COLOCACION DE PUBLICIDAD INSTITUCIONAL DURANTE EL PERIODO DEL 18 DE MAYO DEL 2021 AL 18 DE AGOSTO2021, DE 02 (DOS) CUÑAS DIARIAS EN EL PROGRAMA RADIAL ¨SUPER JAIME INFORMA¨, TRANSMITIDO DE LUNES A VIERNES DE 4:00 PM A 5:00 PM POR RAMBO 98.7 FM, EN ESPIGA TV, CANAL 10 DE 10:00 AM A 11:00 AM Y RETRANSMITIDO DE 8:00 PM A 9:00 PM POR EL MISMO CANAL Y LOS SABADOS DE 11:00 AM A 12:00 AM POR EL CANAL 14 (TIERRA VISION CASTAÑUELA).</t>
  </si>
  <si>
    <t xml:space="preserve">061441 </t>
  </si>
  <si>
    <t>PAGO INDEMN. Y VAC. (30 DIAS CORRESP. AL AÑO 2019 Y 24 DEL 2020), QUIEN DESEMPEÑO EL CARGO DE OPERADOR DE SISTEMA APS, EN LA SECCION DE OPERACIONES DE BARAHONA,.</t>
  </si>
  <si>
    <t xml:space="preserve">061442 </t>
  </si>
  <si>
    <t>PAGO INDEMN. Y VAC. (30 DIAS CORRESP. AL AÑO 2019 Y 24 AL 2020), QUIEN DESEMPEÑO EL CARGO DE OPERADOR DE SISTEMA APS, EN LA SECCION DE OPERACIONES DE BARAHONA.</t>
  </si>
  <si>
    <t xml:space="preserve">EFT-6515 </t>
  </si>
  <si>
    <t>PAGO FACT. NOS. B1500000364, 363/05-07-2021 ORDEN DE COMPRA NOS. OC2021-0174, 0165, ADQUISICION DE JUNTAS PARA SER UTILIZADAS EN LOS ACUEDUCTOS DE LAS PROVINCIAS: HERMANAS MIRABAL, VALVERDE, BARAHONA, SAMANA Y MARIA TRINIDAD SANCHEZ,  Y COMPRA DE MATERIALES PARA SER UTILIZADOS EN LOS ACUEDUCTOS DE LAS PROVINCIAS HERMANAS MIRABAL, VALVERDE Y BARAHONA.</t>
  </si>
  <si>
    <t>EFT-6516</t>
  </si>
  <si>
    <t>PAGO FACT. NO.B1500003129/26-07-2021, ORDEN DE SERVICIO NO.OS2021-0459, PUBLICACION EN UN (01) MEDIO DE CIRCULACION NACIONAL DURANTE DOS (02) DIAS CONSECUTIVOS LA CONVOCATORIA A PARTICIPAR EN EL PROCESO DE LICITACION PUBLICA NACIONAL, NO.INAPA-CCC-LPN-2021-0022, RESOLUCION ADMINISTRATIVA.</t>
  </si>
  <si>
    <t xml:space="preserve">061443 </t>
  </si>
  <si>
    <t>PAGO FACT. NO. B1500000060/05-06-2021, ORDEN DE SERVICIO NO. OS2021-0056, DISTRIBUCION DE AGUA EN DIFERENTES SECTORES Y COMUNIDADES DE LA  PROVINCIA SAN CRISTOBAL, CORRESP. A 30 DIAS DE  JUNIO/2021.</t>
  </si>
  <si>
    <t xml:space="preserve">061444 </t>
  </si>
  <si>
    <t>REPOSICION FONDO CAJA CHICA DE LA PROVINCIA DUARTE ZONA III CORRESP. AL PERIODO DEL 14-07 AL 18-08-2021, RECIBOS DE DESEMBOLSO DEL 0839 AL 0864.</t>
  </si>
  <si>
    <t xml:space="preserve">061445 </t>
  </si>
  <si>
    <t>REPOSICION FONDO CAJA CHICA DE LA UNIDAD COMERCIAL DEL ACUEDUCTO DE SANCHEZ ZONA III CORRESP. AL PERIODO DEL 02 AL 24-08-2021, RECIBOS DE DESEMBOLSO DEL 0151 AL 0156 SEGUN RELACION DE GASTOS.</t>
  </si>
  <si>
    <t xml:space="preserve">061446 </t>
  </si>
  <si>
    <t>PAGO FACT. NO. B1500003436/30-08-2021, ORDEN DE COMPRA NO. OC2021-0229,  COMPRA DE RECARGA ELECTRONICA DEL SISTEMA DE PAGO DE PEAJES (PASO RAPIDO)Y DISPOSITIVO DE PASE RAPIDO, PARA USO DE LOS VEHICULOS DE LA INSTITUCION.</t>
  </si>
  <si>
    <t xml:space="preserve">061447 </t>
  </si>
  <si>
    <t>PAGO FACT. NO. B1100008985/24-08-2021,  ALQUILER LOCAL COMERCIAL EN EL MUNICIPIO JUAN DOLIO, PROVINCIA SAN PEDRO DE MACORIS, CORRESP. AL MES DE AGOSTO/2021.</t>
  </si>
  <si>
    <t xml:space="preserve">EFT-6517 </t>
  </si>
  <si>
    <t>PAGO FACT. NOS. B1500000125/06, 127, 128/17-08-2021 ORDEN DE COMPRA OC2021-0206, ADQUISICION DE SUSTANCIA QUIMICAS (97,157.60 CLORO GAS DE 2, 000 LBS),  PARA SER UTILIZADOS  EN TODOS LOS ACUEDUCTOS DEL INAPA,  2DO ABONO.</t>
  </si>
  <si>
    <t>EFT-6518</t>
  </si>
  <si>
    <t>PAGO FACT. NO. B1500033168/05-09-2021, CUENTA NO.86797963, CORRESP. AL  SERVICIO DE USO GPS  DEL INAPA   FACTURACION  DESDE  01-08  AL 31-08-2021.</t>
  </si>
  <si>
    <t>EFT-6519</t>
  </si>
  <si>
    <t>PAGO FACT. NO. B1500033125/05-09-2021, CUENTA NO.86115926, POR SERVICIO DE TELECABLE E INTERNET, CORRESP. A LA FACTURACION  DESDE EL 01 DE AGOSTO AL 31 DE AGOSTO/2021.</t>
  </si>
  <si>
    <t>EFT-6520</t>
  </si>
  <si>
    <t>PAGO FACT. NO. B1500033122/05-09-2021, CUENTA NO.86082876, POR SERVICIO DE LAS FLOTAS DE INAPA, CORRESP. A LA FACTURACION DEL 01-08 AL 31-08-2021.</t>
  </si>
  <si>
    <t>EFT-6521</t>
  </si>
  <si>
    <t>PAGO FACT. NOS.B1500027444 (CODIGO DE SISTEMA NO.77100), 30261  (6091) 01-09-2021, SERVICIOS RECOGIDA DE BASURA EN EL NIVEL CENTRAL Y OFICINAS  ACUEDUCTOS RURALES, CORRESP. AL PERIODO DESDE EL 01 AL 30 DE SEPTIEMBRE/2021.</t>
  </si>
  <si>
    <t>EFT-6522</t>
  </si>
  <si>
    <t>PAGO FACT. NO.B1100008950/23-08-2021,  ALQUILER LOCAL COMERCIAL EN LAS TARANAS VILLA RIVAS, PROVINCIA DUARTE, CORRESP. AL MES AGOSTO/2021.</t>
  </si>
  <si>
    <t xml:space="preserve">061448 </t>
  </si>
  <si>
    <t>PAGO FACT. NO.B1500000016/24-06-2021, ORDEN DE SERVICIO NO.OS2021-0552, PUBLICACION INSTITUCIONAL DURANTE EL PERIODO DEL 24 DE MAYO DEL 2021 AL 24 DE AGOSTO DEL 2021, EN EL PROGRAMA TELEVISIVO "CONCLUSIONES NEWS", TRANSMITIDO DE LUNES A VIERNES EN HORARIO DE 10:00 PM A 11:00 PM POR LOS CANALES BAHIA VISION Y TELENORD.</t>
  </si>
  <si>
    <t xml:space="preserve">061449 </t>
  </si>
  <si>
    <t>PAGO FACT. NO. B1100009002/10-09-2021,  ALQUILER  LOCAL  DE LA OFICINA COMERCIAL EN EL MUNICIPIO DE VALLEJUELOS, PROVINCIA SAN JUAN, CORRESP. AL MES DE AGOSTO/2021.</t>
  </si>
  <si>
    <t xml:space="preserve">061450 </t>
  </si>
  <si>
    <t>PAGO FACT. NO.B1100008980/24-08-2021,  ALQUILER LOCAL COMERCIAL EN LA PROVINCIA PEDERNALES, ADENDUM 01/2020, CORRESP. AL MES DE AGOSTO/2021.</t>
  </si>
  <si>
    <t xml:space="preserve">061451 </t>
  </si>
  <si>
    <t>PAGO FACT. NO. B1100008954/23-08-2021,  ALQUILER LOCAL COMERCIAL, MUNICIPIO SAN JOSE DE OCOA, PROVINCIA  DE SAN JOSE DE OCOA, CORRESP. AL MES DE AGOSTO/2021.</t>
  </si>
  <si>
    <t xml:space="preserve">061452 </t>
  </si>
  <si>
    <t>PAGO FACT. NO. B1100008993/25-08-2021, ALQUILER DE LOCAL  COMERCIAL, MUNICIPIO MICHES, PROVINCIA EL SEIBO, CORRESP. AL MES DE AGOSTO/2021.</t>
  </si>
  <si>
    <t xml:space="preserve">061453 </t>
  </si>
  <si>
    <t>PAGO FACT. NO. B1500000004/12-08-2021 OS2021-0397, SERVICIO DE NOTARIO PARA EL ACTO DE APERTURA DE LA LICITACION PUBLICA NACIONAL NO. INAPA-CCC-LPN-2021-0011, OFERTAS TECNICAS (SOBRE A), PARA LA "ADQUISICION DE CLORADORES.</t>
  </si>
  <si>
    <t xml:space="preserve">061454 </t>
  </si>
  <si>
    <t>PAGO FACT. NO.B1500000136/25-08-2021, ORDEN DE SERVICIO NO.OS2021-0480, COLOCACION DE PUBLICIDAD INSTITUCIONAL DURANTE EL PERIODO DEL 24 DE MAYO AL 24 DE AGOSTO DEL 2021, 02 (DOS) CUÑAS DIARIAS EN EL PROGRAMA TELEVISIVO "LA VOZ DE SAMANA TV", TRANSMITIDO DE LUNES A VIERNES DE 6:00 PM A 7:00 PM POR BAHIA VISION, CANAL 3 Y 35 DE TELENORD Y LOS PERIODICOS DIGITALES WWW.LAVOZDESAMANA.COM Y WWW.NOTASRD.COM.</t>
  </si>
  <si>
    <t xml:space="preserve">061455 </t>
  </si>
  <si>
    <t>PAGO FACT. NO. B1100008991/25-08-2021,  ALQUILER LOCAL COMERCIAL EN EL MUNICIPIO MONCION, PROVINCIA SANTIAGO RODRIGUEZ, CORRESP.  AL MES DE AGOSTO/2021.</t>
  </si>
  <si>
    <t xml:space="preserve">061456 </t>
  </si>
  <si>
    <t>PAGO EQUIVALENTES A DOS (2) MESES DE DEPOSITOS POR CONCEPTO DE ALQUILER DEL LOCAL PARA LA INSTALACION DE LA OFICINA COMERCIAL, UBICADO EN LA CALLE DUARTE NO.09,  MUNICIPIO RANCHO ARRIBA,  PROVINCIA SAN JOSE DE OCOA.</t>
  </si>
  <si>
    <t xml:space="preserve">061457 </t>
  </si>
  <si>
    <t>PAGO FACT. NO.B1100008997/25-08-2021,  ALQUILER LOCAL COMERCIAL EN EL MUNICIPIO SAN RAFAEL DEL YUMA, PROVINCIA LA ALTAGRACIA, CORRESP. AL MES DE AGOSTO/2021.</t>
  </si>
  <si>
    <t xml:space="preserve">061458 </t>
  </si>
  <si>
    <t>PAGO FACT. NO.B1100008992/25-08-2021 ALQUILER LOCAL COMERCIAL EN EL MUNICIPIO CASTAÑUELA, PROVINCIA MONTECRISTI, CORRESP. AL MES DE AGOSTO/2021.</t>
  </si>
  <si>
    <t xml:space="preserve">061459 </t>
  </si>
  <si>
    <t>2DO ABONO, INDEMN. Y VAC. CORRESP. A (25 DIAS DEL AÑO 2019 Y 27 DEL 2020), QUIEN DESEMPEÑO LA FUNCION DE ENCARGADO (A) EN LA DIVISION DE OPERACIONES DE PLANTAS DE AGUAS RESIDUALES.</t>
  </si>
  <si>
    <t xml:space="preserve">061460 </t>
  </si>
  <si>
    <t>PAGO FACT. NOS. B1500000151,152/28-01-2021, ORDEN DE SERVICIO NO. OS2020-0538, DISTRIBUCION DE AGUA EN DIFERENTES SECTORES Y COMUNIDADES DE LA PROVINCIA MONTE CRISTI, CORREP. A  13 DIAS DE SEPTIEMBRE Y 9 DIAS DE OCTUBRE/2020.</t>
  </si>
  <si>
    <t xml:space="preserve">061461 </t>
  </si>
  <si>
    <t>PAGO FACT. NO. B1500000032/23-07-2021, OS2021-0562, SERVICIO DE NOTARIO PARA EL ACTO DE APERTURA DE  LA COMPARACION  DE PRECIOS NO. INAPA-CCC-CP-2021-0027, OFERTAS TECNICAS (SOBRE A), PARA LA "ADQUISICION DE TUBERIAS EN HG Y HN PARA SER UTILIZADOS EN TODOS LOS ACUEDUCTOS Y SISTEMAS DEL INAPA.</t>
  </si>
  <si>
    <t xml:space="preserve">061462 </t>
  </si>
  <si>
    <t>PAGO EQUIVALENTES A DOS (2) MESES DE DEPOSITOS POR CONCEPTO DE ALQUILER DE APARTAMENTO PARA SER UTILIZADO COMO VIVIENDA FAMILIAR, UBICADO EN LA AVENIDA CORREA Y CIDRON, IVETTE A, APARTAMENTO 4A,  DISTRITO NACIONAL, SANTO DOMINGO.</t>
  </si>
  <si>
    <t xml:space="preserve">EFT-6523 </t>
  </si>
  <si>
    <t>PAGO FACT. NO. B1500000050/01-07-2021, ORDEN DE SERVICIO NO, OS2021-0323 SERVICIO DE DISTRIBUCION DE AGUA EN DIFERENTES SECTORES Y COMUNIDADES DE LA PROVINCIA PEDERNALES, CORRESP. A  30  DIAS DE JUNIO/2021.</t>
  </si>
  <si>
    <t>EFT-6524</t>
  </si>
  <si>
    <t>PAGO FACT. NO.B1500000007/13-08-2021, ORDEN DE SERVICIO NO.OS2021-0569, SERVICIO DE NOTARIO PARA EL ACTO DE APERTURA DE COMPARACION DE PRECIOS NO.INAPA-CCC-CP-2021-0037 OFERTAS TECNICAS (SOBRE A) PARA LA ¨CONSTRUCCION DE DEPOSITO REGULADOR 2,000 M3, H.A. SUPERFICIAL, CIRCULAR ACUEDUCTO PEDERNALES, PROVINCIA PEDERNALES¨.</t>
  </si>
  <si>
    <t>EFT-6525</t>
  </si>
  <si>
    <t>PAGO FACT. NO.B1500000009/20-08-2021, ORDEN DE SERVICIO NO.OS2021-0576, SERVICIO DE NOTARIO PARA EL ACTO DE APERTURA DE LA LICITACION PUBLICA NACIONAL NO.INAPA-CCC-LPN-2021-0016, OFERTAS TECNICAS (SOBRE A) PARA LA ¨ADQUISICION DE TUBOS Y TUBERIAS DE ACERO Y PVC PARA SER UTILIZADOS EN TODOS LOS ACUEDUCTOS DEL INAPA¨.</t>
  </si>
  <si>
    <t>EFT-6526</t>
  </si>
  <si>
    <t>PAGO FACT. NOS.B1500000001/30-04, 02/31-05, 03/30-06-2021,ORDEN DE SERVICIO NO.OS2021-0531 ,SERVICIO DE DISTRIBUCION DE AGUA CON CAMION CISTERNA EN DIFERENTES COMUNIDADES DE LA PROVINCIA BAHORUCO,  CORRESP. A 30 DIAS DEL MES DE ABRIL, 31 DIAS DEL MES DE MAYO Y  30 DIAS DEL MES DE JUNIO/2021.</t>
  </si>
  <si>
    <t>EFT-6527</t>
  </si>
  <si>
    <t>PAGO FACT. NOS B1500057932/26-03, 90208/05, 90210/14, 90212/20, 90214/27-04, 90220/10, 90224/24, 90227/31-05, 90229/07, 90232/14, 90233/22, 90236/28-06-, 90241/12-07-2021 ORDEN DE COMPRA OC2021-0075 COMPRA DE 1,625 UNIDADES BOTELLONES DE AGUA, LOS CUALES SERAN UTILIZADOS EN EL NIVEL CENTRAL, ACUEDUCTO RURALES, EDIFICIO MARCOS RODRIGUEZ Y EL ALMACEN DEL KM.18.</t>
  </si>
  <si>
    <t>EFT-6528</t>
  </si>
  <si>
    <t>PAGO FACT. NO.B1100008953/23-08-2021  ALQUILER LOCAL COMERCIAL EN EL MUNICIPIO DE BAYAGUANA, PROVINCIA MONTE PLATA, CORRESP. AL MES DE AGOSTO/2021.-</t>
  </si>
  <si>
    <t>EFT-6529</t>
  </si>
  <si>
    <t>PAGO FACT. NO.B1100008998/25-08-2021,  ALQUILER LOCAL COMERCIAL  EN EL SECTOR PIZARRETE, MUNICIPIO BANI, PROVINCIA PERAVIA SEGUN ADENDA 01/2021,  CORRESP. AL MES DE AGOSTO/2021.</t>
  </si>
  <si>
    <t>EFT-6530</t>
  </si>
  <si>
    <t>PAGO FACT. NO.B1100008994/25-08-2021,  ALQUILER LOCAL COMERCIAL EN EL MUNICIPIO SANCHEZ, PROVINCIA SAMANA, CORRESP. AL MES DE AGOSTO/2021.</t>
  </si>
  <si>
    <t>EFT-6531</t>
  </si>
  <si>
    <t>PAGO FACT. NO.B1500000022/03-08-2021, ORDEN DE SERVICIO OS2021-0561, SERVICIO DE NOTARIO PARA EL ACTO DE APERTURA EL PROCESO DE LA COMPARACION DE PRECIOS, NO. INAPA-CCC-CP-2021-0026, OFERTAS ECONOMINCAS (SOBRE B), PARA LA  ¨ADQUISICION DE DIFERENCIALES Y TURBIDIMETROS PARA SER UTILIZADOS EN EL INAPA¨.</t>
  </si>
  <si>
    <t>EFT-6532</t>
  </si>
  <si>
    <t>PAGO FACT. NOS. B1500000059/06-08, 57/14-07, 35/06-08, 34/6-08-2021,  ALQUILER LOCAL COMERCIAL EN GUAYUBIN, PROVINCIA MONTECRISTI, CORRESP. A LOS MESES DE MARZO, ABRIL, MAYO, JUNIO, JULIO, AGOSTO/2021.</t>
  </si>
  <si>
    <t>EFT-6533</t>
  </si>
  <si>
    <t>PAGO FACT. NO.B1500003084/13-07-2021, ORDEN DE SERVICIO NO.OS2021-0430, PUBLICACION EN UN (01) MEDIO DE CIRCULACION NACIONAL DURANTE DOS (02) DIAS CONSECUTIVOS LA CONVOCATORIA A PARTICIPAR EN EL PROCESO DE LICITACION PUBLICA NACIONAL, NO.INAPA-CCC-LPN-2021-0016, RESOLUCION ADMINISTRATIVA NO.35/2021.</t>
  </si>
  <si>
    <t>EFT-6534</t>
  </si>
  <si>
    <t>PAGO FACT. NO. B1500000034/05-07-2021  ORDENES DE SERVICIO NOS. OS2021-0334,   OS2021-0532, DISTRIBUCION DE AGUA EN DIFERENTES SECTORES Y COMUNIDADES DE LA PROVINCIA MONTE PLATA, CORRESP. A  22 DIAS DE JUNIO/ 2021.</t>
  </si>
  <si>
    <t>EFT-6535</t>
  </si>
  <si>
    <t>PAGO FACT. NOS.B1500230751,44,43,46,38,33/27-07, 762/28-07-2021, POR IRREGULARIDADES EN LAS MEDIDAS DE CONSUMOS ELECTRICOS.</t>
  </si>
  <si>
    <t xml:space="preserve">061463 </t>
  </si>
  <si>
    <t>PLAN DE LEVANTAMIENTO DE CONTRATOS EN LAS PROVINCIAS DE: BARAHONA, PERAVIA (BANI), EL SEIBO, HATO MAYOR, SAN PEDRO DE MACORIS, SAN FRANCISCO DE MACORIS, MARIA TRINIDAD SANCHEZ Y HERMANAS MIRABAL, EN FECHA DEL 20 AL 24 DE SEPTIEMBRE/2021, LIQUIDABLE A PRESENTACION DE RECIBO Y NOMINA FIRMADAS POR LOS JORNALEROS.</t>
  </si>
  <si>
    <t xml:space="preserve">061464 </t>
  </si>
  <si>
    <t>PAGO FACT. NO. B1500000336/13-09-2021, ORDEN DE SERVICIO NO.OS2021-0607, X1X CONGRESO REGIONAL DE AUDITORIA INTERNA, CONTROL DE GESTION, RIESGO Y FINANZAS "GENERANDO VALOR EN UN ENTORNO RESILIENTE.</t>
  </si>
  <si>
    <t xml:space="preserve">061465 </t>
  </si>
  <si>
    <t>APORTE DE LA INSTITUCION CONFORME AL ACUERDO DE COLABORACION ENTRE EL INSTITUTO NACIONAL DE AGUAS POTABLES Y ALCANTARILLADOS (INAPA) Y LA FUNDACION FRANCINA HUNGRIA, EN FECHA DE 28 DE JUNIO DEL AÑO 2021, PARA LA EJECUCION Y DESARROLLO DE ACTIVIDADES CONJUNTAS Y RECIPROCAS EN PROCURA DE FORMAR A LOS COLABORADORES DEL INAPA, PROMOVIENDO ESPACIOS DE COMUNICACION DE LAS ACCIONES DE MANEJOS RESPONSABLE DE LOS RECURSOS DEL AGUA, CORRESP. A LOS MESES JULIO, AGOSTO Y SEPTIEMBRE/2021. SEGUN ACUERDO DE FECHA 28 DE JUNIO DEL  AÑO 2021.</t>
  </si>
  <si>
    <t xml:space="preserve">061466 </t>
  </si>
  <si>
    <t>PAGO FACT. NO.B1500000048/10-08-2021, ORDEN  DE SERVICIO NO.OS2021-0573,  SERVICIO DE NOTARIO PARA EL ACTO  DE APERTURA DE LA COMPARACION DE PRECIOS NO.INAPA-CCC-CP-2021-0024, OFERTAS ECONOMICAS  (SOBRE B), PARA LA ¨ADQUISICION DE ELECTROBOMBAS Y  MOTOR ELECTRICO SUMERGIBLES, PARA SER UTILIZADOS EN DIFERENTES PROVINCIAS Y ACUEDUCTOS DEL PAIS..</t>
  </si>
  <si>
    <t xml:space="preserve">061467 </t>
  </si>
  <si>
    <t>PAGO FACT. NO.B1500000050/20-08-2021, ORDEN  DE SERVICIO NO.OS2021-0580,  SERVICIO DE NOTARIO PARA EL ACTO  DE APERTURA DE LA  LICITACION PUBLICA NACIONAL NO.INAPA-CCC-LPN-2021-0013, OFERTAS TECNICAS   (SOBRE A), PARA LA ¨ADQUISICION DE  EQUIPOS (ELECTROBOMBAS ELEVADORAS, BOMBAS TURBINA VERTICAL Y  ELECTROBOMBAS  SUMERGIBLES), PARA SER UTILIZADOS EN DIFERENTES ACUEDUCTOS DEL INAPA.</t>
  </si>
  <si>
    <t xml:space="preserve">061468 </t>
  </si>
  <si>
    <t>PAGO FACT. NO. B1500000015/09-04-2021, ORDEN DE SERVICIO OS2021-0143. CONTRATACION  SERVICIO DE CAPACITACION CURSO VERIFICACION DE MATERIAL VOLUMETRICO.</t>
  </si>
  <si>
    <t xml:space="preserve">061469 </t>
  </si>
  <si>
    <t>PAGO FACT. NOS. B1500000298/10, 304/17-06-2021 ORDEN DE COMPRA OC2021-0112, ADQUISICION DE MEDICAMENTOS PARA SER UTILIZADOS EN EL DISPENSARIO MEDICO, NIVEL CENTRAL.</t>
  </si>
  <si>
    <t xml:space="preserve">EFT-6536 </t>
  </si>
  <si>
    <t>PAGO FACT. NOS. B1500001157/14, 1158/18-05-2021 ORDEN DE COMPRA NOS.OC2021-0076, 0081, COMPRA DE MATERIALES DE REFERENCIA CERTIFICADOS (CESPAS), Y REACTIVOS  PARA SER UTILIZADOS EN EL LABORATORIO ING. MARCOS RODRIGUEZ, SEDE CENTRAL DEL INAPA.</t>
  </si>
  <si>
    <t>EFT-6537</t>
  </si>
  <si>
    <t>PAGO FACT. NOS. B1500000706/07-06, 733/27-07-2021 ORDENES DE COMPRA NOS. OC2021-0187, 0148, ADQUISICION DE MATERIALES, PARA SER UTILIZADOS EN LOS CAMIONES SUCCIONADORES DEL INAPA, Y ADQUISICION DE CINCO (5) PULIDORA PARA SER UTILIZADO EN LOS ACUEDUCTOS A NIVEL NACIONAL DEL INAPA.</t>
  </si>
  <si>
    <t xml:space="preserve">061470 </t>
  </si>
  <si>
    <t>PAGO FACT. NO.B1500000034/02-07-2021, ORDEN DE SERVICIO NO. OS2021-0428, SERVICIO DE NOTARIO, PARA EL ACTO DE APERTURAR EL   PROCESO DE  EXCEPCION DE URGENCIA  DE REFERENCIA  NO. INAPA-MAE-PEUR -2021-0002, OFERTAS TECNICAS ECONOMICAS  (SOBRE A Y B), PARA LA ADQUISICION DE SUSTANCIAS QUIMICAS,  PARA SER UTILIZADOS EN TODOS LOS ACUEDUCTOS DEL INAPA.</t>
  </si>
  <si>
    <t xml:space="preserve">061471 </t>
  </si>
  <si>
    <t>REPOSICION FONDO CAJA CHICA DE LA DIVISION DE TRANSPORTACION DESTINADO PARA CUBRIR GASTOS DE REPARACIONES, COMPRAS DE REPUESTOS Y PAGO DE PEAJES DE LA FLOTILLA DE VEHICULOS DE LA INSTITUCION. CORRESP. AL PERIODO DEL 03-02 AL 03-08-2021, RECIBOS DE DESEMBOLSO DEL 12382 AL 12562.</t>
  </si>
  <si>
    <t xml:space="preserve">061472 </t>
  </si>
  <si>
    <t>PAGO FACT. NO. B1500000335/18-08-2021, ORDEN DE SERVICIO NO. OS2021-0577,  HONORARIOS PROFESIONALES POR PARTICIPAR COMO NOTARIO PARA EL ACTO DE APERTURA  DE LA  COMPARACION DE PRECIOS, NO. INAPA-CCC-CP-2021-0036, OFERTAS TECNICAS (SOBRE A) PARA LA  ¨CONSTRUCCION ACUEDUCTO CAÑADA CIMARRONA, PROVINCIA AZUA ¨.</t>
  </si>
  <si>
    <t xml:space="preserve">061473 </t>
  </si>
  <si>
    <t>REPOSICION FONDO CAJA CHICA DE LA PROVINCIA MONTE PLATA ZONA IV CORRESP.E AL PERIODO DEL 04-08 AL 07-09-2021,  RECIBOS DE DESEMBOLSO DEL 1481 AL 1502 SEGUN RELACION DE GASTOS.</t>
  </si>
  <si>
    <t xml:space="preserve">061474 </t>
  </si>
  <si>
    <t>PAGO FACT. NO.B1500000139/31-03-2021, ORDEN DE SERVICIO NO.OS2021-0156, SUMINISTRO E INSTALACION PUERTA DOBLE EN PERFILARIA P40 COLOR BLANCO Y FACHADA EN CRISTAL COLOR BLANCO CRUDO 3/8 PARA SER UTILIZADO EN EL LAB. DEL EDIF. MARCO RODRIGUEZ SEDE CENTRAL DEL INAPA.</t>
  </si>
  <si>
    <t xml:space="preserve">061475 </t>
  </si>
  <si>
    <t>PAGO FACT. NO. B1500000039/30-07-2021 ORDEN DE SERVICIO  OS2021-0434, CONTRATACION DE SERVICIOS PARA TAPIZADO DE 2  MUEBLES.</t>
  </si>
  <si>
    <t xml:space="preserve">061476 </t>
  </si>
  <si>
    <t>REPOSICION FONDO CAJA CHICA DE LA PROVINCIA SAN JOSE DE OCOA ZONA IV CORRESP. AL PERIODO DEL 26-07 AL 03-09-2021, RECIBOS DE DESEMBOLSO DEL 0510 AL 0542 SEGUN RELACION DE GASTOS.</t>
  </si>
  <si>
    <t xml:space="preserve">061477 </t>
  </si>
  <si>
    <t>PAGO INDEMN. Y VAC. (25 DIAS CORRESP. AL AÑO 2019 Y 23 DEL 2020), QUIEN DESEMPEÑO LA FUNCION DE AYUDANTE DE OPERACIONES Y MANTENIMIENTO EN LA DIVISION DE TRATAMIENTO SAN JUAN.</t>
  </si>
  <si>
    <t xml:space="preserve">061478 </t>
  </si>
  <si>
    <t>AVANCE 20% AL CONTRATO NO. 038/2021 ORDEN DE SERVICIO OS2021-0509, SERVICIO DE CATERING DE ALMUERZO PRE EMPACADOS O MONTAJE TIPO BUFFET Y REFRIGERIOS PRE EMPACADOS QUE SERAN UTILIZADOS EN LAS ACTIVIDADES PROGRAMADAS, TALLERES Y CAPACITACIONES DE NUESTRA INSTITUCION, DURANTE EL AÑO EN CURSO.</t>
  </si>
  <si>
    <t xml:space="preserve">061479 </t>
  </si>
  <si>
    <t>PAGO VAC. (30 DIAS CORRESPONDIENTE AL AÑO 2019 Y 28 DEL 2020), QUIEN DESEMPEÑO LA FUNCION DE ANALISTA DE COSTO, EN EL DEPTO. DE DESARROLLO RURAL EN APS.</t>
  </si>
  <si>
    <t xml:space="preserve">061480 </t>
  </si>
  <si>
    <t>PAGO VAC. (30 DIAS CORRESPONDIENTE AL AÑO 2019 Y 30 DEL 2020), QUIEN DESEMPEÑO LA FUNCION DE SUPERVISOR DE OBRAS, EN LA DIRECCION DE FISCALIZACION.</t>
  </si>
  <si>
    <t xml:space="preserve">061481 </t>
  </si>
  <si>
    <t>PAGO FACT. NO.B1500000003/25-08-2021, ORDEN DE SERVICIO NO.OS2021-0550, COLOCACION DE PUBLICIDAD INSTITUCIONAL DURANTE EL PERIODO DEL 24 DE MAYO DEL 2021 AL 24 DE AGOSTO DEL 2021, MEDIANTE LA COLOCACION DE 01 (UN) BANNER TAMAÑO 300 X 300, EN LAS PLATAFORMAS DIGITALES, PAGINA WEB ¨REDESDELNORDESTE.COM¨, Y LA FANPAGE WWW.FACEBOOK.COM/REDESDELNORDESTE, VINCULADA A INSTAGRAM, TWITTER, YOUTUBE Y EN PLAY STORE.</t>
  </si>
  <si>
    <t xml:space="preserve">EFT-6538 </t>
  </si>
  <si>
    <t>PAGO FACT. NOS.B1100007342/23-02, 7832/31-03, 8117/29-4, 8972/24-8-2021,  ALQUILER LOCAL COMERCIAL EN MANZANILLO, MUNICIPIO PEPILLO SALCEDO, PROVINCIA MONTECRISTI, SEGUN CONTRATO NO.011/2017, CORRESP. A LOS MESES DE FEBRERO, MARZO, ABRIL, MAYO, JUNIO, JULIO, AGOSTO/2021.</t>
  </si>
  <si>
    <t>EFT-6539</t>
  </si>
  <si>
    <t>PAGO FACT. NOS. B1500000008/05-07, 09/02-08-2021, ORDEN DE SERVICIO NO. OS2021-0524,  ABASTECIMIENTO DE AGUA EN DIFERENTES SECTORES Y COMUNIDADES DE LA PROVINCIA SAN JUAN DE LA MAGUANA, CORRESP. A 30  DIAS DEL MES DE JUNIO, 29 DIAS DEL MES  JULIO/2021.</t>
  </si>
  <si>
    <t>EFT-6540</t>
  </si>
  <si>
    <t>PAGO FACT. NO. B1500033135/05-09-2021, CUENTA NO.86273266, POR SERVICIO DE USO INTERNET MOVIL TABLET,  ASIGNADO AL DEPTO. DE CATASTRO AL USUARIO DEL INAPA, CORRESP. A LA FACTURACION  DESDE EL 01 DE AGOSTO AL 31  DE AGOSTO/2021.</t>
  </si>
  <si>
    <t>EFT-6541</t>
  </si>
  <si>
    <t>PAGO FACT. NO. B1500000054/06-08-2021, ORDEN DE SERVICIO NO. OS2021-0359,  ABASTECIMIENTO DE AGUA EN DIFERENTES SECTORES Y COMUNIDADES DE LA  PROVINCIA BARAHONA , CORRESP. A 31 DIAS DE JULIO/2021.</t>
  </si>
  <si>
    <t>EFT-6542</t>
  </si>
  <si>
    <t>PAGO FACT. NO.B1500000015/09-08-2021, ORDEN DE SERVICIO NO.OS2021-0482, COLOCACION DE PUBLICIDAD INSTITUCIONAL EN EL PROGRAMA TELEVISIVO ¨JAQUE AL REY ¨, TRANSMITIDO POR TELEVISION DEL ESTE, CANAL 49, 65 BLOOM TELECOM, 86 DE VIVA LIVE TV Y 133 DE WIND TVO, PAG. WEB WWW.TELEVISIONDELESTE.COM,  DURANTE EL PERIODO DEL 12 DE ABRIL DEL 2021 AL 12 DE JULIO DEL 2021.</t>
  </si>
  <si>
    <t>EFT-6543</t>
  </si>
  <si>
    <t>PAGO FACT. NO. B1500002713/01-09-2021, CUENTA NO. (50017176) SERVICIO C&amp;W INTERNET ASIGNADO A SAN CRISTOBAL, CORRESP. A LA FACTURACION DEL 01-09  AL 30-09/2021.</t>
  </si>
  <si>
    <t>EFT-6544</t>
  </si>
  <si>
    <t>PAGO FACT. NO. B1500002706/01-09-2021, CUENTA NO. (50015799) SERVICIO C&amp;W INTERNET 155 MBPS IP ASIGNADO A NIVEL CENTRAL, CORRESP. A LA FACTURACION DE 01-09 AL 30-09/2021.</t>
  </si>
  <si>
    <t xml:space="preserve">061482 </t>
  </si>
  <si>
    <t>REPOSICION FONDO CAJA CHICA DE LA UNIDAD ADMINISTRATIVA DE SABANA GRANDE DE BOYA ZONA IV CORRESP. AL PERIODO DEL 20-07 AL 07-09-2021, RECIBOS DE DESEMBOLSO DEL 0156 AL 0161.</t>
  </si>
  <si>
    <t xml:space="preserve">061483 </t>
  </si>
  <si>
    <t>PAGO INDEMN. Y VAC. (25 DIAS CORRESP. AL AÑO 2019 Y 21 DEL 2020), QUIEN DESEMPEÑO LA FUNCION DE OPERADOR DE SISTEMA APS, EN LA DIVISION DE OPERACIONES SANCHEZ RAMIREZ.</t>
  </si>
  <si>
    <t xml:space="preserve">061484 </t>
  </si>
  <si>
    <t>REPOSICION FONDO CAJA CHICA DE LA DIRECCION COMERCIAL CORRESP. AL PERIODO DEL 02-08 AL 06-09-2021, RECIBOS DE DESEMBOLSO DEL 48683 AL 48705 SEGUN RELACION DE GASTOS.</t>
  </si>
  <si>
    <t xml:space="preserve">EFT-6545 </t>
  </si>
  <si>
    <t>PAGO FACT. DE CONSUMO ENERGETICO EN LA ZONA SUR DEL PAIS CORRESP. AL MES DE AGOSTO/2021.</t>
  </si>
  <si>
    <t>EFT-6546</t>
  </si>
  <si>
    <t>PAGO FACT. NO. B1500000004/03-08-2021, ORDEN DE SERVICIO NO. OS2021-0421, DISTRIBUCION DE AGUA EN DIFERENTES SECTORES Y COMUNIDADES DE LA  PROVINCIA MONTE PLATA, CORRESP. A 24 DIAS DE JULIO/2021.</t>
  </si>
  <si>
    <t>EFT-6547</t>
  </si>
  <si>
    <t>PAGO FACT. DE CONSUMO DE ENERGETICO EN LA ZONA ESTE DEL PAIS CORRESP. AL MES DE AGOSTO/2021.</t>
  </si>
  <si>
    <t>EFT-6548</t>
  </si>
  <si>
    <t>PAGO FACT. NO.B1500000021/03-08-2021, ORDEN DE SERVICIO NO. OS2021-0444, DISTRIBUCION DE AGUA EN DIFERENTES SECTORES Y COMUNIDADES  DE LA PROVINCIA BARAHONA , CORRESP.  A 30 DIAS DE JULIO/2021.</t>
  </si>
  <si>
    <t>EFT-6549</t>
  </si>
  <si>
    <t>PAGO FACT. NO.B1500211047/08-04-2021, CAMBIO DE POTENCIA REALIZADO AL PROYECTO "ESTACION DE BOMBEO SABANA LARGA".</t>
  </si>
  <si>
    <t>EFT-6550</t>
  </si>
  <si>
    <t>PAGO FACT. NO.B1500230142/20-07-2021, COMPLETIVO DEL MES DE MAYO/2021.</t>
  </si>
  <si>
    <t xml:space="preserve">061485 </t>
  </si>
  <si>
    <t>REPOSICION FONDO CAJA CHICA DE LA PROVINCIA ELIAS PIÑA ZONA II CORRESP. AL PERIODO DEL 24-07 AL 30-08-2021, RECIBOS DE DESEMBOLSO DEL 3662 AL 3683 SEGUN RELACION DE GASTOS,.</t>
  </si>
  <si>
    <t xml:space="preserve">061486 </t>
  </si>
  <si>
    <t>REPOSICION FONDO CAJA CHICA DE LA DIRECCION EJECUTIVA CORRESP. AL PERIODO DEL 07-07 AL 09-09-2021, RECIBOS DE DESEMBOLSO DEL 10287 AL 10373 SEGUN RELACION DE GASTOS.</t>
  </si>
  <si>
    <t xml:space="preserve">061487 </t>
  </si>
  <si>
    <t>PAGO FACT. NOS.B1500001210, 1211, 1212, 1213, 1214,/31-08-2021 CONTRATO NO. 1178,1179, 1180, 1181, 3066),  SERVICIO ENERGETICO A NUESTRAS INSTALACIONES EN BAYAHIBE, PROVINCIA LA ROMANA, CORRESP. AL MES DE AGOSTO/2021.</t>
  </si>
  <si>
    <t xml:space="preserve">061488 </t>
  </si>
  <si>
    <t>PAGO INDEMN. Y VAC. (30 DIAS CORRESP. AL AÑO 2019 Y 30 DEL 2020), QUIEN DESEMPEÑO EL CARGO DE AYUDANTE DE FONTANERIA, EN LA DIVISION DE OPERACIONES PROV. SAN JUAN DE LA MAGUANA.</t>
  </si>
  <si>
    <t xml:space="preserve">061489 </t>
  </si>
  <si>
    <t>PAGO VAC. (30 DIAS CORRESP. AL AÑO 2019 Y 28 DEL 2020), QUIEN DESEMPEÑO EL CARGO DE SUPERVISOR DE OBRAS EN EL DEPARTAMENTO SUPERVISION DE OBRAS CIVILES.</t>
  </si>
  <si>
    <t xml:space="preserve">061490 </t>
  </si>
  <si>
    <t>PAGO INDEMN. Y VAC. (25 DIAS CORRESP. AL AÑO 2018 Y 25 DEL 2019), QUIEN DESEMPEÑO LA FUNCION DE CHOFER I, EN LA DIVISION ADMINISTRATIVA PROV. SAN JUAN DE LA MAGUANA.</t>
  </si>
  <si>
    <t>061491</t>
  </si>
  <si>
    <t>PAGO RETENCION 10%  DEL IMPUESTO SOBRE LA RENTA. DESCONTADO A ALQUILERES DE LOCALES COMERCIALES. SEGUN LEY NO. 253/12 CORRESP. AL MES DE AGOSTO/2021.</t>
  </si>
  <si>
    <t xml:space="preserve">061492 </t>
  </si>
  <si>
    <t>RETENCION DEL (10%)  DEL IMPUESTO SOBRE LA RENTA, DESCONTADO A HONORARIOS PROFESIONALES, CORRESP. AL MES DE AGOSTO/2021.</t>
  </si>
  <si>
    <t xml:space="preserve">061493 </t>
  </si>
  <si>
    <t>APORTE ECONOMICO PARA LA CONSTRUCCION DE SALONES Y BAÑOS LOS CUALES SERAN UTILIZADOS PARA LAS ACTIVIDADES EDUCATIVAS DE LOS CUALES SERAN UTILIZADAS CON LA MISION DE LA IGLESIA CATOLICA.</t>
  </si>
  <si>
    <t xml:space="preserve">061494 </t>
  </si>
  <si>
    <t>PAGO AVANCE 20% AL CONTRATO NO.019/2021 ORDEN DE COMPRA OC2021-0240, ADQUISICION DE TUBERIAS PARA SER UTILIZADAS EN LOS ACUEDUCTOS Y PLANTAS DE TRATAMIENTOS.</t>
  </si>
  <si>
    <t xml:space="preserve">061495 </t>
  </si>
  <si>
    <t>PAGO FACT. NO.B1500000234/06-08-2021, COLOCACION PUBLICIDAD INSTITUCIONAL DURANTE 03 (TRES) MESES EN EL PROGRAMA RADIAL ¨KONTROL DE LA MAÑANA¨ DE LA COMPAÑIA AZUCAR FM SRL, TRANSMITIDO DE LUNES A VIERNES DE 7:00 AM A 9:00 AM, PROGRAMACION REGULAR,  DE LUNES A SABADOS DE 9:00 AM A 11:00 PM, EN LA EMISORA LA 89.1 FM, REPRESENTADO POR CARMEN XIOMARA MARTINEZ,  DURANTE EL PERIODO DEL 05 DE MAYO AL 05 DE AGOSTO/2021.</t>
  </si>
  <si>
    <t xml:space="preserve">061496 </t>
  </si>
  <si>
    <t>PAGO INDEMN. Y VAC. (25 DIAS CORRESP. AL AÑO 2019 Y 25 DEL 2020), QUIEN DESEMPEÑO EL CARGO DE CONSERJE EN LA DIVISION ADMINISTRATIVA PROVINCIA DUARTE.</t>
  </si>
  <si>
    <t xml:space="preserve">061497 </t>
  </si>
  <si>
    <t>RETENCION DEL ITBIS (18% A PERSONA FISICA), SEGUN LEY 253/12, CORRESP. AL MES DE AGOSTO/2021.</t>
  </si>
  <si>
    <t xml:space="preserve">061498 </t>
  </si>
  <si>
    <t>RETENCION DEL ( 5%) DEL IMPUESTO SOBRE LA RENTA DESCONTADO A CONTRATISTAS Y PROVEEDORES DE BIENES Y SERVICIOS, SEGUN LEY 253/12, CORRESP. AL MES DE AGOSTO-2021.</t>
  </si>
  <si>
    <t xml:space="preserve">061499 </t>
  </si>
  <si>
    <t>PAGO INDEMN. Y VAC. (25 DIAS CORRESP. AL AÑO 2019 Y 30 DEL 2020), QUIEN DESEMPEÑO EL CARGO DE OPERADOR DE SISTEMA APS, EN LA SECCION DE OPERACIONES  DE BARAHONA.</t>
  </si>
  <si>
    <t xml:space="preserve">061500 </t>
  </si>
  <si>
    <t>PAGO INDEMN. Y VAC. (25 DIAS CORRESP. AL AÑO 2019 Y 30 AL 2020), QUIEN DESEMPEÑO EL CARGO DE OPERADOR DE SISTEMA APS, DE BARAHONA.</t>
  </si>
  <si>
    <t xml:space="preserve">061501 </t>
  </si>
  <si>
    <t>PAGO VAC. (30 DIAS CORRESP. AL AÑO 2019 Y 30 DIAS DEL AÑO 2020) A NOMBRE DE SANTO LENY DIAZ POLANCO, QUIEN ES EL APODERADO DE LOS BENEFICIOS DEL FALLECIDO, QUIEN DESEMPEÑO EL CARGO DE VIGILANTE EN AC. NAVARRETE.</t>
  </si>
  <si>
    <t xml:space="preserve">061502 </t>
  </si>
  <si>
    <t>PAGO INDEMN. POR CAUSA DEL DESBORDAMIENTO DEL ACUEDUCTO DE JAQUIMEYES, D.M. JINOVA PROVINCIA SAN JUAN, DONDE LE ARRASTRO 16 M3 DE ARENA LUGAR DONDE ESTABA CONSTRUYENDO SU HOGAR.</t>
  </si>
  <si>
    <t xml:space="preserve">061503 </t>
  </si>
  <si>
    <t>PAGO FACT. NO.B1500000417/26-08-2021, ORDEN DE SERVICIO OS2021-0542, COLOCACION DE PUBLICIDAD INSTITUCIONAL DURANTE 03 (TRES) MESES, EN EL PROGRAMA DE TELEVISION " ENTERO CREDITO", QUE ES  TRANSMITIDO  DE LUNES A VIERNES A LAS 11:00 PM, POR RED NACIONAL DE NOTICIAS RNN, CANAL 27, CON REPETICION DE MARTES A SABADOS DE 5:00 AM A 6:00 AM Y EN EL CANAL DE YOUTUBE (PASO POR PASO, CANAL DE NOTICIAS)  A LAS 9:00 PM, CORRESP. AL PERIODO DEL 25 DE MAYO HASTA EL 25 DE AGOSTO/2021.</t>
  </si>
  <si>
    <t xml:space="preserve">061504 </t>
  </si>
  <si>
    <t>PAGO FACT. NOS.B1100009005/13-09-, 8135/29-04, 7805/31-03-2021,  ALQUILER LOCAL COMERCIAL EN EL MUNICIPIO JAIBON, PROVINCIA VALVERDE  CORRESP. A  LOS  MESES DE MARZO, ABRIL, MAYO, JUNIO, JULIO, AGOSTO/2021.</t>
  </si>
  <si>
    <t xml:space="preserve">061505 </t>
  </si>
  <si>
    <t>PAGO FACT. NO.B1500000209/20-07-2021, ORDEN DE SERVICIO NO. OS2021-0487, COLOCACION DE PUBLICIDAD INSTITUCIONAL DURANTE 03 (TRES) MESES EN EL  PROGRAMA TELEVISIVO ¨ENCUENTRO MATINAL¨ TRANSMITIDO DE LUNES A VIERNES 8:00 AM A 9:00 AM, CORRESP. AL PERIODO DEL 06 DE ABRIL AL 06 DE JULIO/2021.</t>
  </si>
  <si>
    <t xml:space="preserve">061506 </t>
  </si>
  <si>
    <t>PAGO FACT. NO.B1500000003/25-08-2021, ORDEN DE SERVICIO NO.OS2021-0518 ,SERVICIO DE DISTRIBUCION DE AGUA CON CAMION CISTERNA EN DIFERENTES COMUNIDADES DE LA PROVINCIA MARIA TRINIDAD SANCHEZ, CORRESP.  27 DIAS DE JULIO/2021.</t>
  </si>
  <si>
    <t xml:space="preserve">061507 </t>
  </si>
  <si>
    <t>RETENCION  DEL ITBIS  (30%) , DESCONTADO A SUPLIDORES DE SERVICIOS, SEGUN LEY 253/2012, CORRESP. AL MES DE AGOSTO/2021.</t>
  </si>
  <si>
    <t xml:space="preserve">061508 </t>
  </si>
  <si>
    <t>PAGO FACT. NO. B1500000128/24-08-2021 ORDEN SERVICIO NO. OS2021-0555 COLOCACION DE PUBLICIDAD INSTITUCIONAL DURANTE 03 (TRES) MESES DE 04 (CUATRO) CUÑAS DIARIAS PARA CREAR CONCIENCIA SOBRE EL USO DE LOS RECURSOS NATURALES Y LA IMPORTANCIA DE LOS MISMOS EN EL PROGRAMA RADIAL´´RITMO 96´ TRANSMITIDO DE LUNES A VIERNES, CORRESP. AL PERIODO DEL 14 DE ABRIL  AL 14 DE JULIO/2021.</t>
  </si>
  <si>
    <t xml:space="preserve">EFT-6551 </t>
  </si>
  <si>
    <t>PAGO VIATICOS REVISION Y CONTROL, CORRESP. A JULIO/2021, ELABORADA EN SEPTIEMBRE/2021.</t>
  </si>
  <si>
    <t>EFT-6552</t>
  </si>
  <si>
    <t>PAGO VIATICOS DE LA DIRECCION DE RECURSOS HUMANOS, CORRESP. A JULIO/2021, ELABORADA EN SEPTIEMBRE/2021..</t>
  </si>
  <si>
    <t>EFT-6553</t>
  </si>
  <si>
    <t>PAGO VIATICOS DE LA DIRECCION DE LA CALIDAD DEL AGUA, CORRESP. AL MES DE JULIO/2021, ELABORADA EN SEPTIEMBRE/2021.</t>
  </si>
  <si>
    <t>EFT-6554</t>
  </si>
  <si>
    <t>PAGO VIATICOS DIRECCION DE TECNOLOGIA DE LA INF. Y COM, CORRESP. A JULIO/2021, ELABORADA EN SEPTIEMBRE/2021.</t>
  </si>
  <si>
    <t>EFT-6555</t>
  </si>
  <si>
    <t>PAGO FACT. NO.B1500004992/25-08-2021, SERVICIOS A EMPLEADOS VIGENTES Y EN TRAMITE DE PENSION, CORRESP. AL MES DE SEPTIEMBRE/2021.</t>
  </si>
  <si>
    <t>EFT-6556</t>
  </si>
  <si>
    <t>PAGO FACT. PENDIENTES NOS. B1500192758,59/16-01, 7208,7529/31-01, 2448/06-01, 217037/03-05-2021.</t>
  </si>
  <si>
    <t>EFT-6557</t>
  </si>
  <si>
    <t>PAGO FACT. NOS. B1500000740/24-06,769/20-07-2021 ORDEN DE COMPRA  OC2021- 0170, 0161 ADQUISICION DE JUNTAS REDUCTORAS, MATERIALES PARA SER UTILIZADOS EN CORRECCION DE AVERIAS EN LAS PROVINCIAS SAN PEDRO DE MACORIS Y SAN CRISTOBAL, Y HATO MAYOR.</t>
  </si>
  <si>
    <t>EFT-6558</t>
  </si>
  <si>
    <t>PAGO FACT. NO. B1500000008/01-07-2021,  ORDEN DE SERVICIO NO. OS2021-0278,  DISTRIBUCION DE AGUA CON CAMION CISTERNA EN DIFERENTES SECTORES Y COMUNIDADES DE LAS  PROVINCIAS SAN JUAN DE LA MAGUANA, CORRESP. A 30  DIAS DE JUNIO/2021.</t>
  </si>
  <si>
    <t>EFT-6559</t>
  </si>
  <si>
    <t>PAGO FACT. NO.B1500000005/06-08-2021, ORDEN DE SERVICIO NO.OS2021-0559, SERVICIO DE NOTARIO PARA EL ACTO DE APERTURA DE LA COMPARACION DE PRECIOS NO.INAPA-CCC-CP-2021-0025 OFERTAS ECONOMICAS  (SOBRE B) PARA LA ¨ADQUISICION DE MATERIALES ELECTRICOS ( LUCES LED) PARA SER UTILIZADOS EN TODOS LOS ACUEDUCTOS Y SISTEMAS DEL INAPA¨.</t>
  </si>
  <si>
    <t>EFT-6560</t>
  </si>
  <si>
    <t>PAGO DE FACT. NO.B1500000010/27-08-2021, ORDEN DE SERVICIO NO. OS2021-0581, SERVICIO DE NOTARIO PARA EL ACTO DE APERTURA DE LICITACION PUBLICA NACIONAL, NO. INAPA-CCC-LPN-2021-0014 OFERTAS ECONOMICAS (SOBRE B) PARA LA ¨ADQUISICION DE JUNTAS TIPO DRESSER PARA SER UTILIZADAS EN LOS ACUEDUCTOS DE TODAS LAS PROVINCIAS¨,.</t>
  </si>
  <si>
    <t>EFT-6561</t>
  </si>
  <si>
    <t>PAGO FACT. NO. B1500000036/27-08-2021, OS2021-0583, SERVICIO DE NOTARIO PARA EL ACTO DE APERTURA DE  LA COMPARACION  DE PRECIOS NO. INAPA-CCC-CP-2021-0049, OFERTAS TECNICAS (SOBRE A), PARA LA "ADQUISICION DE TUBERIAS EN HG Y HN PARA SER UTILIZADOS EN TODOS LOS ACUEDUCTOS Y SISTEMAS DEL INAPA.</t>
  </si>
  <si>
    <t>EFT-6562</t>
  </si>
  <si>
    <t>PAGO FACT. NOS. B1500000008/04-06, 09/05-07, 10/04-08-2021, ORDEN DE SERVICIO NO.OS2021-0525, SERVICIO DISTRIBUCION DE AGUA, EN DIFERENTES BARRIOS Y COMUNIDADES DE LA PROVINCIA DE MONTECRISTI, CORRESP. A 26 DIAS  DE MAYO, 26 DIAS DE JUNIO, 27 DIAS DE JULIO/2021.</t>
  </si>
  <si>
    <t>EFT-6563</t>
  </si>
  <si>
    <t>PAGO FACT. NO. B1500000035/27-08-2021, OS2021-0582, SERVICIO DE NOTARIO PARA EL ACTO DE APERTURA DE  LA COMPARACION  DE PRECIOS NO. INAPA-CCC-CP-2021-0023, OFERTAS ECONOMICAS (SOBRE B), PARA LA "ADQUISICION DE AIRES ACONDICIONADOS PARA SER UTILIZADOS EN EL SEGUNDO NIVEL DE LA CAFETERIA DEL NIVEL CENTRAL Y EN LOS DIFERENTES ACUEDUCTOS DEL INAPA.</t>
  </si>
  <si>
    <t>EFT-6564</t>
  </si>
  <si>
    <t>PAGO FACT. NO. B1500000034/13-08-2021, OS2021-0575, SERVICIO DE NOTARIO PARA EL ACTO DE APERTURA DE  LA COMPARACION  DE PRECIOS NO. INAPA-CCC-CP-2021-0034, OFERTAS TECNICAS (SOBRE A), PARA EL "MEJORAMIENTO ACUEDUCTO PEDERNALES ( EQUIPAMIENTO Y ELECTRIFICACION DE POZOS), PROVINCIA PEDERNALES.</t>
  </si>
  <si>
    <t>EFT-6565</t>
  </si>
  <si>
    <t>PAGO FACT. NO.B1500000049/10-08-2021, ORDEN DE SERVICIO NO.OS2021-0574, PARA LOS SERVICIOS DE NOTARIO PARA EL ACTO DE APERTURA DE LA LICITACION PUBLICA NACIONAL  NO.INAPA-CCC-LPN-2021-0015, OFERTAS TECNICAS (SOBRE A), PARA LA ¨ADQUISICION DE MATERIALES ( COLUMNAS DE ACERO, BARRAS LISAS ACERO INOXIDABLE Y GUIAS DE BRONCE), PARA SER UTILIZADOS EN LOS DIFERENTES ACUEDUCTOS DEL INAPA¨.</t>
  </si>
  <si>
    <t>EFT-6566</t>
  </si>
  <si>
    <t>PAGO TRANSPORTE DEPTO. REVISION Y CONTROL, CORRESP. A AGOSTO/2021, ELABORADA EN SEPTIEMBRE/2021.</t>
  </si>
  <si>
    <t xml:space="preserve">EFT-6567 </t>
  </si>
  <si>
    <t>PAGO VIATICOS DIRECCION ADMINISTRATIVA, CORRESP. AL MES DE JULIO/2021, ELABORADA EN SEPTIEMBRE/2021.</t>
  </si>
  <si>
    <t>EFT-6568</t>
  </si>
  <si>
    <t>PAGO VIATICOS DE LA DIRECCION DESARROLLO PROVINCIAL, CORRESP. A JULIO/2021, ELABORADA EN SEPTIEMBRE/2021.</t>
  </si>
  <si>
    <t>EFT-6569</t>
  </si>
  <si>
    <t>PAGO VIATICOS DIRECCION DE PROGRAMAS Y PROYECTOS ESPECIALES, CORRESP. AL MES DE JULIO/2021, ELABORADA EN SEPTIEMBRE/2021.</t>
  </si>
  <si>
    <t>EFT-6570</t>
  </si>
  <si>
    <t>PAGO FACT. NO. B1500030896/02-09-2021,  COLECTIVO DE VIDA CORRESP. AL MES DE SEPTIEMBRE/2021, POLIZA NO.2-2-102-0064318.</t>
  </si>
  <si>
    <t xml:space="preserve">061509 </t>
  </si>
  <si>
    <t>REPOSICION FONDO CAJA CHICA DEL DEPARTAMENTO JURIDICO CORRESP. AL PERIODO DEL 21-05 AL 13-08-2021, RECIBOS DE DESEMBOLSO DEL 33 AL 47 SEGUN RELACION DE GASTOS.</t>
  </si>
  <si>
    <t xml:space="preserve">061510 </t>
  </si>
  <si>
    <t>PAGO FACT. NO. B1500000001/13-08-2021, ALQUILER LOCAL COMERCIAL EN LA CALLE LIBERTAD ESQUINA ANACAONA, MUNICIPIO EUGENIO MARIA DE HOSTOS, PROVINCIA DUARTE, CORRESP. A 18 DIAS DE DICIEMBRE/2020 Y  LOS MESES ENERO, FEBRERO, MARZO, ABRIL, MAYO, JUNIO, JULIO Y AGOSTO/2021.</t>
  </si>
  <si>
    <t xml:space="preserve">EFT-6571 </t>
  </si>
  <si>
    <t>PAGO FACT. NO.B1500020322/01-09-2021, POLIZA NO. 30-95-214327, (MENOS NOTA DE CREDITO B0400242389), SERVICIOS MEDICOS A EMPLEADOS VIGENTES Y EN TRAMITES DE PENSION, CONJUNTAMENTE CON SUS DEPENDIENTES DIRECTOS, (CONYUGES, HIJOS E HIJASTROS), CORRESP. AL MES DE SEPTIEMBRE/2021.</t>
  </si>
  <si>
    <t>EFT-6572</t>
  </si>
  <si>
    <t>PAGO FACT. NO. B1500033258/15-09-2021, CUENTA NO.4236435, POR SERVICIO DE  INTERNET  PRINCIPAL 200 MBPS Y TELECABLE, CORRESP. AL PERIODO DEL 11-08  AL 10-09-2021.</t>
  </si>
  <si>
    <t>EFT-6573</t>
  </si>
  <si>
    <t>PAGO FACT. NO. B1500039064/18-08-2021, SUMINISTRO TRATAMIENTOS DE USO CONTINUO PRESCRITOS, QUIEN DESEMPEÑA EL CARGO DE AUXILIAR ADMINISTRATIVO EN EL DEPART. ADMINISTRATIVO, CORRESP. AL  MES DE AGOSTO/2021.</t>
  </si>
  <si>
    <t>EFT-6574</t>
  </si>
  <si>
    <t>PAGO FACT. NOS.B1500015931/29-07-, 16487/31-08-2021 SUMINISTRO MEDICAMENTOS DE USO CONTINUO PRESCRITOS AL JOVEN EDDISON JAVIER PEREZ SANTOS, QUIEN DESEMPEÑA EL CARGO DE SECRETARIA EN LA SECCION DE MAYORDOMIA, DICHO CONSUMOS CORRESPONDE A LOS MESES DE JULIO Y AGOSTO/2021.</t>
  </si>
  <si>
    <t>EFT-6575</t>
  </si>
  <si>
    <t>PAGO FACT. NOS. B1500000122/03-08, 123/01-09-2021,  ORDEN DE SERVICIO NO. OS2021-0602, SERVICIO DISTRIBUCION DE AGUA EN DIFERENTES SECTORES Y COMUNIDADES DE LA PROVINCIA SAN CRISTOBAL.  CORRESP. A 27  DIAS DE  JULIO Y 31 DIAS DE AGOSTO/2021.</t>
  </si>
  <si>
    <t>EFT-6576</t>
  </si>
  <si>
    <t>PAGO FACT. NO. B1500000130/01-09-2021, ORDEN DE SERVICIO NO. OS2021-0566, DISTRIBUCION DE AGUA EN DIFERENTES SECTORES Y COMUNIDADES DE LA PROVINCIA DUARTE  CORRESP. A 30 DIAS DEL MES DE AGOSTO/2021.</t>
  </si>
  <si>
    <t>EFT-6577</t>
  </si>
  <si>
    <t>PAGO FACT. NO. B1500000043/01-09-2021,  ORDEN DE SERVICIO NO. OS2021-0537  DISTRIBUCION  DE AGUA EN DIFERENTES SECTORES Y COMUNIDADES DE LA PROVINCIA SAN CRISTOBAL  CORRESP. A  31 DIAS DE AGOSTO/2021.</t>
  </si>
  <si>
    <t>EFT-6578</t>
  </si>
  <si>
    <t>PAGO FACTU. NOS.B1500000045, 46/25-08, 47/09-09-2021, ORDEN DE SERVICIO NO.OS2021-0594, DISTRIBUCION DE AGUA EN DIFERENTES COMUNIDADES DE LA PROVINCIA SAN CRISTOBAL, SEGUN CONTRATO NO.040/2021, CORRESP. A 20 DIAS  DE  JUNIO, 31 DIAS DE JULIO Y 31 DIAS DE AGOSTO/2021.</t>
  </si>
  <si>
    <t>EFT-6579</t>
  </si>
  <si>
    <t>PAGO FACT. NO. B1500000042/01-09-2021, ORDEN DE SERVICIO NO. OS2021-0536,  DISTRIBUCION DE AGUA CON CAMION CISTERNA EN DIFERENTES SECTORES Y COMUNIDADES DE LA PROVINCIA SAN CRISTOBAL, CORRESP.E A  31 DIAS DE AGOSTO/2021.</t>
  </si>
  <si>
    <t>EFT-6580</t>
  </si>
  <si>
    <t>PAGO FACT. NO. B1500000006/03-09-2021,  ORDEN DE SERVICIO NO. OS2021-0360, SERVICIO DISTRIBUCION DE AGUA EN DIFERENTES SECTORES Y COMUNIDADES DE LA PROVINCIA ELIAS PIÑA. CORRESP. A   31 DIAS DE AGOSTO/2021.</t>
  </si>
  <si>
    <t xml:space="preserve">061511 </t>
  </si>
  <si>
    <t>REPOSICION FONDO CAJA CHICA DEL ACUEDUCTO DE CASTILLO ZONA III CORRESP. AL PERIODO DEL 08-07 AL 27-08-2021, RECIBOS DE DESEMBOLSO DEL 0121 AL 0127 SEGUN RELACION DE GASTOS.</t>
  </si>
  <si>
    <t xml:space="preserve">061512 </t>
  </si>
  <si>
    <t>REPOSICION FONDO CAJA CHICA DE LA UNIDAD ADMINISTRATIVA DE SABANA IGLESIA ZONA V CORRESP. AL PERIODO DEL 01-07 AL 17-08-2021, RECIBOS DE DESEMBOLSO DEL 0332  AL 0354.</t>
  </si>
  <si>
    <t xml:space="preserve">061513 </t>
  </si>
  <si>
    <t>REPOSICION FONDO CAJA CHICA DE LA DIRECCION DE TECNOLOGIA DE LA INFORMACION Y COMUNICACION CORRESP. AL PERIODO DEL 19-07 AL 10-09-2021, RECIBOS DE DESEMBOLSO DEL 0024 AL 0063 SEGUN RELACION DE GASTOS.</t>
  </si>
  <si>
    <t xml:space="preserve">EFT-06581 </t>
  </si>
  <si>
    <t>PAGO FACT. NO B1500000059/01-09-2021, ORDEN DE SERVICIO NO. OS2021-0527, DISTRIBUCION DE AGUA EN DIFERENTES SECTORES Y COMUNIDADES DE LA PROVINCIA DUARTE,CORRESP. 30  DIAS DE AGOSTO/2021.</t>
  </si>
  <si>
    <t>EFT-06582</t>
  </si>
  <si>
    <t>PAGO FACT. NO. B1500000059/01-09-2021, ORDEN DE SERVICIO NO. OS2021-0298 SERVICIO DE DISTRIBUCION DE AGUA CON CAMION CISTERNA EN DIFERENTES SECTORES Y COMUNIDADES DE LA PROVINCIA DUARTE,  CORRESP. A 30  DIAS DEL MES DE AGOSTO/2021.</t>
  </si>
  <si>
    <t>EFT-06583</t>
  </si>
  <si>
    <t>PAGO FACT. NOS. B1500000110, 111, 112, 113, 114, 115, 116/17-08-2021, ORDEN DE SERVICIO NO. OS2021-0592,  ABASTECIMIENTO DE AGUA EN DIFERENTES SECTORES Y COMUNIDADES DE LAS PROVINCIAS BAHORUCO Y  SAN PEDRO DE MACORIS, CORRESP. A 22  DIAS  DE DICIEMBRE/2020, 20 DIAS DE ENERO, 23 DE FEBRERO, 27 DIAS DE MARZO, 25 DIAS DE ABRIL, 26 DIAS DE MAYO,  25 DIAS DE JUNIO/2021.</t>
  </si>
  <si>
    <t>EFT-06584</t>
  </si>
  <si>
    <t>PAGO FACT. NOS.B1500020041, 20031/01-09-2021 POLIZA NO.30-93-015147, SERVICIOS PLAN MASTER INTERNACIONAL AL SERVIDOR VIGENTE Y SUS DEPENDIENTES DIRECTOS (CONYUGE E HIJOS), CORRESP. AL MES DE SEPTIEMBRE/2021.</t>
  </si>
  <si>
    <t>EFT-06585</t>
  </si>
  <si>
    <t>PAGO FACT. NO. B1500000736/09-08-2021 ORDEN DE COMPRA OC2021-0193 ADQUISICION MATERIALES DE OFICINA, QUE SERAN UTILIZADOS EN NUESTRA INSTITUCION POR LA DIRECCION EJECUTIVA Y LA DIVISION DE PROTOCOLO Y EVENTOS.</t>
  </si>
  <si>
    <t>EFT-06586</t>
  </si>
  <si>
    <t>PAGO FACT. DE CONSUMO ENERGETICO EN LA ZONA NORTE DEL PAIS CORRESP. AL MES DE AGOSTO/2021.</t>
  </si>
  <si>
    <t>EFT-06587</t>
  </si>
  <si>
    <t>PAGO FACT. NO. B1500000033/31-07-2021, ORDENES DE SERVICIO NOS. OS2021-0097, OS2021-0596, DISTRIBUCION DE AGUA EN DIFERENTES SECTORES Y COMUNIDADES DE LA PROVINCIA EL SEIBO, CORRESP. A 31  DIAS DEL MES DE JULIO/2021.</t>
  </si>
  <si>
    <t xml:space="preserve">061514 </t>
  </si>
  <si>
    <t>PAGO FACT. NO.B1500000151/13-09-2021.  ALQUILER LOCAL COMERCIAL EN EL MUNICIPIO BANI, PROVINCIA PERAVIA CORRESP. A LOS MESES DE FEBRERO, MARZO, ABRIL, MAYO, JUNIO, JULIO, AGOSTO/2021.</t>
  </si>
  <si>
    <t xml:space="preserve">061515 </t>
  </si>
  <si>
    <t>PAGO FACT. NOS. B1500000173, 174, 175/07-09-2021, ORDEN DE SERVICIO OS2021-0305, COLOCACION DE PUBLICIDAD INSTITUCIONAL DURANTE 03 (TRES) MESES EN EL  PROGRAMA DE RADIO  " COLUMNA RADIAL", TRANSMITIDO LOS SABADOS DE 2:00 PM A 3:00 PM POR LA EMISORA HIJB. CORRESP. AL PERIODO DEL 04 DE MARZO  AL 04 DE JUNIO/2021.</t>
  </si>
  <si>
    <t xml:space="preserve">061516 </t>
  </si>
  <si>
    <t>PAGO FACT. NO.B1500000211/09-08-2021, ORDEN DE COMPRA NO.OC2021-0202, ADQUISICION DE MEDIOS DE CULTIVO COLILERT, PSEUDALERT Y PARRILLAS (BANDEJAS), PARA USO DEL LABORATORIO DE INAPA.</t>
  </si>
  <si>
    <t xml:space="preserve">061517 </t>
  </si>
  <si>
    <t>PAGO FACT. NO. B1500000361/07-06-2021, PRIMER  MODULO DE LA CAPACITACION CISCO CERTIFIED NETWORK ASSOCIATE CCNA 1, EN LA CUAL ESTAN PARTICIPANDO (5) SERVIDORES,  ESTA CAPACITACION INICIA EL 08 DE MAYO  Y FINALIZA EL 10  DE JULIO DEL 2021.</t>
  </si>
  <si>
    <t xml:space="preserve">EFT-6588 </t>
  </si>
  <si>
    <t>PAGO FACT. B1500000017/06-07-2021 ORDEN DE COMPRA OC2021-0175 ADQUISICION DE ELECTROBOMBAS SUMERGIBLES, PARA SER UTILIZADAS EN LOS ACUEDUCTOS DAJABON, PALO BLANCO PROVINCIA DAJABON Y AC. COTUI, ALTO DE CASIANO PLATANAL PROV. SANCHEZ RAMIREZ.</t>
  </si>
  <si>
    <t>EFT-6589</t>
  </si>
  <si>
    <t>PAGO FACT. NO. B1500000117/17-08-2021, ORDEN DE SERVICIO NO. OS2021-0593, ABASTECIMIENTO DE AGUA EN DIFERENTES SECTORES Y COMUNIDADES DE LA PROVINCIA SAN PEDRO DE MACORIS, CORRESP.   A 27 DIAS DEL MES DE JULIO/2021.</t>
  </si>
  <si>
    <t>EFT-6590</t>
  </si>
  <si>
    <t>PAGO FACT. NO. B1500000009/02-08-2021,  ORDEN DE SERVICIO NO. OS2021-0589,  DISTRIBUCION DE AGUA CON CAMION CISTERNA EN DIFERENTES SECTORES Y COMUNIDADES DE LAS  PROVINCIAS SAN JUAN DE LA MAGUANA, CORRESP. A 31  DIAS DE JULIO/2021.</t>
  </si>
  <si>
    <t>EFT-6591</t>
  </si>
  <si>
    <t>PAGO FACT. NO.B1500000004/03-09-2021 ALQUILER LOCAL COMERCIAL, UBICADO EN LA AVENIDA DUARTE NO.220, PLAZA DURAN, MUNICIPIO VILLA BISONO ( NAVARRETE) PROVINCIA SANTIAGO, CORRESP. AL MES DE AGOSTO/21.</t>
  </si>
  <si>
    <t>EFT-6592</t>
  </si>
  <si>
    <t>PAGO FACT. NOS. B1500000009/03-08, 10/01-09-2021,ORDENES  DE SERVICIO NO.  OS2021-0408 DISTRIBUCION DE AGUA EN DIFERENTES SECTORES Y COMUNIDADES DEL MUNICIPIO VILLA ALTAGRACIA,   PROVINCIA SAN CRISTOBAL CORRESP. A 31 DIAS  DE JULIO, 31 DIAS  DE AGOSTO/2021.</t>
  </si>
  <si>
    <t>EFT-6593</t>
  </si>
  <si>
    <t>PAGO FACT. NOS. B1500000309, 310/02-08-2021 ORDENES DE COMPRA OC2021-0155, 0182  ADQUISICION DE MATERIALES (LECTREROS, STICKERS, TALONARIOS PARA DESEMBOLSO DE CAJA CHICA) QUE SERAN UTILIZADOS NIVEL CENTRAL, EN LAS PROVINCIAS, MONTE PLATA, EL FACTOR, ( MARIA TRINIDAD SANCHEZ),  MONTE CRISTI Y LOS VEHICULOS DE LA INSTITUCION.</t>
  </si>
  <si>
    <t>EFT-6594</t>
  </si>
  <si>
    <t>PAGO FACT. NO.B1500001183/16-06-2021, ORDEN DE COMPRA NO.OC2021-0092, COMPRA DE REACTIVOS Y MATERIALES PARA USO EN EL LABORATORIO NIVEL CENTRAL.</t>
  </si>
  <si>
    <t>EFT-6595</t>
  </si>
  <si>
    <t>PAGO FACT. NO.B1500002546/31-08-2021, ORDEN DE COMPRA NO.OC2021-0159, ADQUISICION DE TONER Y CARTUCHOS PARA EQUIPOS DE INAPA.</t>
  </si>
  <si>
    <t>EFT-6596</t>
  </si>
  <si>
    <t>PAGO FACT. NO. B1500000020/01-09-2021, ORDEN DE SERVICIO NO. OS2021-0270 SERVICIO DE DISTRIBUCION DE AGUA CON CAMION CISTERNA EN DIFERENTES SECTORES Y COMUNIDADES DE LA PROVINCIA DUARTE, CORRESP. A   30 DIAS DEL MES DE AGOSTO/2021.</t>
  </si>
  <si>
    <t>EFT-6597</t>
  </si>
  <si>
    <t>PAGO FACT. NO. B1500000065/01-09-2021, ORDEN DE SERVICIO NO.OS2021-0530, DISTRIBUCION DE AGUA EN DIFERENTES SECTORES Y COMUNIDADES DE LA PROVINCIA  SAN CRISTOBAL, CORRESP. A  30 DIAS DE AGOSTO/2021.</t>
  </si>
  <si>
    <t>EFT-6598</t>
  </si>
  <si>
    <t>PAGO FACT. NOS. B1500000014, 15, 16, 17, 18, 19, 20/26-08-2021, ORDEN DE SERVICIO NO. OS2021-0598, DISTRIBUCION DE AGUA EN DIFERENTES SECTORES Y COMUNIDADES DE LA PROVINCIA BARAHONA, CORRESP. A 30 DIAS ENERO, 28 DIAS DE FEBRERO, 30 DIAS DE MARZO, 29 DIAS DE ABRIL, 30 DIAS DE MAYO, 30 DIAS DE JUNIO, 30 DIAS DE JULIO /2021.</t>
  </si>
  <si>
    <t>EFT-6599</t>
  </si>
  <si>
    <t>PAGO DE FACT. NO.B1500000008/13-08-2021, ORDEN DE SERVICIO NO. OS2021-0591, SERVICIO DE NOTARIO PARA EL ACTO DE APERTURA DE LICITACION PUBLICA NACIONAL, NO. INAPA-CCC-LPN-2021-0012 OFERTAS ECONOMICAS (SOBRE B) PARA LA ¨ADQUISICION DE EQUIPOS TECNOLOGICOS PARA SER UTILIZADOS EN DIFERENTES OFICINAS DE LA .</t>
  </si>
  <si>
    <t>EFT-6600</t>
  </si>
  <si>
    <t>PAGO FACT. NO.B1500000002/14-08-2021,  ALQUILER LOCAL COMERCIAL CALLE DUARTE, MUNICIPIO SANCHEZ, PROVINCIA SANTA BARBARA DE SAMANA, CORRESP. AL MES DE AGOSTO/2021.</t>
  </si>
  <si>
    <t xml:space="preserve">061518 </t>
  </si>
  <si>
    <t>REPOSICION FONDO CAJA CHICA DE LA PROVINCIA VALVERDE ZONA I CORRESP. AL PERIODO DEL 15-07 AL 03-09-2021, RECIBOS DE DESEMBOLSO DEL  1583 AL 1657.</t>
  </si>
  <si>
    <t xml:space="preserve">061519 </t>
  </si>
  <si>
    <t>PAGO FACT. NO. B1500000123/08-09-2021, ORDEN DE SERVICIO OS2021-0553, COLOCACION DE PUBLICIDAD INSTITUCIONAL DURANTE 03 (TRES) MESES DE 18 (DIECIOCHO) CUÑAS EN LA  PROGRAMACION  REGULAR DE LA EMISORA " SUR 91.9 FM", Y A TRAVES DE A PAGINA WEB Y REDES SOCIALES COMO FACEBOOK, TWITTER, INSTAGRAM Y YOUTUBE, CORRESP. AL PERIODO DEL 21 DE JUNIO  AL 21 DE AGOSTO/2021.</t>
  </si>
  <si>
    <t xml:space="preserve">061520 </t>
  </si>
  <si>
    <t>PAGO FACT. NO.B1500000161/20-07-2021, ORDEN DE SERVICIO NO.OS2021-0484, COLOCACION DE PUBLICIDAD INSTITUCIONAL EN EL PERIODO DEL 20 DE ABRIL  DEL 2021 AL 20 DE JULIO DEL 2021, EN EL PERIODICO DIGITAL ¨ELJACAGUERO.COM¨.</t>
  </si>
  <si>
    <t xml:space="preserve">061521 </t>
  </si>
  <si>
    <t>PAGO FACT. NO. B1500000169/06-09-2021, ORDEN SERVICIO NO. OS2021-0545 COLOCACION DE PUBLICIDAD INSTITUCIONAL  DURANTE 03 (TRES) MESES DE 05 (CINCO) CUÑAS EN EL PROGRAMA RADIAL " ABRIENDO EL JUEGO", QUE SE TRANSMITE DE LUNES A VIERNES EN HORARIO DE 7:00 AM A 9:00 AM POR LAS EMISORAS KISS 94.9, EN SANTO DOMINGO, ZONA METROPOLITANA Y EL ESTE, PARA  LA ZONA NORTE POR TREMENDA 97.5 Y ECLIPSE 96.9 EN EL SUR POR ULTRA 106.7. CORRESP. AL PERIODO DESDE EL 02 DE JUNIO  HASTA EL 02 DE SEPTIEMBRE/2021.</t>
  </si>
  <si>
    <t xml:space="preserve">EFT-6601 </t>
  </si>
  <si>
    <t>PAGO FACT. NOS. B1500000109/16, 110/24-06, 111/01-07-2021 ORDEN DE COMPRA NO. OC2021-0031 '' ADQUISICION DE (7,280.00 FUNDAS) DE SULFATO DE ALUMINIO GRADO A (50 KGS) CADA UNA O SU EQUIVALENTE EN FUNDAS, PARA SER UTILIZADAS EN TODOS LOS ACUEDUCTOS DEL INAPA.</t>
  </si>
  <si>
    <t>EFT-6602</t>
  </si>
  <si>
    <t>PAGO FACT. NO.B1500000036/07-09-2021, ORDEN DE SERVICIO NO. OS2021-0240, DISTRIBUCION DE AGUA EN DIFERENTES SECTORES Y COMUNIDADES DE LA PROVINCIA SAMANA, CORRESP. A 30 DIAS DEL MES DE AGOSTO/2021.</t>
  </si>
  <si>
    <t>EFT-6603</t>
  </si>
  <si>
    <t>PAGO FACT. NO. B1500000077/01-09-2021, ORDEN DE SERVICIO NO. OS2021-0538, DISTRIBUCION DE AGUA EN DIFERENTES SECTORES Y COMUNIDADES DE LA PROVINCIA SAN CRISTOBAL, CORRESP. A  31 DIAS DE AGOSTO/2021.</t>
  </si>
  <si>
    <t>EFT-6604</t>
  </si>
  <si>
    <t>PAGO FACT. NO. B1500000051/03-08-2021, ORDEN DE SERVICIO NO, OS2021-0323 SERVICIO DE DISTRIBUCION DE AGUA EN DIFERENTES SECTORES Y COMUNIDADES DE LA PROVINCIA PEDERNALES, CORRESP. A  30  DIAS DE JULIO/2021.</t>
  </si>
  <si>
    <t>EFT-6605</t>
  </si>
  <si>
    <t>PAGO FACT. NO. B1500000003/10-08-2021 ALQUILER LOCAL COMERCIAL, UBICADO EN LA AVENIDA DUARTE NO.220, PLAZA DURAN, MUNICIPIO VILLA BISONO ( NAVARRETE) PROVINCIA SANTIAGO, CORRESP. AL MES DE JULIO/21.</t>
  </si>
  <si>
    <t>EFT-6606</t>
  </si>
  <si>
    <t>PAGO FACT. NO.B1500000062/01-07-2021,ORDEN DE SERVICIO NO.OS2021-0335 ,SERVICIO DE DISTRIBUCION DE AGUA CON CAMION CISTERNA EN DIFERENTES COMUNIDADES DE LA PROVINCIA PEDERNALES, CORRESP. A   30 DIAS DEL MES DE JUNIO/2021.</t>
  </si>
  <si>
    <t>EFT-6607</t>
  </si>
  <si>
    <t>PAGO FACT. NO. B1500000029/02-08-2021, ORDEN DE SERVICIO NO. OS2021-0055,  ABASTECIMIENTO DE AGUA EN DIFERENTES SECTORES Y COMUNIDADES DE LA PROVINCIA AZUA,  CORRESP. A 15 DIAS DEL MES DE JULIO/2021.</t>
  </si>
  <si>
    <t>EFT-6608</t>
  </si>
  <si>
    <t>PAGO FACT. NOS. B1500001249,1250,1251,1252,1257/15-09-2021 CONTRATOS NOS. 6395, 6396, 6397, 6398, 6415,  CONSUMO ENERGETICO DE LAS LOCALIDADES ARROYO SULDIDO, LAS COLONIAS, RANCHO ESP, AGUA SABROSA,  LA BARBACOA,  LA COLONIA RANCHO ESPAÑOL,  PROVINCIA SAMANA, CORRESP. AL MES DE SEPTIEMBRE/2021.</t>
  </si>
  <si>
    <t>EFT-6609</t>
  </si>
  <si>
    <t>PAGO FACT. NO. B1500000046/31-08-2021, ORDEN DE SERVICIO NO. OS2021-0387, DISTRIBUCION DE AGUA CON CAMION CISTERNA EN DIFERENTES SECTORES Y COMUNIDADES DE LA PROVINCIA SAN CRISTOBAL CORRESP. A 31 DIAS DEL MES DE AGOSTO/2021.</t>
  </si>
  <si>
    <t>EFT-6610</t>
  </si>
  <si>
    <t>PAGO FACT. NO. B1500011693/02-06-2021 ORDEN DE COMPRA OC2020-0304, AQUISICION DE UN (01) SERVIDOR PARA SOLUCION DE INFRAESTRUCTURA.</t>
  </si>
  <si>
    <t>EFT-6611</t>
  </si>
  <si>
    <t>PAGO FACT. NO.B1500000030/08-08-2021 , ORDEN SERVICIO NO. OS2021-0560 HONORARIOS PROFESIONALES, SERVICIO DE NOTARIO PARA EL ACTO DE APERTURA DE LA COMPARACION DE PRECIOS NO.INAPA-CCC-CP-2021-0018, OFERTAS ECONOMICAS (SOBRE B) PARA LA ''ADQUISICION LICENCIA DE PRUEBAS PSICOMETRICAS PARA SER UTILIZADAS POR LA DIRECCION DE RECURSOS HUMANOS.</t>
  </si>
  <si>
    <t xml:space="preserve">EFT-6612 </t>
  </si>
  <si>
    <t>PAGO FACT. NO. B15000311075/14-09-2021, SERVICIOS ODONTOLOGICOS AL SERVIDOR VIGENTE Y SUS DEPENDIENTES DIRECTOS ( CONYUGE E HIJOS) AFILIADOS A SENASA CORRESP. AL MES DE SEPTIEMBRE 2021.</t>
  </si>
  <si>
    <t>Cuenta Bancaria 160-50003-2</t>
  </si>
  <si>
    <t>Descripcion</t>
  </si>
  <si>
    <t xml:space="preserve">Balance </t>
  </si>
  <si>
    <t>TRANSFERENCIAS INTERNAS</t>
  </si>
  <si>
    <t>DEPOSITO</t>
  </si>
  <si>
    <t>RECIBO DE INGRESO</t>
  </si>
  <si>
    <t>REINTEGRO</t>
  </si>
  <si>
    <t>PAGO DE FACT. NO.B1500000001/26-08-2021 (CUB. NO. 01), DE  LOS TRABAJOS LINEA DE CONDUCCION 08´ PVC DESDE EST. 7+435.60 HASTA 9+435.60, PROV. SANTO DOMINGO-MONTE PLATA.</t>
  </si>
  <si>
    <t xml:space="preserve">EFT-2325 </t>
  </si>
  <si>
    <t>PAGO CUB. NO.04 (FINAL) Y DEVOLUCION DE RETENIDO EN GARANTIA, DE LOS TRABAJOS CONSTRUCCION, PERFORACION Y AFORO DE POZOS EN DIFERENTES COMUNIDADES DE LAS  PROV. SAN CRISTOBAL Y PERAVIA.</t>
  </si>
  <si>
    <t xml:space="preserve">EFT-2326 </t>
  </si>
  <si>
    <t>PAGO FACT. NO.B1500000132/20-08-2021 (CUB. NO.03 FINAL Y DEVOLUCION DE RETENIDO EN GARANTIA) DE LOS TRABAJOS DE CONSTRUCCION DEPOSITO REGULADOR E INSTALACION VALVULAS EN LINEA CONDUCCION DEL AC. CANOA COMO EXTENSION DEL AC. MULTIPLE ASURO, PROV. BARAHONA .</t>
  </si>
  <si>
    <t xml:space="preserve">EFT-2327 </t>
  </si>
  <si>
    <t>PAGO FACT. NO.B1500000005/26-08-2021 (CUB. NO.05 ) DE LOS TRABAJOS HABILITACION DEPOSITO REGULADOR ACERO VITRIFICADO STAND PIPE 500 M3 EL PEZCOZON ( INSTALACION ENTRADA, REBOSE, DESAGUE, SALIDA Y By- PASS), PROV. DUARTE.</t>
  </si>
  <si>
    <t>PAGO COMPENSACION DE TERRENO A PERPETUIDAD, 420.00 METROS CUADRADOS, PARA EL PASO DE TUBERIAS DE CONDUCCION DESDE LA PLANTA POTABILIZADORA HASTA DEPOSITO REGULADOR DE LAS CHARCAS, PARA EL PROYECTO AC. MULTIPLE, ESTEBANIA LAS CHARCAS, PROV.AZUA.</t>
  </si>
  <si>
    <t>PAGO COMPENSACION DE TERRENO A PERPETUIDAD, 2,170.00 METROS CUADRADOS, PARA SER USADO EN EL PASO DE LAS TUBERIAS DE CONDUCCION, DESDE LA PLANTA POTABILIZADORA HASTA EL DEPOSITO REGULADOR DE LAS CHARCAS, PARA EL PROYECTO AC. MULTIPLE, ESTEBANIA LAS CHARCAS, PROV. AZUA.</t>
  </si>
  <si>
    <t>PAGO COMPENSACION DE TERRENO A PERPETUIDAD, 1,190.00 METROS CUADRADOS, PARA EL PASO DE LAS TUBERIAS DE CONDUCCION DESDE LA PLANTA POTABILIZADORA HASTA EL DEPOSITO REGULADOR DE LAS CHARCAS, PROYECTO AC. MULTIPLE, PROV. AZUA.</t>
  </si>
  <si>
    <t xml:space="preserve">EFT-2328 </t>
  </si>
  <si>
    <t>PAGO FACT- B1500000189/03-09-2021, (CUB. NO.02) DE LOS TRAB. CONSTRUCCION ALCANTARILLADO SANITARIO DE MONTE CRISTI (ESTACION DE BOMBEO, ELECTRIFICACION Y LINEA DE IMPULSION)  PROV. MONTE CRISTI.</t>
  </si>
  <si>
    <t xml:space="preserve">EFT-2329 </t>
  </si>
  <si>
    <t>PAGO FACT. NO. B1500000002/27-08-2021 ( CUB. NO.01) DE LOS TRABAJOS, REDES  DISTRIBUCION  EL RODEO,  PROV. BAHORUCO.</t>
  </si>
  <si>
    <t xml:space="preserve">EFT-2330 </t>
  </si>
  <si>
    <t>PAGO FACTURA NO.B1500000023/23-08-2021 (CUBICACION NO.05 ) DE LOS TRABAJOS CONSTRUCCION LINEAS  DE CONDUCCION DE 010¨  EN LA COLONIA Y DE 08¨ DESDE OVIEDO HASTA LOS TRES CHARCOS, ACUEDUCTO MULTIPLE LOS PATOS- ENRIQUILLO-OVIEDO, PROVINCIA BARAHONA- PEDERNALES.</t>
  </si>
  <si>
    <t>PAGO COMPENSACION DE TERRENO A PERPETUIDAD, 1,365.00 METROS CUADRADOS, PARA EL PASO DE LAS TUBERIAS DE CONDUCCION, DESDE LA PLANTA POTABILIZADORA HASTA EL DEPOSITO REGULADOR DE LAS CHARCAS, PARA EL PROYECTO AC. MULTIPLE, ESTEBANIA LAS CHARCAS, PROV. AZUA.</t>
  </si>
  <si>
    <t xml:space="preserve">EFT-2331 </t>
  </si>
  <si>
    <t xml:space="preserve">PAGO FACT. NO.B1500000032/06-09-2021 ( CUB. NO.01 ) DE LOS TRAB.  PERFORACION, AFOROS Y LIMPIEZAS DE POZOS PARA MEJORAR EL FUNCIONAMIENTO DE AC. EN DIFERENTES PROVINCIAS DEL PAIS. </t>
  </si>
  <si>
    <t>PAGO COMPENSACION DE TERRENO A PERPETUIDAD, 700 METROS CUADRADOS, PARA EL PASO DE LAS TUBERIAS DE CONDUCCION DESDE LA PLANTA POTABILIZADORA HASTA EL DEPOSITO REGULADOR DE LAS CHARCAS, PARA EL PROYECTO ACUEDUCTO MULTIPLE, ESTEBANIA LAS CHARCAS, PROVINCIA AZUA.</t>
  </si>
  <si>
    <t xml:space="preserve">EFT-2332 </t>
  </si>
  <si>
    <t>PAGO FACTU. NO. B1500000078/05-08-2021 ( CUB. NO.01) PARA LOS TRABAJOS DE CAMPO DE POZOS, LINEA DE IMPULSION, REDES Y DEPOSITO REGULADOR, AMPLIACION ACUEDUCTO LAS YAYAS, EXTENSION SECTOR VIETNAM, ALTO LAS FLORES Y LAS FLORES,  PROV. AZUA.</t>
  </si>
  <si>
    <t xml:space="preserve">EFT-2333 </t>
  </si>
  <si>
    <t>PAGO FACTURA NO. B1500000001/07-09-2021 ( CUB. NO.01) DE LOS TRABAJOS AMPLIACION ACUEDUCTO SAN JUAN, EXTENSION SECTOR EL CORBANO NORTE (BARRIO LOS MILITARES)  PROV. SAN JUAN,   LOTE III.</t>
  </si>
  <si>
    <t xml:space="preserve">EFT-2334 </t>
  </si>
  <si>
    <t>PAGO FACTURA NO. B1500000001/07-09-2021 ( CUBICACION NO.01)DE LOS TRABAJOS AMPLIACION REDES DISTRIBUCION ACUEDUCTO HIGUEY A LOS SECTORES PRADOS I Y II, PROVINCIA LA ALTAGRACIA,  LOTE VIII.</t>
  </si>
  <si>
    <t xml:space="preserve">EFT-2335 </t>
  </si>
  <si>
    <t>PAGO FACT. NO.B1500000190/09-09-2021 (CUB. NO.02) DE LOS TRABAJOS AMPLIACION ALCANT. SANITARIO DE MONTECRISTI, PROV. MONTECRISTI.</t>
  </si>
  <si>
    <t xml:space="preserve">EFT-2336 </t>
  </si>
  <si>
    <t>PAGO FACT.NO.B1500000003/07-09-2021, (CUB. NO.03) DE LOS TRABAJOS MEJORAMIENTO AC. JIMANI, PROV. INDEPENDENCIA.</t>
  </si>
  <si>
    <t xml:space="preserve">EFT-2337 </t>
  </si>
  <si>
    <t>PAGO FACT.NO.B1500000001/13-09-2021, ( CUB. NO. 01) DE LOS TRABAJOS LINEA DE CONDUCCION TRAMO DESDE EST. 1+340.80 HASTA EST.2+356.60, PROVINCIAS SANTO DOMINGO - MONTE PLATA,  LOTE VII.</t>
  </si>
  <si>
    <t>17//09/2021</t>
  </si>
  <si>
    <t xml:space="preserve">EFT-2338 </t>
  </si>
  <si>
    <t>PAGO FACT. NO.B1500000006/13-09-2021 ( CUB. NO. 06)  DE LOS TRABAJOS CONSTRUCCION Y EQUIPAMIENTO, CAMPO DE POZO AZUA, LINEA ELECTRICA  PRIMARIA 12.5 Kv Y LINEA DE IMPULSION, PROV. AZUA, LOTE  II.</t>
  </si>
  <si>
    <t xml:space="preserve">EFT-2339 </t>
  </si>
  <si>
    <t>PAGO FACT.NO.B1500000051/13-09-2021 (CUB. NO.04 FINAL) DE LOS TRABAJOS REHABILITACION ACUEDUCTO MULTIPLE POLO -LOS ARROYOS, PROV. BARAHONA .</t>
  </si>
  <si>
    <t xml:space="preserve">CODIA                                                            </t>
  </si>
  <si>
    <t xml:space="preserve">COLECTOR DE IMPUESTOS INTERNOS                                   </t>
  </si>
  <si>
    <t xml:space="preserve">FONDO PENS. DE TRABAJ.D/LA CONST.Y AFINES                        </t>
  </si>
  <si>
    <t xml:space="preserve">EFT-2340 </t>
  </si>
  <si>
    <t>PAGO FACT. NO.B1500000060/20-09-2021 (CUB. NO.08) DE LOS TRABAJOS DE RECONSTRUCCION CAFETERIA DEL NIVEL CENTRAL DE INAPA, DISTRITO NACIONAL.</t>
  </si>
  <si>
    <t xml:space="preserve">EFT-2341 </t>
  </si>
  <si>
    <t>PAGO FACT. NO.B1500000192/22-09-2021 (CUB. NO.05) DE LOS TRABAJOS CONSTRUCCION  ALCANTARILLADO SANITARIO  VILLA VASQUEZ , PROV. MONTECRISTI.</t>
  </si>
  <si>
    <t xml:space="preserve">EFT-2342 </t>
  </si>
  <si>
    <t>PAGO FACT. NO.B1500000007/22-09-2021 (CUB. NO.07) DE LOS TRABAJOS REHABILITACION DEPOSITO REGULADOR ZONA ALTA Y AMPLIACION DE LA RED DISTRIB. A LAS COLINAS, AC. SAN FRANCISCO DE MACORIS, ZONA III, LOTE XI,  PROV.  DUARTE.</t>
  </si>
  <si>
    <t xml:space="preserve">EFT-2343 </t>
  </si>
  <si>
    <t>PAGO FACT. NO.B1500000049/14-09-2021 (CUB.NO.05 FINAL  Y DEVOLUCION DE RETENIDO EN GARANTIA) DE LOS TRABAJOS DE CONSTRUCCION CASETAS PARA GENERADORES, SOPORTES PARA DEPOSITOS DE COMBUST.DE LAS ESTACIONES DE BOMBEO NO.1 Y NO.2, ELECTRIFICACION  ESTACION NO.2 Y TRAMO LINEA DE IMPULSION, AC. MULTIPLE LOMA DE GUAYACANES,  PROV.  VALVERDE.</t>
  </si>
  <si>
    <t xml:space="preserve">EFT-2344 </t>
  </si>
  <si>
    <t>PAGO FACT. NO.B1500000028/02-09-2021 (CUB.NO.04) DE LOS TRABAJOS EQUIPAMIENTO PLANTA DE TRATAMIENTO DE AGUAS RESIDUALES Y CONSTRUCCION NUEVO COLECTOR ALCANT. SAN CRISTOBAL, PROV. SAN CRISTOBAL .</t>
  </si>
  <si>
    <t xml:space="preserve">EFT-2345 </t>
  </si>
  <si>
    <t>PAGO FACT. B1500000001/17-09-2021, (CUB. NO.01) DE LOS TRABAJOS LINEA DE CONDUCCION 8¨ PVC TRAMO DESDE EST. 0+892 HASTA EST. 3.785,  PROVINCIAS SANTO DOMINGO- MONTE PLATA, LOTE X .</t>
  </si>
  <si>
    <t xml:space="preserve">EFT-2346 </t>
  </si>
  <si>
    <t>PAGO FACT. B1500000106/16-09-2021, (CUB. NO.01) DE LOS TRABAJOS LINEA DE CONDUCCION 12¨ PVC DESDE EST. 2+359 HASTA EST. 3+162, PROVINCIAS SANTO DOMINGO - MONTE PLATA,  LOTE VI.</t>
  </si>
  <si>
    <t>Cuenta Bancaria 020-500003-7</t>
  </si>
  <si>
    <t xml:space="preserve">                       Descripcion</t>
  </si>
  <si>
    <t>TRANSFERECIAS INTERNAS</t>
  </si>
  <si>
    <t xml:space="preserve"> REINTEGROS </t>
  </si>
  <si>
    <t>PAGO PRESTAMO DE ELECTRODOMESTICO</t>
  </si>
  <si>
    <t>AVD  EMPLEADOS PAGO DE MAS DESDE EL BCO. SEPT/2021</t>
  </si>
  <si>
    <t>AVISO DE DEBITO</t>
  </si>
  <si>
    <t xml:space="preserve">EFT-1242 </t>
  </si>
  <si>
    <t xml:space="preserve"> INCENTIVO POR RENDIMIENTO INDIVIDUAL PERSONAL ACTIVO 2020 2DA. PARTE.</t>
  </si>
  <si>
    <t xml:space="preserve">EFT-1243 </t>
  </si>
  <si>
    <t>PAGO  DE LA 2DA. PARTE DE INCENTIVO POR RENDIMIENTO INDIVIDUAL PERSONAL INACTIVO/2020, SEGUN MEMO-DF-281/2021.</t>
  </si>
  <si>
    <t>103435-103436</t>
  </si>
  <si>
    <t>RETENCIONES</t>
  </si>
  <si>
    <t>103438-103444</t>
  </si>
  <si>
    <t xml:space="preserve">EFT-1244 </t>
  </si>
  <si>
    <t>PAGO DE DESCUENTO, CORRESPONDIENTE A  NOMINA DEL  NIVEL CENTRAL Y PERSONAS EN TRAMITES DE PENSION NC Y AC. CORRESPONDIENTE AL MES DE AGOSTO/2021.</t>
  </si>
  <si>
    <t xml:space="preserve">EFT-1245 </t>
  </si>
  <si>
    <t>PAGO DE DESCUENTO COOP. INAPA (FIJO Y NO FIJO), CORRESPONDIENTE A LAS NOMINAS NIVEL CENTRAL, ACUEDUCTOS, PERSONAL TRAMITES DE PENSION NC Y AC. PROVINCIAS SANTIAGO Y SAN CRISTOBAL, PERSONAL CONTRATADO E IGUALADO AGOSTO/2021.</t>
  </si>
  <si>
    <t xml:space="preserve">EFT-1246 </t>
  </si>
  <si>
    <t>PAGO DE CREDITO EDUCATIVO DE LAS RETENCIONES, CORREP. A NOMINA DEL NIVEL CENTRAL Y PERSONAL EN TRAMITES DE PENSION NC. Y AC.  DEL MES DE AGOSTO /2021.</t>
  </si>
  <si>
    <t xml:space="preserve">103446 </t>
  </si>
  <si>
    <t>RETENCION AGOSTO/2021</t>
  </si>
  <si>
    <t xml:space="preserve">103447 </t>
  </si>
  <si>
    <t>NOMINA PERSONAL EN TRAMITE DE PENSION NC Y AC, CORRESP.  AGOSTO 2021</t>
  </si>
  <si>
    <t xml:space="preserve">103449 </t>
  </si>
  <si>
    <t>NOMINA PROV. SAN CRISTOBAL, CORRESP.  AGOSTO 2021.</t>
  </si>
  <si>
    <t xml:space="preserve">103450 </t>
  </si>
  <si>
    <t xml:space="preserve"> NOMINA ACUEDUCTOS, CORRESP.  AGOSTO 2021.</t>
  </si>
  <si>
    <t xml:space="preserve">103451 </t>
  </si>
  <si>
    <t>NOMINA PERSONAL EN TRAMITE DE PENSION NC Y AC, CORRESP.  AGOSTO 2021.</t>
  </si>
  <si>
    <t xml:space="preserve">103452 </t>
  </si>
  <si>
    <t>NOMINA PERSONAL EN TRAMITES DE PENSION NC Y AC, CORRESPONDIENTE AL MES DE JULIO/2021.</t>
  </si>
  <si>
    <t xml:space="preserve">103453 </t>
  </si>
  <si>
    <t xml:space="preserve"> NOMINA PERSONAL EN TRAMITES DE PENSION NC Y AC, CORRESPONDIENTE AL MES DE JULIO/2021.</t>
  </si>
  <si>
    <t xml:space="preserve">EFT-1247 </t>
  </si>
  <si>
    <t xml:space="preserve">PAGO DEVOLUCION DE CUOTA QUE POSEIA CON EL BANRESERVAS POR CONCEPTO DE CONSUMOS EN LA FERIA DE MUEBLES Y ELECTRODOMESTICOS, FUE SALDADO EN ESTATUS NORMAL EN FECHA 28-05-2021. DICHO SALDO NO FUE REPORTADO DE MANERA OPORTUNA, EL DESCUENTO NO FUE ELIMINADO EN EL MES SIGUIENTE. </t>
  </si>
  <si>
    <t xml:space="preserve">EFT-1248 </t>
  </si>
  <si>
    <t xml:space="preserve"> NOMINA ACUEDUCTOS, CORRESP.AL MES DE SEPTIEMBRE/2021.</t>
  </si>
  <si>
    <t xml:space="preserve">EFT-1249 </t>
  </si>
  <si>
    <t xml:space="preserve"> NOMINA PERSONAL EN TRAMITES DE PENSION NC Y AC, CORRESP. AL MES DE SEPTIEMBRE/2021.</t>
  </si>
  <si>
    <t>EFT-1250</t>
  </si>
  <si>
    <t xml:space="preserve">EFT-1251 </t>
  </si>
  <si>
    <t xml:space="preserve"> NOMINA OCASIONAL SEGURIDAD MILITAR, CORRESPONDIENTE AL MES DE SEPTIEMBRE/2021.</t>
  </si>
  <si>
    <t xml:space="preserve">EFT-1252 </t>
  </si>
  <si>
    <t xml:space="preserve"> NOMINA DE CANCELADOS NC. Y AC. CORRESPONDIENTE AL MES DE SEPTIEMBE/2021.</t>
  </si>
  <si>
    <t xml:space="preserve">EFT-1253 </t>
  </si>
  <si>
    <t>NOMINA ADICIONAL DEL PERSONAL CONTRATADO E IGUALADO, CORRESP. AL MES DE JULIO/2021, ELAB. EN SEPTIEMBRE/2021.</t>
  </si>
  <si>
    <t xml:space="preserve">EFT-1254 </t>
  </si>
  <si>
    <t>NOMINA ADICIONAL DEL PERSONAL CONTRATADO E IGUALADO, CORRESP. AL MES DE JUNIO/2021, ELAB. EN SEPTIEMBRE/2021.</t>
  </si>
  <si>
    <t xml:space="preserve">EFT-1255 </t>
  </si>
  <si>
    <t>NOMINA PERSONAL CONTRATADO E IGUALADO PROV. SAN CRISTOBAL CORRESP. AL MES DE SEPTIEMBRE/2021.</t>
  </si>
  <si>
    <t xml:space="preserve">EFT-1256 </t>
  </si>
  <si>
    <t>NOMINA PERSONAL CONTRATADO SUPERVISORES DE PROYECTOS, CORRESPONDIENTE AL MES DE SEPTIEMBRE/2021.</t>
  </si>
  <si>
    <t>103454 -103456</t>
  </si>
  <si>
    <t>NOMINA NIVEL CENTRAL</t>
  </si>
  <si>
    <t>103457 -103459</t>
  </si>
  <si>
    <t>NOMINA DE ACUEDUCTOS</t>
  </si>
  <si>
    <t>103461 -103466</t>
  </si>
  <si>
    <t>103467-103468</t>
  </si>
  <si>
    <t>NOMINA SAN CRISTOBAL</t>
  </si>
  <si>
    <t xml:space="preserve">103469-103506 </t>
  </si>
  <si>
    <t>NOMINA PERSONAL EN TRAMITES DE PENSION NC Y AC SEPT/2021</t>
  </si>
  <si>
    <t xml:space="preserve">EFT-1257 </t>
  </si>
  <si>
    <t xml:space="preserve">EFT-1258 </t>
  </si>
  <si>
    <t>INCENTIVOS POR RENDIMIENTO INDIVIDUAL PERSONAL INACTIVO/2020 ELAB.EN SEPTIEMBRE/2021.</t>
  </si>
  <si>
    <t xml:space="preserve">EFT-1259 </t>
  </si>
  <si>
    <t>ADICIONAL DEL PERSONAL  CONTRATADO E IGUALADO, CORRESP. A MAYO/2021, ELAB. EN SEPTIEMBRE/2021</t>
  </si>
  <si>
    <t xml:space="preserve">EFT-1260 </t>
  </si>
  <si>
    <t>NOMINA DEL PERSONAL CONTRATADO E IGUALADO, CORRESP. A  SEPTIEMBRE/2021.</t>
  </si>
  <si>
    <t xml:space="preserve">EFT-1261 </t>
  </si>
  <si>
    <t>NOMINA PROVINCIA SANTIAGO CORRESP. A SEPTIEMBRE/2021</t>
  </si>
  <si>
    <t xml:space="preserve">EFT-1262 </t>
  </si>
  <si>
    <t>NOMINA ADICIONAL NIVEL CENTRAL Y ACS, CORRESP.  AGOSTO/2021, ELAB.EN SEPTIEMBRE/2021.</t>
  </si>
  <si>
    <t xml:space="preserve">EFT-1263 </t>
  </si>
  <si>
    <t>NOMINA ADICIONAL OCASIONAL SEGURIDAD MILITAR, CORRESP. AL MES DE AGOSTO/2021, ELAB. EN SEPTIEMBRE/2021.</t>
  </si>
  <si>
    <t xml:space="preserve">EFT-1264 </t>
  </si>
  <si>
    <t>NOMINA ADICIONAL OCASIONAL SEGURIDAD MILITAR, CORRESP. A JULIO/2021, ELAB. EN SEPTIEMBRE/2021.</t>
  </si>
  <si>
    <t xml:space="preserve">EFT-1265 </t>
  </si>
  <si>
    <t>NOMINA BONO POR DESEMPEÑO/2020, 3RA. PARTE PERSONAL DE CARRERA ADMTIVA, ELAB.EN SEPTIEMBRE/2021.</t>
  </si>
  <si>
    <t xml:space="preserve">EFT-1266 </t>
  </si>
  <si>
    <t>NOMINA ADICIONAL DEL PERSONAL CONTRATADO E IGUALADO, CORRESP. AL MES DE AGOSTO/2021, ELAB. EN SEPTIEMBRE/2021.</t>
  </si>
  <si>
    <t xml:space="preserve">EFT-1267 </t>
  </si>
  <si>
    <t>NOMINA ADICIONAL CANCELADOS DEL PERSONAL CONTRATADO E IGUALADO, CORRESP. A SEPTIEMBRE/2021 .</t>
  </si>
  <si>
    <t xml:space="preserve">EFT-1268 </t>
  </si>
  <si>
    <t xml:space="preserve"> NOMINA PROVINCIA SAN CRISTOBAL CORRESPONDIENTE AL MES DE SEPTIEMBRE/2021, MEMO-DF-310/2021.</t>
  </si>
  <si>
    <t xml:space="preserve">EFT-1269 </t>
  </si>
  <si>
    <t>PAGO INCENTIVOS POR RENDIMIENTO INDIVIDUAL PERSONAL INACTIVO/2020 4TA PARTE, ELABORADA EN SEPTIEMBRE/2021.</t>
  </si>
  <si>
    <t xml:space="preserve">EFT-1270 </t>
  </si>
  <si>
    <t>PAGO INCENTIVOS POR RENDIMIENTO INDIVIDUAL PERSONAL ACTIVO/2020, 3RA. PARTE, ELABORADA EN SEPTIEMBRE/2021.</t>
  </si>
  <si>
    <t>Cuenta Bancaria 030-204893-6</t>
  </si>
  <si>
    <t xml:space="preserve">TRANSFERENCIAS </t>
  </si>
  <si>
    <t>AVISO DE DEBITO  ( COMISIONES BANCARIAS)</t>
  </si>
  <si>
    <t>Cuenta Bancaria 720689421</t>
  </si>
  <si>
    <t>DB PAGO TC</t>
  </si>
  <si>
    <t>DF AFILIACION</t>
  </si>
  <si>
    <t>COMISION POR TRANSFERENCIA</t>
  </si>
  <si>
    <t xml:space="preserve"> PAGO IMPUESTO 0.15%</t>
  </si>
  <si>
    <t>COMISION POR 0.15</t>
  </si>
  <si>
    <t>CARGO POR SERVICIOS GENERADOS</t>
  </si>
  <si>
    <t>COMPENSACION POR BALANCE</t>
  </si>
  <si>
    <t>RETIRO CTA. CTE. PAGO TC</t>
  </si>
  <si>
    <t>REVERSO  BALANCE  DE TC.</t>
  </si>
  <si>
    <t>Cuenta Bancaria 100-203197-1</t>
  </si>
  <si>
    <t>No.ck/transf.</t>
  </si>
  <si>
    <t>CHEQUES CERTIFICADOS</t>
  </si>
  <si>
    <t>Cuenta Bancaria 240-013939-8</t>
  </si>
  <si>
    <t>TRANSFERENCIA</t>
  </si>
  <si>
    <t>Cuenta Bancaria 040-0003580-4</t>
  </si>
  <si>
    <t>COMISION  BANCARIA COBRO IMPUESTO 0.15%</t>
  </si>
  <si>
    <t>PAGO CONFECCION DE  TUERCA, BARRENAR TUERCA GALLETA, CONFECCION DE CASQUILLO ROSCADO INTERIR Y EXTERIOR</t>
  </si>
  <si>
    <t>PAGO FACT. B1100008963 PAGO ALQUILER COMERCIAL NEYBA CORRESPONDIENTE AL MES DE AGOSTO/21</t>
  </si>
  <si>
    <t>PAGO FACT. B1100008965 PAGO ALQUILER COMERCIAL CABRAL, CORRESPONDIENTE AGOSTO/21</t>
  </si>
  <si>
    <t>PAGO FACT. B1100008961 PAGO ALQUILER COMERCIAL VICENTE NOBLE CORRESPONDIENTE DE AGOSTO/21</t>
  </si>
  <si>
    <t>PAGO FACT. B1100008970 PAGO ALQUILER COMERCIAL DUVERGE CORRESPONDIENTE AL MES DE AGOSTO/21</t>
  </si>
  <si>
    <t>PAGO FACT. B1100008971 PAGO ALQUILER COMERCIAL VILLA JARAGUA CORRESPONDIENTE AL MES DE AGOSTO/21</t>
  </si>
  <si>
    <t>PAGO FACT. B1100008962 PAGO ALQUILER COMERCIAL JIMANI , CORRESPONDIENTE AL MES DE AGOSO/21</t>
  </si>
  <si>
    <t>PAGO FACT. B1100008966 PAGO ALQUILER COMERCIAL PARAISO, CORRESPONDIENTE AL MES DE AGOSTO/21</t>
  </si>
  <si>
    <t xml:space="preserve">PAGO VIATICO POR VIAJAR A STO. DGO. EL DIA 30/7/21 CON EL OBJETIVO DE IR A LLEVAR AL ING. ELSON PENA A ENTREGAR DOCUMENTOS A LA DIRECCION DE OPERACIONES </t>
  </si>
  <si>
    <t xml:space="preserve">PAGO VARIAS FACTURAS ALQUILER COMERCIAL MUNICIPIO DE GALVAN, CORRESPONDIENTE A LOS MESES ABRIL HASTA AGOSTO 2021 </t>
  </si>
  <si>
    <t>COMPRA DE TONER HP BLACK LASERJET PRO M275, PARA SER UTILIZADO EN LA OFICINA ADMINISTRATIVA EN BARAHONA</t>
  </si>
  <si>
    <t>Cuenta Bancaria 080-500021-6</t>
  </si>
  <si>
    <t>4063</t>
  </si>
  <si>
    <t>SERV. APLICACION DE 146 M2  DE HORMIGON ASFALTICO CALIENTE, USADO EN BACHEO EN LAS CALLES DONDE SE ROMPIO PARA CORREGIR AVERIAS DE INAPA, PROV. SAN CRISTOBAL</t>
  </si>
  <si>
    <t>4064</t>
  </si>
  <si>
    <t>PAGO ALQUILER LOCAL COMERCIAL  DE HAINA, INAPA PROV. SAN CRISTOBAL, CORRESPONDIENTE  AL MES DE JUNIO 2021</t>
  </si>
  <si>
    <t>4065</t>
  </si>
  <si>
    <t xml:space="preserve">REPOSICION FALTANTE CAJA  CHICA POR ROBO COMETIDO EN  LA  OFICINA ADMINISTRATIVA Y FINANCIERA EN FECHA 14/05/2021, INAPA  PROV.  SAN CRISTOBAL </t>
  </si>
  <si>
    <t>4066</t>
  </si>
  <si>
    <t xml:space="preserve">COMPRA DE DOS AIRES ACONDICIONADOS  PARA HAINA Y HATILLO, INAPA PROV. SAN CRISTOBAL </t>
  </si>
  <si>
    <t>4067</t>
  </si>
  <si>
    <t>RETENCIONES A PROVEEDORES DE BIENES Y SERVICIOS, DEL 5%, 10%  ISR  Y 18%, 30%  ITBIS, CORRESPONDIENTE AL MES DE AGOSTO 2021</t>
  </si>
  <si>
    <t>4068</t>
  </si>
  <si>
    <t>PAGO SERV. DE FLOTAS, MES DE AGOSTO 2021</t>
  </si>
  <si>
    <t>4069</t>
  </si>
  <si>
    <t>SERV. MANTENIMIENTO BOMBA POZO 1 DE INAPA PROV. SAN CRISTOBAL</t>
  </si>
  <si>
    <t>4070</t>
  </si>
  <si>
    <t>SERV. DE RETROEXCAVADORA UTILIZADA EN DIFERENTES PUNTOS DE INAPA PROV. SAN CRISTOBAL.</t>
  </si>
  <si>
    <t>4071</t>
  </si>
  <si>
    <t>4072</t>
  </si>
  <si>
    <t>4073</t>
  </si>
  <si>
    <t>SERV. DE 146 M2 DE HORMIGON ASFALTICO CALIENTE PARA SER USADO EN BACHEO DE LAS CALLES DONDE SE ROMPIO PARA CORREGIR AVERIAS DE INAPA PROV. SAN CRISTOBAL.</t>
  </si>
  <si>
    <t>4074</t>
  </si>
  <si>
    <t>SERV. DE 38 HORA DE GRUA USADA EN TRABAJOS EN DIVERSOS EQUIPOS  BOMBEO DE INAPA PROV. SAN CRISTOBAL.</t>
  </si>
  <si>
    <t>4075</t>
  </si>
  <si>
    <t>PAGO ALQUILER LOCAL COMERCIAL  DE HATILLO, INAPA PROV. SAN CRISTOBAL, CORRESPONDIENTE  AL MES DE AGOSTO 2021</t>
  </si>
  <si>
    <t>4076</t>
  </si>
  <si>
    <t>PAGO ALQUILER LOCAL COMERCIAL  DE PALENQUE, INAPA PROV. SAN CRISTOBAL, CORRESPONDIENTE  AL MES DE AGOSTO 2021</t>
  </si>
  <si>
    <t>4077</t>
  </si>
  <si>
    <t>PAGO ALQUILER LOCAL COMERCIAL  DE YAGUATE, INAPA PROV. SAN CRISTOBAL, CORRESPONDIENTE  AL MES DE AGOSTO 2021</t>
  </si>
  <si>
    <t>4078</t>
  </si>
  <si>
    <t>PAGO ALQUILER LOCAL COMERCIAL  DE HAINA, INAPA PROV. SAN CRISTOBAL, CORRESPONDIENTE  AL MES DE AGOSTO 2021</t>
  </si>
  <si>
    <t>4079</t>
  </si>
  <si>
    <t>PAGO ALQUILER LOCAL COMERCIAL  DE VILLA, INAPA PROV. SAN CRISTOBAL, CORRESPONDIENTE  AL MES DE AGOSTO 2021</t>
  </si>
  <si>
    <t>4080</t>
  </si>
  <si>
    <t>PAGO ALQUILER LOCAL COMERCIAL  DE EL PUERTO, INAPA PROV. SAN CRISTOBAL, CORRESPONDIENTE  AL MES DE  JULIO 2021</t>
  </si>
  <si>
    <t>4081</t>
  </si>
  <si>
    <t>SERV. DE RETRO CON RODAJE DE ESTERA Y MARTILLO, PARA USO EN CANALIZACION DE LA CAÑADA Y LIMPIEZA DE LA LAGUNA DE LODOS #1 DE LA PTAPSC</t>
  </si>
  <si>
    <t>4082</t>
  </si>
  <si>
    <t>SERV. DE RETRO , PARA USO EN  LIMPIEZA DE LA LAGUNA DE LODOS #2 DE LA PTAPSC</t>
  </si>
  <si>
    <t>4083</t>
  </si>
  <si>
    <t>SERV. DE REPARACION DEL MINITRUCK F-2163 DE VILLA ALTAGRACIA, INAPA PROV. SAN CISTOBAL</t>
  </si>
  <si>
    <t>4084</t>
  </si>
  <si>
    <t>COMPRA DE CONSUMIBLES PARA IMPRESORAS DE LA OFICINA COMERCIAL DE INAPA SAN CRISTOBAL.</t>
  </si>
  <si>
    <t>4085</t>
  </si>
  <si>
    <t>COMPRA DE MATERIALES PARA SER USADOS EN LA OFICINA COMERCIAL DE INAPA SAN CRISTOBAL.</t>
  </si>
  <si>
    <t>4086</t>
  </si>
  <si>
    <t>COMPRA DE MATERIALES DE CORTE Y RECONEXION PARA SER USADOS EN LA OFICINA COMERCIAL DE INAPA SAN CRISTOBAL.</t>
  </si>
  <si>
    <t>4087</t>
  </si>
  <si>
    <t>COMPRA DE 8 CONOS PLASTICOS Y UNA LIB. DE SOGA PARA SER USADA EN EL AREA  DEL PARQUEO DE LA OFICINA COMERCIAL DE INAPA SAN CRISTOBAL.</t>
  </si>
  <si>
    <t>4088</t>
  </si>
  <si>
    <t>COMPRA DE 4 GOMAS PARA LA CAMIONETA F-1047 DE LA OFICINA COMERCIAL DE INAPA SAN CRISTOBAL</t>
  </si>
  <si>
    <t>4089</t>
  </si>
  <si>
    <t>SERV. COLOCACION DE UNA PUERTA DE CRISTAL DE PAÑO FIJO PARA LA ENTRADA, UNA PUERTA EN EL BAÑO Y LEVANTAR  UNA PARED EN SHEETROCK, PARA LA ESTAFETA COMERCIAL DE HAINA, INAPA PROV. SAN CRISTOBAL.</t>
  </si>
  <si>
    <t>4090</t>
  </si>
  <si>
    <t>COMPRA DE MATERIALES PARA REHABILITAR LAS TAPAS EN LA GALERIA DE LOS FILTROS EN LA PTSC.</t>
  </si>
  <si>
    <t>4091</t>
  </si>
  <si>
    <t>COMPRA DE CATUCHOS PARA LA IMPRESORA MULTIFUNCIONAL  DE LOS ING. Y ENCARGADOS DE TRATAIENTO, OPERACIONES DE REDES Y ELECTROMECANICA  DE INAPA SAN CRISTOBAL.</t>
  </si>
  <si>
    <t>4092</t>
  </si>
  <si>
    <t>SERV. ALQUILER DE GRUA PARA USO EN DIFERENTES TABAJOS DE ELECTROMECANICA EN LOS DISTINTOS AC. DE LA PRV. SAN CRISTOBAL</t>
  </si>
  <si>
    <t>4093</t>
  </si>
  <si>
    <t>COMPRA D MATERIALES PARA CORRECION DE AVERAIS POR LA BRIGADA DE TRABAJOS ESPECIALES DE INAPA PRV. SAN CRISTOBAL.</t>
  </si>
  <si>
    <t>4094</t>
  </si>
  <si>
    <t>SERV. REALIZADO COMO AUX. DE TERRENO, PARA REALIZAR TRABAJOS DE NORMALIZACION Y GESTION DE COBROS EN SAN CRISTOBAL Y SUS  MUNICIPIOS, INAPA.</t>
  </si>
  <si>
    <t>4095</t>
  </si>
  <si>
    <t>4096</t>
  </si>
  <si>
    <t>4097</t>
  </si>
  <si>
    <t>SERV. REALIZADO COMO TECNICO EN EL AREA DE LABORATORIO ,CONTROL DE CALIDAD DE AGUA EN INAPA PROV. SAN CRISTOBAL.</t>
  </si>
  <si>
    <t>4098</t>
  </si>
  <si>
    <t>4099</t>
  </si>
  <si>
    <t>4100</t>
  </si>
  <si>
    <t>4101</t>
  </si>
  <si>
    <t>SERV. REALIZADO COMO DISTRIBUIDRA DE FACTURAS DE INAPA SAN CRISTOBAL</t>
  </si>
  <si>
    <t>4102</t>
  </si>
  <si>
    <t>4103</t>
  </si>
  <si>
    <t>4104</t>
  </si>
  <si>
    <t>4105</t>
  </si>
  <si>
    <t>COMPRA DE MATERIALES DESECHABLES DE COCINA  PARA SER USADOS EN LA PTAP, LA OFICINA COMERCIAL Y PTAR, INAPA PROV. SAN CRISTOBAL.</t>
  </si>
  <si>
    <t>4106</t>
  </si>
  <si>
    <t>SERV. DE RETROEXCAVADORA PARA SER UTILIZADA EN DIFERENTES PUNTOS DE LA PROV. SAN CRISTOBAL.</t>
  </si>
  <si>
    <t>4107</t>
  </si>
  <si>
    <t>COMPRA URGENTE DE TUBERIA DE 6¨ PARA ATENDER EMERGENCIA EN VILLA ALTAGRACIA Y DEJAR UN STOP PARA LOS REQUERIMIENTOS DE LAS  BRIGADAS DE INAPA PROV. SAN CRISTOBAL</t>
  </si>
  <si>
    <t>4108</t>
  </si>
  <si>
    <t>COMPRA DE MATERIALES PARA LA COLOCACION DE MURALES INFORMATIVOS EN LA PTAPSC</t>
  </si>
  <si>
    <t>4109</t>
  </si>
  <si>
    <t>COMPRA DE MATERIALES DE PINTURA PARA SER USADOS EN LAS TUBERIAS, PAREDES, TANQUES, ESTRUCTURAS  METALICAS  Y MOTORES DE LOS SOPLADORES  DE LA PTAPSC.</t>
  </si>
  <si>
    <t>4110</t>
  </si>
  <si>
    <t>COMPRA DE MOBILIARIOS DE OFICINA, PARA SER USADOS EN LAS ESTAFETAS  DE HATILLO Y VILLA ALTAGRACIA, INAPA PROV. SAN CRISTOBAL.</t>
  </si>
  <si>
    <t>4111</t>
  </si>
  <si>
    <t>COMPRA DE 50 RESMA DE PAPEL  PARA SER USADAS POR EL DEPARTAMENTO  DE INAPA  PROV. SAN CRISTOBAL.</t>
  </si>
  <si>
    <t>4112</t>
  </si>
  <si>
    <t>COMPRA DE MATERIALES  PARA SER USADOS EN DIFERENTES TRABAJOS ESPECIALES  PENDIENTES EN DISTINTAS LOCALIDADES DE LA PROV. SAN CRISTOBAL.</t>
  </si>
  <si>
    <t>4113</t>
  </si>
  <si>
    <t>TRANSPORTE ADMINISTRACION, AGOSTO 21</t>
  </si>
  <si>
    <t>4114</t>
  </si>
  <si>
    <t>TRANSPORTE COMERCIAL Y OPERACIONES, AGOSTO  21</t>
  </si>
  <si>
    <t>4115</t>
  </si>
  <si>
    <t>SERV. 41 HORAS DE GRUA PARA TRABAJOS EN DIVERSOS EQUIPOS DE BOMBEOS DE INAPA PROV. SAN CRISTOBAL.</t>
  </si>
  <si>
    <t>4116</t>
  </si>
  <si>
    <t>SERV. DE PINTURA  A LAS PAREDES, TANQUES, TUBERIAS, ESTRUCTURAS  Y MOTORES  EN EL AREA DE SOPLADORES  DE LA PTAP INAPA SAN CRISTOBAL.</t>
  </si>
  <si>
    <t>4117</t>
  </si>
  <si>
    <t>SERV. DE RETROPALA   PARA TRABAJOS EN LA PROV. SAN CISTOBAL. FACT. #23</t>
  </si>
  <si>
    <t>4118</t>
  </si>
  <si>
    <t>PAGO ALQUILER LOCAL COMERCIAL DE EL PUESTO, CORRESP. AL MES DE AGOSTO 2021</t>
  </si>
  <si>
    <t>4119</t>
  </si>
  <si>
    <t>REPOSICION FONDO CAJA CHICA DE LA DIVISION  ADM. Y FINANCIERA DE INAPA SAN CRISTOBAL,  CORRESPONDIENTE  AL PERIODO  4/08/2021  AL  9/08/2021</t>
  </si>
  <si>
    <t>4120</t>
  </si>
  <si>
    <t>SERV. DE TRABAJOS REALIZADOS EL MOTOR  DE ARRANQUE  Y MANTENIMIENTO EN EL GENERADOR UTILIZADO EN LA  ESTACION DE BOMBEO PSPI, PROXIMO A LA CARRETERA  6 DE NOVIEMBRE, INAPA  PROV. SAN CRISTOBAL.</t>
  </si>
  <si>
    <t>4121</t>
  </si>
  <si>
    <t>SERV. DE TRABAJOS REALIZADO COMO SOPORTE TECNICO EN LOS DISTINTOS ACUEDUCTOS, REDES, ELECTROMECANICA Y TRATAMIENTO, INAPA PROV. SAN CRISTOBAL</t>
  </si>
  <si>
    <t>4122</t>
  </si>
  <si>
    <t>COMPRA DE COMBUSTIBLE EN TICKETS  DENOMINACION DE 200 PESOS  PARA LA PRIMERA QUINCENA DE OCTUBRE 2021 PARA SER UTILIZADOS EN LOS DIFERENTES VEHICULOS DE INAPA PROV. SAN CRISTOBAL.</t>
  </si>
  <si>
    <t xml:space="preserve">Cuenta Bancaria: 960-390849-4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</si>
</sst>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11C0A]dd\-mmm\-yy"/>
    <numFmt numFmtId="165" formatCode="[$-11C0A]dd/mm/yyyy"/>
    <numFmt numFmtId="166" formatCode="[$-11C0A]#,##0.00;\-#,##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b/>
      <sz val="8"/>
      <name val="Calibri"/>
      <family val="2"/>
      <scheme val="minor"/>
    </font>
    <font>
      <sz val="8"/>
      <color rgb="FF000000"/>
      <name val="Calibri"/>
      <family val="2"/>
      <scheme val="minor"/>
    </font>
    <font>
      <sz val="8"/>
      <color rgb="FFFF0000"/>
      <name val="Calibri"/>
      <family val="2"/>
      <scheme val="minor"/>
    </font>
    <font>
      <sz val="9"/>
      <color indexed="8"/>
      <name val="Arial"/>
      <family val="2"/>
    </font>
    <font>
      <sz val="8"/>
      <name val="Calibri"/>
      <family val="2"/>
      <scheme val="minor"/>
    </font>
    <font>
      <b/>
      <sz val="8"/>
      <color indexed="8"/>
      <name val="Calibri"/>
      <family val="2"/>
      <scheme val="minor"/>
    </font>
    <font>
      <sz val="9"/>
      <color theme="1"/>
      <name val="Calibri"/>
      <family val="2"/>
      <scheme val="minor"/>
    </font>
    <font>
      <i/>
      <sz val="8"/>
      <color indexed="8"/>
      <name val="Calibri"/>
      <family val="2"/>
      <scheme val="minor"/>
    </font>
    <font>
      <sz val="11"/>
      <name val="Calibri"/>
      <family val="2"/>
      <scheme val="minor"/>
    </font>
    <font>
      <sz val="11"/>
      <color indexed="8"/>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43" fontId="1" fillId="0" borderId="0" applyFont="0" applyFill="0" applyBorder="0" applyAlignment="0" applyProtection="0"/>
  </cellStyleXfs>
  <cellXfs count="230">
    <xf numFmtId="0" fontId="0" fillId="0" borderId="0" xfId="0"/>
    <xf numFmtId="0" fontId="3" fillId="0" borderId="0" xfId="0" applyFont="1" applyBorder="1"/>
    <xf numFmtId="0" fontId="3" fillId="0" borderId="0" xfId="0" applyFont="1"/>
    <xf numFmtId="0" fontId="0" fillId="0" borderId="0" xfId="0" applyFont="1" applyAlignment="1">
      <alignment vertical="center"/>
    </xf>
    <xf numFmtId="0" fontId="0" fillId="0" borderId="0" xfId="0" applyFont="1" applyAlignment="1">
      <alignment horizontal="left"/>
    </xf>
    <xf numFmtId="0" fontId="0" fillId="0" borderId="0" xfId="0" applyFont="1"/>
    <xf numFmtId="0" fontId="0" fillId="0" borderId="0" xfId="0" applyFont="1" applyAlignment="1">
      <alignment horizontal="center"/>
    </xf>
    <xf numFmtId="0" fontId="0" fillId="0" borderId="0" xfId="0" applyFont="1" applyAlignment="1">
      <alignment horizontal="right"/>
    </xf>
    <xf numFmtId="0" fontId="0" fillId="0" borderId="0" xfId="0" applyFont="1" applyAlignment="1"/>
    <xf numFmtId="4" fontId="4" fillId="2" borderId="4" xfId="0" applyNumberFormat="1" applyFont="1" applyFill="1" applyBorder="1" applyAlignment="1"/>
    <xf numFmtId="0" fontId="4" fillId="2" borderId="5" xfId="0" applyFont="1" applyFill="1" applyBorder="1" applyAlignment="1">
      <alignment horizontal="center" vertical="center"/>
    </xf>
    <xf numFmtId="164" fontId="5" fillId="0" borderId="5" xfId="0" applyNumberFormat="1" applyFont="1" applyBorder="1" applyAlignment="1" applyProtection="1">
      <alignment horizontal="left" wrapText="1"/>
      <protection locked="0"/>
    </xf>
    <xf numFmtId="0" fontId="6" fillId="3" borderId="5" xfId="0" applyFont="1" applyFill="1" applyBorder="1" applyAlignment="1">
      <alignment horizontal="left" wrapText="1"/>
    </xf>
    <xf numFmtId="0" fontId="6" fillId="3" borderId="5" xfId="0" applyFont="1" applyFill="1" applyBorder="1" applyAlignment="1">
      <alignment horizontal="left"/>
    </xf>
    <xf numFmtId="4" fontId="3" fillId="0" borderId="5" xfId="0" applyNumberFormat="1" applyFont="1" applyBorder="1" applyAlignment="1">
      <alignment horizontal="right"/>
    </xf>
    <xf numFmtId="4" fontId="3" fillId="0" borderId="5" xfId="0" applyNumberFormat="1" applyFont="1" applyBorder="1" applyAlignment="1"/>
    <xf numFmtId="0" fontId="6" fillId="0" borderId="5" xfId="0" applyFont="1" applyBorder="1" applyAlignment="1">
      <alignment horizontal="left"/>
    </xf>
    <xf numFmtId="43" fontId="5" fillId="3" borderId="0" xfId="1" applyFont="1" applyFill="1" applyBorder="1" applyAlignment="1"/>
    <xf numFmtId="0" fontId="7" fillId="3" borderId="5" xfId="0" applyFont="1" applyFill="1" applyBorder="1" applyAlignment="1">
      <alignment horizontal="left"/>
    </xf>
    <xf numFmtId="4" fontId="3" fillId="0" borderId="5" xfId="0" applyNumberFormat="1" applyFont="1" applyBorder="1" applyAlignment="1">
      <alignment horizontal="right" wrapText="1"/>
    </xf>
    <xf numFmtId="4" fontId="3" fillId="0" borderId="5" xfId="0" applyNumberFormat="1" applyFont="1" applyBorder="1" applyAlignment="1">
      <alignment horizontal="left"/>
    </xf>
    <xf numFmtId="4" fontId="8" fillId="0" borderId="5" xfId="0" applyNumberFormat="1" applyFont="1" applyFill="1" applyBorder="1" applyAlignment="1">
      <alignment horizontal="right"/>
    </xf>
    <xf numFmtId="0" fontId="7" fillId="0" borderId="5" xfId="0" applyFont="1" applyBorder="1" applyAlignment="1">
      <alignment horizontal="left"/>
    </xf>
    <xf numFmtId="165" fontId="5" fillId="0" borderId="6" xfId="0" applyNumberFormat="1" applyFont="1" applyBorder="1" applyAlignment="1" applyProtection="1">
      <alignment horizontal="left" wrapText="1" readingOrder="1"/>
      <protection locked="0"/>
    </xf>
    <xf numFmtId="0" fontId="5" fillId="0" borderId="6" xfId="0" applyFont="1" applyBorder="1" applyAlignment="1" applyProtection="1">
      <alignment wrapText="1" readingOrder="1"/>
      <protection locked="0"/>
    </xf>
    <xf numFmtId="0" fontId="5" fillId="0" borderId="6" xfId="0" applyFont="1" applyBorder="1" applyAlignment="1" applyProtection="1">
      <alignment vertical="top" wrapText="1" readingOrder="1"/>
      <protection locked="0"/>
    </xf>
    <xf numFmtId="0" fontId="9" fillId="0" borderId="7" xfId="0" applyFont="1" applyFill="1" applyBorder="1" applyAlignment="1" applyProtection="1">
      <alignment horizontal="left" wrapText="1"/>
      <protection locked="0"/>
    </xf>
    <xf numFmtId="166" fontId="5" fillId="0" borderId="6" xfId="0" applyNumberFormat="1" applyFont="1" applyBorder="1" applyAlignment="1" applyProtection="1">
      <alignment horizontal="right" wrapText="1" readingOrder="1"/>
      <protection locked="0"/>
    </xf>
    <xf numFmtId="0" fontId="9" fillId="0" borderId="0" xfId="0" applyFont="1" applyFill="1" applyBorder="1" applyAlignment="1">
      <alignment wrapText="1"/>
    </xf>
    <xf numFmtId="0" fontId="9" fillId="0" borderId="3" xfId="0" applyFont="1" applyFill="1" applyBorder="1" applyAlignment="1">
      <alignment wrapText="1"/>
    </xf>
    <xf numFmtId="0" fontId="9" fillId="0" borderId="5" xfId="0" applyFont="1" applyFill="1" applyBorder="1" applyAlignment="1">
      <alignment wrapText="1"/>
    </xf>
    <xf numFmtId="165" fontId="5" fillId="0" borderId="8" xfId="0" applyNumberFormat="1" applyFont="1" applyBorder="1" applyAlignment="1" applyProtection="1">
      <alignment horizontal="left" wrapText="1" readingOrder="1"/>
      <protection locked="0"/>
    </xf>
    <xf numFmtId="0" fontId="5" fillId="0" borderId="8" xfId="0" applyFont="1" applyBorder="1" applyAlignment="1" applyProtection="1">
      <alignment wrapText="1" readingOrder="1"/>
      <protection locked="0"/>
    </xf>
    <xf numFmtId="0" fontId="5" fillId="0" borderId="8" xfId="0" applyFont="1" applyBorder="1" applyAlignment="1" applyProtection="1">
      <alignment vertical="top" wrapText="1" readingOrder="1"/>
      <protection locked="0"/>
    </xf>
    <xf numFmtId="0" fontId="9" fillId="0" borderId="5" xfId="0" applyFont="1" applyFill="1" applyBorder="1" applyAlignment="1" applyProtection="1">
      <alignment horizontal="left" wrapText="1" readingOrder="1"/>
      <protection locked="0"/>
    </xf>
    <xf numFmtId="166" fontId="5" fillId="0" borderId="8" xfId="0" applyNumberFormat="1" applyFont="1" applyBorder="1" applyAlignment="1" applyProtection="1">
      <alignment horizontal="right" wrapText="1" readingOrder="1"/>
      <protection locked="0"/>
    </xf>
    <xf numFmtId="0" fontId="9" fillId="0" borderId="5" xfId="0" applyFont="1" applyFill="1" applyBorder="1" applyAlignment="1" applyProtection="1">
      <alignment horizontal="left" wrapText="1"/>
      <protection locked="0"/>
    </xf>
    <xf numFmtId="165" fontId="5" fillId="0" borderId="9" xfId="0" applyNumberFormat="1" applyFont="1" applyBorder="1" applyAlignment="1" applyProtection="1">
      <alignment horizontal="left" wrapText="1" readingOrder="1"/>
      <protection locked="0"/>
    </xf>
    <xf numFmtId="0" fontId="5" fillId="0" borderId="9" xfId="0" applyFont="1" applyBorder="1" applyAlignment="1" applyProtection="1">
      <alignment wrapText="1" readingOrder="1"/>
      <protection locked="0"/>
    </xf>
    <xf numFmtId="166" fontId="5" fillId="0" borderId="5" xfId="0" applyNumberFormat="1" applyFont="1" applyBorder="1" applyAlignment="1" applyProtection="1">
      <alignment horizontal="right" wrapText="1" readingOrder="1"/>
      <protection locked="0"/>
    </xf>
    <xf numFmtId="0" fontId="5" fillId="0" borderId="8" xfId="0" applyFont="1" applyBorder="1" applyAlignment="1" applyProtection="1">
      <alignment horizontal="left" wrapText="1" readingOrder="1"/>
      <protection locked="0"/>
    </xf>
    <xf numFmtId="0" fontId="9" fillId="3" borderId="5" xfId="0" applyFont="1" applyFill="1" applyBorder="1" applyAlignment="1" applyProtection="1">
      <alignment horizontal="left" wrapText="1"/>
      <protection locked="0"/>
    </xf>
    <xf numFmtId="0" fontId="9" fillId="3" borderId="0" xfId="0" applyFont="1" applyFill="1" applyBorder="1" applyAlignment="1">
      <alignment wrapText="1"/>
    </xf>
    <xf numFmtId="0" fontId="9" fillId="0" borderId="5" xfId="0" applyFont="1" applyBorder="1" applyAlignment="1" applyProtection="1">
      <alignment horizontal="left" wrapText="1"/>
      <protection locked="0"/>
    </xf>
    <xf numFmtId="0" fontId="9" fillId="0" borderId="0" xfId="0" applyFont="1" applyBorder="1" applyAlignment="1">
      <alignment wrapText="1"/>
    </xf>
    <xf numFmtId="165" fontId="5" fillId="0" borderId="0" xfId="0" applyNumberFormat="1" applyFont="1" applyBorder="1" applyAlignment="1" applyProtection="1">
      <alignment horizontal="left" readingOrder="1"/>
      <protection locked="0"/>
    </xf>
    <xf numFmtId="0" fontId="5" fillId="0" borderId="0" xfId="0" applyFont="1" applyBorder="1" applyAlignment="1" applyProtection="1">
      <alignment wrapText="1"/>
      <protection locked="0"/>
    </xf>
    <xf numFmtId="0" fontId="5" fillId="0" borderId="0" xfId="0" applyFont="1" applyBorder="1" applyAlignment="1" applyProtection="1">
      <alignment vertical="top" wrapText="1" readingOrder="1"/>
      <protection locked="0"/>
    </xf>
    <xf numFmtId="0" fontId="9" fillId="0" borderId="0" xfId="0" applyFont="1" applyBorder="1" applyAlignment="1" applyProtection="1">
      <alignment horizontal="left" readingOrder="1"/>
      <protection locked="0"/>
    </xf>
    <xf numFmtId="166" fontId="5" fillId="0" borderId="0" xfId="0" applyNumberFormat="1" applyFont="1" applyBorder="1" applyAlignment="1" applyProtection="1">
      <alignment horizontal="right" wrapText="1" readingOrder="1"/>
      <protection locked="0"/>
    </xf>
    <xf numFmtId="4" fontId="3" fillId="0" borderId="0" xfId="0" applyNumberFormat="1" applyFont="1" applyBorder="1" applyAlignment="1">
      <alignment readingOrder="1"/>
    </xf>
    <xf numFmtId="0" fontId="6" fillId="2" borderId="5" xfId="0" applyFont="1" applyFill="1" applyBorder="1" applyAlignment="1">
      <alignment vertical="center" readingOrder="1"/>
    </xf>
    <xf numFmtId="0" fontId="6" fillId="2" borderId="5" xfId="0" applyFont="1" applyFill="1" applyBorder="1" applyAlignment="1"/>
    <xf numFmtId="4" fontId="6" fillId="2" borderId="5" xfId="0" applyNumberFormat="1" applyFont="1" applyFill="1" applyBorder="1" applyAlignment="1">
      <alignment readingOrder="1"/>
    </xf>
    <xf numFmtId="0" fontId="4" fillId="2" borderId="5" xfId="0" applyFont="1" applyFill="1" applyBorder="1" applyAlignment="1">
      <alignment horizontal="center" vertical="center" readingOrder="1"/>
    </xf>
    <xf numFmtId="0" fontId="3" fillId="0" borderId="0" xfId="0" applyFont="1" applyBorder="1" applyAlignment="1">
      <alignment horizontal="center"/>
    </xf>
    <xf numFmtId="0" fontId="3" fillId="0" borderId="0" xfId="0" applyFont="1" applyAlignment="1">
      <alignment horizontal="center"/>
    </xf>
    <xf numFmtId="0" fontId="7" fillId="2" borderId="5" xfId="0" applyFont="1" applyFill="1" applyBorder="1" applyAlignment="1"/>
    <xf numFmtId="0" fontId="6" fillId="2" borderId="5" xfId="0" applyFont="1" applyFill="1" applyBorder="1" applyAlignment="1">
      <alignment readingOrder="1"/>
    </xf>
    <xf numFmtId="14" fontId="7" fillId="3" borderId="5" xfId="0" applyNumberFormat="1" applyFont="1" applyFill="1" applyBorder="1" applyAlignment="1">
      <alignment horizontal="left" readingOrder="1"/>
    </xf>
    <xf numFmtId="0" fontId="7" fillId="3" borderId="5" xfId="0" applyFont="1" applyFill="1" applyBorder="1" applyAlignment="1">
      <alignment horizontal="left" readingOrder="1"/>
    </xf>
    <xf numFmtId="4" fontId="11" fillId="3" borderId="5" xfId="0" applyNumberFormat="1" applyFont="1" applyFill="1" applyBorder="1" applyAlignment="1">
      <alignment horizontal="right" readingOrder="1"/>
    </xf>
    <xf numFmtId="4" fontId="8" fillId="0" borderId="5" xfId="0" applyNumberFormat="1" applyFont="1" applyBorder="1" applyAlignment="1">
      <alignment horizontal="right" readingOrder="1"/>
    </xf>
    <xf numFmtId="4" fontId="11" fillId="3" borderId="5" xfId="0" applyNumberFormat="1" applyFont="1" applyFill="1" applyBorder="1" applyAlignment="1">
      <alignment readingOrder="1"/>
    </xf>
    <xf numFmtId="164" fontId="11" fillId="0" borderId="5" xfId="0" applyNumberFormat="1" applyFont="1" applyBorder="1" applyAlignment="1" applyProtection="1">
      <alignment horizontal="left" readingOrder="1"/>
      <protection locked="0"/>
    </xf>
    <xf numFmtId="0" fontId="5" fillId="0" borderId="5" xfId="0" applyFont="1" applyBorder="1" applyAlignment="1" applyProtection="1">
      <alignment horizontal="left"/>
      <protection locked="0"/>
    </xf>
    <xf numFmtId="4" fontId="11" fillId="3" borderId="5" xfId="0" applyNumberFormat="1" applyFont="1" applyFill="1" applyBorder="1" applyAlignment="1">
      <alignment horizontal="center" readingOrder="1"/>
    </xf>
    <xf numFmtId="4" fontId="11" fillId="3" borderId="5" xfId="0" applyNumberFormat="1" applyFont="1" applyFill="1" applyBorder="1" applyAlignment="1">
      <alignment horizontal="right" wrapText="1" readingOrder="1"/>
    </xf>
    <xf numFmtId="165" fontId="11" fillId="0" borderId="5" xfId="0" applyNumberFormat="1" applyFont="1" applyBorder="1" applyAlignment="1" applyProtection="1">
      <alignment horizontal="left" readingOrder="1"/>
      <protection locked="0"/>
    </xf>
    <xf numFmtId="0" fontId="6" fillId="3" borderId="5" xfId="0" applyFont="1" applyFill="1" applyBorder="1" applyAlignment="1">
      <alignment horizontal="left" readingOrder="1"/>
    </xf>
    <xf numFmtId="4" fontId="8" fillId="0" borderId="5" xfId="0" applyNumberFormat="1" applyFont="1" applyBorder="1" applyAlignment="1">
      <alignment horizontal="right" vertical="top" readingOrder="1"/>
    </xf>
    <xf numFmtId="4" fontId="8" fillId="0" borderId="5" xfId="0" applyNumberFormat="1" applyFont="1" applyBorder="1" applyAlignment="1">
      <alignment horizontal="right" wrapText="1" readingOrder="1"/>
    </xf>
    <xf numFmtId="0" fontId="7" fillId="0" borderId="5" xfId="0" applyFont="1" applyBorder="1" applyAlignment="1">
      <alignment horizontal="left" readingOrder="1"/>
    </xf>
    <xf numFmtId="0" fontId="3" fillId="0" borderId="0" xfId="0" applyFont="1" applyBorder="1" applyAlignment="1"/>
    <xf numFmtId="0" fontId="11" fillId="0" borderId="5" xfId="0" applyFont="1" applyBorder="1" applyAlignment="1" applyProtection="1">
      <alignment horizontal="left" readingOrder="1"/>
      <protection locked="0"/>
    </xf>
    <xf numFmtId="0" fontId="3" fillId="0" borderId="0" xfId="0" applyFont="1" applyBorder="1" applyAlignment="1">
      <alignment wrapText="1" readingOrder="1"/>
    </xf>
    <xf numFmtId="0" fontId="3" fillId="0" borderId="0" xfId="0" applyFont="1" applyBorder="1" applyAlignment="1">
      <alignment readingOrder="1"/>
    </xf>
    <xf numFmtId="0" fontId="3" fillId="0" borderId="0" xfId="0" applyFont="1" applyAlignment="1">
      <alignment wrapText="1" readingOrder="1"/>
    </xf>
    <xf numFmtId="0" fontId="3" fillId="0" borderId="0" xfId="0" applyFont="1" applyBorder="1" applyAlignment="1">
      <alignment horizontal="right" wrapText="1" readingOrder="1"/>
    </xf>
    <xf numFmtId="0" fontId="11" fillId="0" borderId="5" xfId="0" applyFont="1" applyBorder="1" applyAlignment="1" applyProtection="1">
      <alignment horizontal="left" wrapText="1" readingOrder="1"/>
      <protection locked="0"/>
    </xf>
    <xf numFmtId="0" fontId="5" fillId="0" borderId="8" xfId="0" applyFont="1" applyBorder="1" applyAlignment="1" applyProtection="1">
      <alignment horizontal="left" readingOrder="1"/>
      <protection locked="0"/>
    </xf>
    <xf numFmtId="165" fontId="11" fillId="0" borderId="5" xfId="0" applyNumberFormat="1" applyFont="1" applyBorder="1" applyAlignment="1" applyProtection="1">
      <alignment horizontal="left" wrapText="1"/>
      <protection locked="0"/>
    </xf>
    <xf numFmtId="165" fontId="3" fillId="0" borderId="5" xfId="0" applyNumberFormat="1" applyFont="1" applyBorder="1" applyAlignment="1" applyProtection="1">
      <alignment horizontal="left" wrapText="1"/>
      <protection locked="0"/>
    </xf>
    <xf numFmtId="165" fontId="11" fillId="0" borderId="0" xfId="0" applyNumberFormat="1" applyFont="1" applyBorder="1" applyAlignment="1" applyProtection="1">
      <alignment horizontal="left" wrapText="1"/>
      <protection locked="0"/>
    </xf>
    <xf numFmtId="0" fontId="5" fillId="0" borderId="0" xfId="0" applyFont="1" applyBorder="1" applyAlignment="1" applyProtection="1">
      <alignment horizontal="left" wrapText="1" readingOrder="1"/>
      <protection locked="0"/>
    </xf>
    <xf numFmtId="0" fontId="11" fillId="0" borderId="0" xfId="0" applyFont="1" applyBorder="1" applyAlignment="1" applyProtection="1">
      <alignment horizontal="left" wrapText="1" readingOrder="1"/>
      <protection locked="0"/>
    </xf>
    <xf numFmtId="4" fontId="11" fillId="3" borderId="0" xfId="0" applyNumberFormat="1" applyFont="1" applyFill="1" applyBorder="1" applyAlignment="1"/>
    <xf numFmtId="4" fontId="4" fillId="2" borderId="5" xfId="0" applyNumberFormat="1" applyFont="1" applyFill="1" applyBorder="1" applyAlignment="1"/>
    <xf numFmtId="0" fontId="6" fillId="0" borderId="5" xfId="0" applyFont="1" applyFill="1" applyBorder="1" applyAlignment="1">
      <alignment horizontal="center" vertical="center"/>
    </xf>
    <xf numFmtId="0" fontId="6" fillId="0" borderId="5" xfId="0" applyFont="1" applyFill="1" applyBorder="1" applyAlignment="1">
      <alignment horizontal="left" wrapText="1"/>
    </xf>
    <xf numFmtId="0" fontId="6" fillId="0" borderId="5" xfId="0" applyFont="1" applyFill="1" applyBorder="1" applyAlignment="1">
      <alignment vertical="center"/>
    </xf>
    <xf numFmtId="43" fontId="11" fillId="0" borderId="5" xfId="1" applyFont="1" applyFill="1" applyBorder="1" applyAlignment="1">
      <alignment horizontal="center"/>
    </xf>
    <xf numFmtId="0" fontId="3" fillId="0" borderId="5" xfId="0" applyFont="1" applyFill="1" applyBorder="1" applyAlignment="1">
      <alignment horizontal="right"/>
    </xf>
    <xf numFmtId="43" fontId="3" fillId="0" borderId="5" xfId="0" applyNumberFormat="1" applyFont="1" applyFill="1" applyBorder="1" applyAlignment="1"/>
    <xf numFmtId="4" fontId="11" fillId="0" borderId="5" xfId="0" applyNumberFormat="1" applyFont="1" applyBorder="1" applyAlignment="1">
      <alignment horizontal="right"/>
    </xf>
    <xf numFmtId="4" fontId="8" fillId="0" borderId="5" xfId="0" applyNumberFormat="1" applyFont="1" applyBorder="1" applyAlignment="1">
      <alignment horizontal="right"/>
    </xf>
    <xf numFmtId="4" fontId="3" fillId="0" borderId="5" xfId="0" applyNumberFormat="1" applyFont="1" applyFill="1" applyBorder="1" applyAlignment="1">
      <alignment horizontal="right"/>
    </xf>
    <xf numFmtId="43" fontId="3" fillId="0" borderId="0" xfId="1" applyFont="1" applyBorder="1"/>
    <xf numFmtId="0" fontId="3" fillId="3" borderId="5" xfId="0" applyFont="1" applyFill="1" applyBorder="1" applyAlignment="1">
      <alignment horizontal="left" wrapText="1"/>
    </xf>
    <xf numFmtId="0" fontId="5" fillId="0" borderId="5" xfId="0" applyFont="1" applyBorder="1" applyAlignment="1" applyProtection="1">
      <alignment horizontal="left" wrapText="1"/>
      <protection locked="0"/>
    </xf>
    <xf numFmtId="0" fontId="12" fillId="0" borderId="5" xfId="0" applyFont="1" applyBorder="1" applyAlignment="1" applyProtection="1">
      <alignment horizontal="left" wrapText="1" readingOrder="1"/>
      <protection locked="0"/>
    </xf>
    <xf numFmtId="0" fontId="12" fillId="0" borderId="8" xfId="0" applyFont="1" applyBorder="1" applyAlignment="1" applyProtection="1">
      <alignment vertical="center" readingOrder="1"/>
      <protection locked="0"/>
    </xf>
    <xf numFmtId="43" fontId="11" fillId="0" borderId="5" xfId="1" applyFont="1" applyBorder="1" applyAlignment="1" applyProtection="1">
      <alignment horizontal="left" wrapText="1" readingOrder="1"/>
      <protection locked="0"/>
    </xf>
    <xf numFmtId="0" fontId="3" fillId="0" borderId="0" xfId="0" applyFont="1" applyBorder="1" applyAlignment="1">
      <alignment vertical="top"/>
    </xf>
    <xf numFmtId="0" fontId="5" fillId="0" borderId="8" xfId="0" applyNumberFormat="1" applyFont="1" applyBorder="1" applyAlignment="1" applyProtection="1">
      <alignment vertical="top" wrapText="1" readingOrder="1"/>
      <protection locked="0"/>
    </xf>
    <xf numFmtId="0" fontId="11" fillId="0" borderId="4" xfId="0" applyFont="1" applyBorder="1" applyAlignment="1" applyProtection="1">
      <alignment horizontal="left" wrapText="1" readingOrder="1"/>
      <protection locked="0"/>
    </xf>
    <xf numFmtId="0" fontId="3" fillId="0" borderId="3" xfId="0" applyFont="1" applyBorder="1"/>
    <xf numFmtId="0" fontId="3" fillId="0" borderId="5" xfId="0" applyFont="1" applyBorder="1"/>
    <xf numFmtId="0" fontId="3" fillId="0" borderId="1" xfId="0" applyFont="1" applyBorder="1"/>
    <xf numFmtId="0" fontId="5" fillId="0" borderId="8" xfId="0" applyFont="1" applyBorder="1" applyAlignment="1" applyProtection="1">
      <alignment horizontal="left" vertical="top" wrapText="1" readingOrder="1"/>
      <protection locked="0"/>
    </xf>
    <xf numFmtId="0" fontId="3" fillId="0" borderId="0" xfId="0" applyFont="1" applyBorder="1" applyAlignment="1">
      <alignment wrapText="1"/>
    </xf>
    <xf numFmtId="0" fontId="5" fillId="0" borderId="5" xfId="0" applyFont="1" applyBorder="1" applyAlignment="1" applyProtection="1">
      <alignment wrapText="1" readingOrder="1"/>
      <protection locked="0"/>
    </xf>
    <xf numFmtId="0" fontId="5" fillId="0" borderId="5" xfId="0" applyFont="1" applyBorder="1" applyAlignment="1" applyProtection="1">
      <alignment horizontal="left" vertical="top" wrapText="1" readingOrder="1"/>
      <protection locked="0"/>
    </xf>
    <xf numFmtId="0" fontId="5" fillId="0" borderId="0" xfId="0" applyFont="1" applyBorder="1" applyAlignment="1" applyProtection="1">
      <alignment wrapText="1" readingOrder="1"/>
      <protection locked="0"/>
    </xf>
    <xf numFmtId="43" fontId="3" fillId="0" borderId="0" xfId="0" applyNumberFormat="1" applyFont="1" applyFill="1" applyBorder="1" applyAlignment="1"/>
    <xf numFmtId="0" fontId="3" fillId="0" borderId="0" xfId="0" applyFont="1" applyFill="1" applyBorder="1"/>
    <xf numFmtId="0" fontId="3"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right"/>
    </xf>
    <xf numFmtId="0" fontId="3" fillId="0" borderId="0" xfId="0" applyFont="1" applyAlignment="1"/>
    <xf numFmtId="0" fontId="3" fillId="0" borderId="5" xfId="0" applyFont="1" applyBorder="1" applyAlignment="1">
      <alignment horizontal="left"/>
    </xf>
    <xf numFmtId="39" fontId="3" fillId="0" borderId="5" xfId="1" applyNumberFormat="1" applyFont="1" applyBorder="1" applyAlignment="1">
      <alignment horizontal="right"/>
    </xf>
    <xf numFmtId="43" fontId="3" fillId="0" borderId="5" xfId="1" applyFont="1" applyBorder="1" applyAlignment="1"/>
    <xf numFmtId="164" fontId="11" fillId="0" borderId="5" xfId="0" applyNumberFormat="1" applyFont="1" applyBorder="1" applyAlignment="1" applyProtection="1">
      <alignment horizontal="left" wrapText="1"/>
      <protection locked="0"/>
    </xf>
    <xf numFmtId="164" fontId="11" fillId="0" borderId="0" xfId="0" applyNumberFormat="1" applyFont="1" applyBorder="1" applyAlignment="1" applyProtection="1">
      <alignment horizontal="left" wrapText="1"/>
      <protection locked="0"/>
    </xf>
    <xf numFmtId="0" fontId="3" fillId="0" borderId="0" xfId="0" applyFont="1" applyBorder="1" applyAlignment="1">
      <alignment horizontal="left"/>
    </xf>
    <xf numFmtId="0" fontId="6" fillId="3" borderId="0" xfId="0" applyFont="1" applyFill="1" applyBorder="1" applyAlignment="1">
      <alignment horizontal="left"/>
    </xf>
    <xf numFmtId="4" fontId="3" fillId="0" borderId="0" xfId="0" applyNumberFormat="1" applyFont="1" applyBorder="1" applyAlignment="1">
      <alignment horizontal="left"/>
    </xf>
    <xf numFmtId="4" fontId="8" fillId="0" borderId="0" xfId="0" applyNumberFormat="1" applyFont="1" applyBorder="1" applyAlignment="1">
      <alignment horizontal="right"/>
    </xf>
    <xf numFmtId="43" fontId="3" fillId="0" borderId="0" xfId="1" applyFont="1" applyBorder="1" applyAlignment="1"/>
    <xf numFmtId="0" fontId="0" fillId="0" borderId="0" xfId="0" applyFont="1" applyBorder="1"/>
    <xf numFmtId="0" fontId="0" fillId="0" borderId="0" xfId="0" applyFont="1" applyFill="1" applyBorder="1"/>
    <xf numFmtId="0" fontId="0" fillId="0" borderId="0" xfId="0" applyFont="1" applyFill="1"/>
    <xf numFmtId="0" fontId="0" fillId="0" borderId="0" xfId="0" applyFont="1" applyAlignment="1">
      <alignment horizontal="left" vertical="center"/>
    </xf>
    <xf numFmtId="0" fontId="13" fillId="0" borderId="0" xfId="0" applyFont="1" applyBorder="1"/>
    <xf numFmtId="0" fontId="13" fillId="0" borderId="0" xfId="0" applyFont="1"/>
    <xf numFmtId="166" fontId="5" fillId="0" borderId="5" xfId="0" applyNumberFormat="1" applyFont="1" applyBorder="1" applyAlignment="1" applyProtection="1">
      <alignment vertical="top" wrapText="1"/>
      <protection locked="0"/>
    </xf>
    <xf numFmtId="0" fontId="9" fillId="0" borderId="0" xfId="0" applyFont="1" applyBorder="1"/>
    <xf numFmtId="4" fontId="8" fillId="0" borderId="0" xfId="0" applyNumberFormat="1" applyFont="1" applyBorder="1" applyAlignment="1">
      <alignment horizontal="right" vertical="top" readingOrder="1"/>
    </xf>
    <xf numFmtId="0" fontId="6" fillId="3" borderId="0" xfId="0" applyFont="1" applyFill="1" applyBorder="1" applyAlignment="1">
      <alignment horizontal="left" wrapText="1"/>
    </xf>
    <xf numFmtId="39" fontId="3" fillId="0" borderId="0" xfId="1" applyNumberFormat="1" applyFont="1" applyBorder="1" applyAlignment="1">
      <alignment horizontal="center"/>
    </xf>
    <xf numFmtId="39" fontId="3" fillId="0" borderId="0" xfId="1" applyNumberFormat="1" applyFont="1" applyBorder="1" applyAlignment="1">
      <alignment horizontal="right"/>
    </xf>
    <xf numFmtId="166" fontId="5" fillId="0" borderId="5" xfId="0" applyNumberFormat="1" applyFont="1" applyBorder="1" applyAlignment="1" applyProtection="1">
      <alignment horizontal="left" wrapText="1"/>
      <protection locked="0"/>
    </xf>
    <xf numFmtId="166" fontId="5" fillId="0" borderId="5" xfId="0" applyNumberFormat="1" applyFont="1" applyBorder="1" applyAlignment="1" applyProtection="1">
      <alignment horizontal="right" wrapText="1"/>
      <protection locked="0"/>
    </xf>
    <xf numFmtId="14" fontId="11" fillId="0" borderId="5" xfId="0" applyNumberFormat="1" applyFont="1" applyBorder="1" applyAlignment="1">
      <alignment horizontal="left" wrapText="1"/>
    </xf>
    <xf numFmtId="0" fontId="3" fillId="0" borderId="5" xfId="0" applyFont="1" applyBorder="1" applyAlignment="1">
      <alignment horizontal="left" wrapText="1"/>
    </xf>
    <xf numFmtId="4" fontId="14" fillId="3" borderId="5" xfId="0" applyNumberFormat="1" applyFont="1" applyFill="1" applyBorder="1" applyAlignment="1">
      <alignment horizontal="right"/>
    </xf>
    <xf numFmtId="43" fontId="11" fillId="0" borderId="5" xfId="1" applyFont="1" applyBorder="1" applyAlignment="1">
      <alignment horizontal="right" wrapText="1"/>
    </xf>
    <xf numFmtId="43" fontId="3" fillId="0" borderId="5" xfId="0" applyNumberFormat="1" applyFont="1" applyBorder="1" applyAlignment="1">
      <alignment horizontal="right" wrapText="1"/>
    </xf>
    <xf numFmtId="166" fontId="5" fillId="0" borderId="9" xfId="0" applyNumberFormat="1" applyFont="1" applyBorder="1" applyAlignment="1" applyProtection="1">
      <alignment horizontal="right" wrapText="1" readingOrder="1"/>
      <protection locked="0"/>
    </xf>
    <xf numFmtId="14" fontId="11" fillId="0" borderId="4" xfId="0" applyNumberFormat="1" applyFont="1" applyBorder="1" applyAlignment="1">
      <alignment horizontal="left" wrapText="1"/>
    </xf>
    <xf numFmtId="0" fontId="3" fillId="0" borderId="0" xfId="0" applyFont="1" applyBorder="1" applyAlignment="1">
      <alignment horizontal="left" wrapText="1"/>
    </xf>
    <xf numFmtId="0" fontId="3" fillId="3" borderId="5" xfId="0" applyFont="1" applyFill="1" applyBorder="1" applyAlignment="1">
      <alignment horizontal="left"/>
    </xf>
    <xf numFmtId="0" fontId="11" fillId="3" borderId="5" xfId="0" applyFont="1" applyFill="1" applyBorder="1" applyAlignment="1">
      <alignment horizontal="left" wrapText="1"/>
    </xf>
    <xf numFmtId="0" fontId="11" fillId="3" borderId="5" xfId="0" applyFont="1" applyFill="1" applyBorder="1" applyAlignment="1">
      <alignment vertical="top" wrapText="1"/>
    </xf>
    <xf numFmtId="43" fontId="3" fillId="3" borderId="10" xfId="1" applyFont="1" applyFill="1" applyBorder="1" applyAlignment="1">
      <alignment horizontal="right" wrapText="1"/>
    </xf>
    <xf numFmtId="164" fontId="5" fillId="0" borderId="0" xfId="0" applyNumberFormat="1" applyFont="1" applyBorder="1" applyAlignment="1" applyProtection="1">
      <alignment horizontal="left" wrapText="1"/>
      <protection locked="0"/>
    </xf>
    <xf numFmtId="0" fontId="5" fillId="0" borderId="0" xfId="0" applyFont="1" applyBorder="1" applyAlignment="1" applyProtection="1">
      <alignment horizontal="left" wrapText="1"/>
      <protection locked="0"/>
    </xf>
    <xf numFmtId="0" fontId="3" fillId="0" borderId="0" xfId="0" applyFont="1" applyBorder="1" applyAlignment="1">
      <alignment horizontal="center" wrapText="1"/>
    </xf>
    <xf numFmtId="166" fontId="5" fillId="0" borderId="0" xfId="0" applyNumberFormat="1" applyFont="1" applyBorder="1" applyAlignment="1" applyProtection="1">
      <alignment horizontal="right" wrapText="1"/>
      <protection locked="0"/>
    </xf>
    <xf numFmtId="4" fontId="3" fillId="0" borderId="0" xfId="0" applyNumberFormat="1" applyFont="1" applyBorder="1" applyAlignment="1">
      <alignment wrapText="1"/>
    </xf>
    <xf numFmtId="0" fontId="3" fillId="0" borderId="0" xfId="0" applyFont="1" applyBorder="1" applyAlignment="1">
      <alignment horizontal="right"/>
    </xf>
    <xf numFmtId="4" fontId="4" fillId="2" borderId="5" xfId="0" applyNumberFormat="1" applyFont="1" applyFill="1" applyBorder="1" applyAlignment="1">
      <alignment horizontal="right"/>
    </xf>
    <xf numFmtId="14" fontId="5" fillId="0" borderId="5" xfId="0" applyNumberFormat="1" applyFont="1" applyBorder="1" applyAlignment="1" applyProtection="1">
      <alignment horizontal="left" wrapText="1"/>
      <protection locked="0"/>
    </xf>
    <xf numFmtId="4" fontId="3" fillId="0" borderId="5" xfId="0" applyNumberFormat="1" applyFont="1" applyBorder="1" applyAlignment="1">
      <alignment horizontal="left" wrapText="1"/>
    </xf>
    <xf numFmtId="0" fontId="5" fillId="3" borderId="0" xfId="0" applyFont="1" applyFill="1" applyBorder="1" applyAlignment="1" applyProtection="1">
      <alignment horizontal="left" wrapText="1" readingOrder="1"/>
      <protection locked="0"/>
    </xf>
    <xf numFmtId="4" fontId="3" fillId="0" borderId="0" xfId="0" applyNumberFormat="1" applyFont="1" applyBorder="1" applyAlignment="1">
      <alignment horizontal="center" wrapText="1"/>
    </xf>
    <xf numFmtId="0" fontId="0" fillId="0" borderId="0" xfId="0" applyFont="1" applyBorder="1" applyAlignment="1">
      <alignment wrapText="1"/>
    </xf>
    <xf numFmtId="164" fontId="15" fillId="0" borderId="0" xfId="0" applyNumberFormat="1" applyFont="1" applyBorder="1" applyAlignment="1" applyProtection="1">
      <alignment horizontal="left" wrapText="1"/>
      <protection locked="0"/>
    </xf>
    <xf numFmtId="0" fontId="16" fillId="0" borderId="0" xfId="0" applyFont="1" applyBorder="1" applyAlignment="1" applyProtection="1">
      <alignment horizontal="left" wrapText="1"/>
      <protection locked="0"/>
    </xf>
    <xf numFmtId="0" fontId="16" fillId="3" borderId="0" xfId="0" applyFont="1" applyFill="1" applyBorder="1" applyAlignment="1" applyProtection="1">
      <alignment horizontal="left" wrapText="1" readingOrder="1"/>
      <protection locked="0"/>
    </xf>
    <xf numFmtId="4" fontId="0" fillId="0" borderId="0" xfId="0" applyNumberFormat="1" applyFont="1" applyBorder="1" applyAlignment="1">
      <alignment horizontal="center" wrapText="1"/>
    </xf>
    <xf numFmtId="166" fontId="16" fillId="0" borderId="0" xfId="0" applyNumberFormat="1" applyFont="1" applyBorder="1" applyAlignment="1" applyProtection="1">
      <alignment horizontal="right" wrapText="1"/>
      <protection locked="0"/>
    </xf>
    <xf numFmtId="4" fontId="0" fillId="0" borderId="0" xfId="0" applyNumberFormat="1" applyFont="1" applyBorder="1" applyAlignment="1">
      <alignment wrapText="1"/>
    </xf>
    <xf numFmtId="0" fontId="3" fillId="0" borderId="0" xfId="0" applyFont="1" applyAlignment="1">
      <alignment wrapText="1"/>
    </xf>
    <xf numFmtId="166" fontId="12" fillId="0" borderId="5" xfId="0" applyNumberFormat="1" applyFont="1" applyBorder="1" applyAlignment="1" applyProtection="1">
      <alignment horizontal="right" wrapText="1"/>
      <protection locked="0"/>
    </xf>
    <xf numFmtId="165" fontId="5" fillId="0" borderId="5" xfId="0" applyNumberFormat="1" applyFont="1" applyBorder="1" applyAlignment="1" applyProtection="1">
      <alignment horizontal="left" wrapText="1"/>
      <protection locked="0"/>
    </xf>
    <xf numFmtId="0" fontId="8" fillId="0" borderId="5" xfId="0" applyFont="1" applyBorder="1" applyAlignment="1">
      <alignment horizontal="left"/>
    </xf>
    <xf numFmtId="0" fontId="8" fillId="0" borderId="5" xfId="0" applyFont="1" applyBorder="1" applyAlignment="1">
      <alignment vertical="top"/>
    </xf>
    <xf numFmtId="2" fontId="8" fillId="0" borderId="5" xfId="1" applyNumberFormat="1" applyFont="1" applyBorder="1" applyAlignment="1">
      <alignment horizontal="right"/>
    </xf>
    <xf numFmtId="0" fontId="8" fillId="0" borderId="5" xfId="0" applyFont="1" applyBorder="1" applyAlignment="1">
      <alignment vertical="top" wrapText="1"/>
    </xf>
    <xf numFmtId="0" fontId="8" fillId="0" borderId="5" xfId="0" applyFont="1" applyBorder="1" applyAlignment="1">
      <alignment horizontal="left" wrapText="1"/>
    </xf>
    <xf numFmtId="0" fontId="3" fillId="0" borderId="5" xfId="0" applyFont="1" applyBorder="1" applyAlignment="1">
      <alignment horizontal="center"/>
    </xf>
    <xf numFmtId="0" fontId="9" fillId="0" borderId="0" xfId="0" applyFont="1" applyBorder="1" applyAlignment="1"/>
    <xf numFmtId="165" fontId="5" fillId="0" borderId="5" xfId="0" applyNumberFormat="1" applyFont="1" applyBorder="1" applyAlignment="1" applyProtection="1">
      <alignment horizontal="left" wrapText="1" readingOrder="1"/>
      <protection locked="0"/>
    </xf>
    <xf numFmtId="0" fontId="0" fillId="0" borderId="0" xfId="0" applyFont="1" applyAlignment="1">
      <alignment wrapText="1"/>
    </xf>
    <xf numFmtId="165" fontId="5" fillId="0" borderId="1" xfId="0" applyNumberFormat="1" applyFont="1" applyBorder="1" applyAlignment="1" applyProtection="1">
      <alignment horizontal="left" readingOrder="1"/>
      <protection locked="0"/>
    </xf>
    <xf numFmtId="49" fontId="3" fillId="3" borderId="5" xfId="0" applyNumberFormat="1" applyFont="1" applyFill="1" applyBorder="1" applyAlignment="1">
      <alignment horizontal="left"/>
    </xf>
    <xf numFmtId="0" fontId="3" fillId="0" borderId="5" xfId="0" applyFont="1" applyBorder="1" applyAlignment="1">
      <alignment horizontal="right"/>
    </xf>
    <xf numFmtId="43" fontId="3" fillId="3" borderId="11" xfId="1" applyFont="1" applyFill="1" applyBorder="1" applyAlignment="1">
      <alignment horizontal="right" wrapText="1"/>
    </xf>
    <xf numFmtId="43" fontId="3" fillId="3" borderId="12" xfId="1" applyFont="1" applyFill="1" applyBorder="1" applyAlignment="1">
      <alignment horizontal="right" wrapText="1"/>
    </xf>
    <xf numFmtId="14" fontId="3" fillId="3" borderId="11" xfId="0" applyNumberFormat="1" applyFont="1" applyFill="1" applyBorder="1" applyAlignment="1">
      <alignment horizontal="left"/>
    </xf>
    <xf numFmtId="0" fontId="3" fillId="3" borderId="5" xfId="0" applyFont="1" applyFill="1" applyBorder="1" applyAlignment="1">
      <alignment vertical="top" wrapText="1"/>
    </xf>
    <xf numFmtId="43" fontId="3" fillId="3" borderId="11" xfId="1" applyFont="1" applyFill="1" applyBorder="1" applyAlignment="1">
      <alignment wrapText="1"/>
    </xf>
    <xf numFmtId="14" fontId="11" fillId="0" borderId="11" xfId="0" applyNumberFormat="1" applyFont="1" applyFill="1" applyBorder="1" applyAlignment="1">
      <alignment horizontal="left"/>
    </xf>
    <xf numFmtId="49" fontId="11" fillId="0" borderId="5" xfId="0" applyNumberFormat="1" applyFont="1" applyFill="1" applyBorder="1" applyAlignment="1">
      <alignment horizontal="left"/>
    </xf>
    <xf numFmtId="0" fontId="11" fillId="0" borderId="5" xfId="0" applyFont="1" applyFill="1" applyBorder="1" applyAlignment="1">
      <alignment vertical="top" wrapText="1"/>
    </xf>
    <xf numFmtId="0" fontId="11" fillId="0" borderId="5" xfId="0" applyFont="1" applyFill="1" applyBorder="1" applyAlignment="1">
      <alignment horizontal="center"/>
    </xf>
    <xf numFmtId="43" fontId="11" fillId="0" borderId="11" xfId="1" applyFont="1" applyFill="1" applyBorder="1" applyAlignment="1">
      <alignment wrapText="1"/>
    </xf>
    <xf numFmtId="43" fontId="11" fillId="0" borderId="0" xfId="1" applyFont="1" applyFill="1" applyBorder="1"/>
    <xf numFmtId="0" fontId="3" fillId="0" borderId="0" xfId="0" applyFont="1" applyFill="1"/>
    <xf numFmtId="0" fontId="3" fillId="3" borderId="5" xfId="0" applyFont="1" applyFill="1" applyBorder="1" applyAlignment="1">
      <alignment horizontal="left" vertical="top" wrapText="1"/>
    </xf>
    <xf numFmtId="43" fontId="3" fillId="3" borderId="13" xfId="1" applyFont="1" applyFill="1" applyBorder="1" applyAlignment="1">
      <alignment wrapText="1"/>
    </xf>
    <xf numFmtId="0" fontId="11" fillId="3" borderId="5" xfId="0" applyFont="1" applyFill="1" applyBorder="1" applyAlignment="1">
      <alignment horizontal="left" vertical="top" wrapText="1"/>
    </xf>
    <xf numFmtId="43" fontId="3" fillId="3" borderId="13" xfId="1" applyFont="1" applyFill="1" applyBorder="1" applyAlignment="1">
      <alignment horizontal="right" wrapText="1"/>
    </xf>
    <xf numFmtId="0" fontId="3" fillId="3" borderId="3" xfId="0" applyFont="1" applyFill="1" applyBorder="1" applyAlignment="1">
      <alignment vertical="top" wrapText="1"/>
    </xf>
    <xf numFmtId="165" fontId="5" fillId="0" borderId="1" xfId="0" applyNumberFormat="1" applyFont="1" applyFill="1" applyBorder="1" applyAlignment="1" applyProtection="1">
      <alignment horizontal="left" readingOrder="1"/>
      <protection locked="0"/>
    </xf>
    <xf numFmtId="49" fontId="3" fillId="0" borderId="5" xfId="0" applyNumberFormat="1" applyFont="1" applyFill="1" applyBorder="1" applyAlignment="1">
      <alignment horizontal="left"/>
    </xf>
    <xf numFmtId="0" fontId="3" fillId="0" borderId="3" xfId="0" applyFont="1" applyFill="1" applyBorder="1" applyAlignment="1">
      <alignment vertical="top" wrapText="1"/>
    </xf>
    <xf numFmtId="0" fontId="3" fillId="0" borderId="5" xfId="0" applyFont="1" applyFill="1" applyBorder="1" applyAlignment="1">
      <alignment horizontal="center"/>
    </xf>
    <xf numFmtId="43" fontId="3" fillId="0" borderId="13" xfId="1" applyFont="1" applyFill="1" applyBorder="1" applyAlignment="1">
      <alignment horizontal="right" wrapText="1"/>
    </xf>
    <xf numFmtId="0" fontId="3" fillId="0" borderId="3" xfId="0" applyFont="1" applyFill="1" applyBorder="1"/>
    <xf numFmtId="0" fontId="3" fillId="0" borderId="5" xfId="0" applyFont="1" applyFill="1" applyBorder="1"/>
    <xf numFmtId="49" fontId="3" fillId="3" borderId="14" xfId="0" applyNumberFormat="1" applyFont="1" applyFill="1" applyBorder="1" applyAlignment="1">
      <alignment horizontal="left" vertical="top" wrapText="1"/>
    </xf>
    <xf numFmtId="165" fontId="5" fillId="0" borderId="1" xfId="0" applyNumberFormat="1" applyFont="1" applyBorder="1" applyAlignment="1" applyProtection="1">
      <alignment horizontal="left" wrapText="1" readingOrder="1"/>
      <protection locked="0"/>
    </xf>
    <xf numFmtId="165" fontId="5" fillId="0" borderId="0" xfId="0" applyNumberFormat="1" applyFont="1" applyBorder="1" applyAlignment="1" applyProtection="1">
      <alignment horizontal="left" wrapText="1" readingOrder="1"/>
      <protection locked="0"/>
    </xf>
    <xf numFmtId="49" fontId="3" fillId="3" borderId="0" xfId="0" applyNumberFormat="1" applyFont="1" applyFill="1" applyBorder="1" applyAlignment="1">
      <alignment horizontal="left"/>
    </xf>
    <xf numFmtId="0" fontId="3" fillId="3" borderId="0" xfId="0" applyFont="1" applyFill="1" applyBorder="1" applyAlignment="1">
      <alignment vertical="top" wrapText="1"/>
    </xf>
    <xf numFmtId="43" fontId="3" fillId="3" borderId="0" xfId="1" applyFont="1" applyFill="1" applyBorder="1" applyAlignment="1">
      <alignment horizontal="right" wrapText="1"/>
    </xf>
    <xf numFmtId="4" fontId="3" fillId="0" borderId="0" xfId="0" applyNumberFormat="1" applyFont="1" applyBorder="1" applyAlignment="1"/>
    <xf numFmtId="0" fontId="2" fillId="0" borderId="0" xfId="0" applyFont="1" applyAlignment="1">
      <alignment horizontal="center"/>
    </xf>
    <xf numFmtId="0" fontId="2" fillId="0" borderId="0" xfId="0" applyFont="1" applyAlignment="1">
      <alignment horizont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readingOrder="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76200</xdr:rowOff>
    </xdr:from>
    <xdr:to>
      <xdr:col>1</xdr:col>
      <xdr:colOff>899622</xdr:colOff>
      <xdr:row>3</xdr:row>
      <xdr:rowOff>142875</xdr:rowOff>
    </xdr:to>
    <xdr:pic>
      <xdr:nvPicPr>
        <xdr:cNvPr id="2" name="2 Imagen" descr="Resultado de imagen para logo de inapa">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76200"/>
          <a:ext cx="794847"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123826</xdr:colOff>
      <xdr:row>443</xdr:row>
      <xdr:rowOff>0</xdr:rowOff>
    </xdr:from>
    <xdr:ext cx="857250" cy="830669"/>
    <xdr:pic>
      <xdr:nvPicPr>
        <xdr:cNvPr id="3" name="2 Imagen" descr="Resultado de imagen para logo de inap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248735850"/>
          <a:ext cx="857250" cy="8306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200026</xdr:colOff>
      <xdr:row>579</xdr:row>
      <xdr:rowOff>114301</xdr:rowOff>
    </xdr:from>
    <xdr:ext cx="793866" cy="657224"/>
    <xdr:pic>
      <xdr:nvPicPr>
        <xdr:cNvPr id="4" name="2 Imagen" descr="Resultado de imagen para logo de inapa">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1" y="287969326"/>
          <a:ext cx="793866" cy="657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352425</xdr:colOff>
      <xdr:row>592</xdr:row>
      <xdr:rowOff>171451</xdr:rowOff>
    </xdr:from>
    <xdr:ext cx="747845" cy="619124"/>
    <xdr:pic>
      <xdr:nvPicPr>
        <xdr:cNvPr id="5" name="2 Imagen" descr="Resultado de imagen para logo de inapa">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43000" y="291103051"/>
          <a:ext cx="747845" cy="6191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209551</xdr:colOff>
      <xdr:row>637</xdr:row>
      <xdr:rowOff>142877</xdr:rowOff>
    </xdr:from>
    <xdr:ext cx="800099" cy="662384"/>
    <xdr:pic>
      <xdr:nvPicPr>
        <xdr:cNvPr id="6" name="2 Imagen" descr="Resultado de imagen para logo de inapa">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00126" y="305495327"/>
          <a:ext cx="800099" cy="66238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528</xdr:row>
      <xdr:rowOff>38101</xdr:rowOff>
    </xdr:from>
    <xdr:ext cx="838200" cy="812210"/>
    <xdr:pic>
      <xdr:nvPicPr>
        <xdr:cNvPr id="7" name="2 Imagen" descr="Resultado de imagen para logo de inapa">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3451" y="276815551"/>
          <a:ext cx="838200" cy="8122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257176</xdr:colOff>
      <xdr:row>541</xdr:row>
      <xdr:rowOff>47625</xdr:rowOff>
    </xdr:from>
    <xdr:ext cx="857250" cy="830669"/>
    <xdr:pic>
      <xdr:nvPicPr>
        <xdr:cNvPr id="8" name="2 Imagen" descr="Resultado de imagen para logo de inapa">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1" y="279806400"/>
          <a:ext cx="857250" cy="8306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371476</xdr:colOff>
      <xdr:row>562</xdr:row>
      <xdr:rowOff>19051</xdr:rowOff>
    </xdr:from>
    <xdr:ext cx="714374" cy="692223"/>
    <xdr:pic>
      <xdr:nvPicPr>
        <xdr:cNvPr id="9" name="2 Imagen" descr="Resultado de imagen para logo de inapa">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62051" y="284092651"/>
          <a:ext cx="714374" cy="69222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257176</xdr:colOff>
      <xdr:row>377</xdr:row>
      <xdr:rowOff>38101</xdr:rowOff>
    </xdr:from>
    <xdr:ext cx="762000" cy="716380"/>
    <xdr:pic>
      <xdr:nvPicPr>
        <xdr:cNvPr id="10" name="2 Imagen" descr="Resultado de imagen para logo de inapa">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047751" y="221199076"/>
          <a:ext cx="762000" cy="7163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200025</xdr:colOff>
      <xdr:row>713</xdr:row>
      <xdr:rowOff>114301</xdr:rowOff>
    </xdr:from>
    <xdr:ext cx="816877" cy="676274"/>
    <xdr:pic>
      <xdr:nvPicPr>
        <xdr:cNvPr id="11" name="2 Imagen" descr="Resultado de imagen para logo de inapa">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90600" y="347405326"/>
          <a:ext cx="816877" cy="6762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726"/>
  <sheetViews>
    <sheetView tabSelected="1" workbookViewId="0">
      <selection activeCell="K722" sqref="K722"/>
    </sheetView>
  </sheetViews>
  <sheetFormatPr baseColWidth="10" defaultRowHeight="11.25" x14ac:dyDescent="0.2"/>
  <cols>
    <col min="1" max="1" width="11.85546875" style="2" customWidth="1"/>
    <col min="2" max="2" width="16.28515625" style="117" customWidth="1"/>
    <col min="3" max="3" width="51.140625" style="2" customWidth="1"/>
    <col min="4" max="4" width="14.7109375" style="56" customWidth="1"/>
    <col min="5" max="5" width="16.85546875" style="118" customWidth="1"/>
    <col min="6" max="6" width="16" style="119" customWidth="1"/>
    <col min="7" max="60" width="11.42578125" style="1"/>
    <col min="61" max="16384" width="11.42578125" style="2"/>
  </cols>
  <sheetData>
    <row r="1" spans="1:7" ht="15" x14ac:dyDescent="0.25">
      <c r="A1" s="220" t="s">
        <v>0</v>
      </c>
      <c r="B1" s="220"/>
      <c r="C1" s="220"/>
      <c r="D1" s="220"/>
      <c r="E1" s="220"/>
      <c r="F1" s="220"/>
    </row>
    <row r="2" spans="1:7" ht="15" x14ac:dyDescent="0.25">
      <c r="A2" s="220" t="s">
        <v>1</v>
      </c>
      <c r="B2" s="220"/>
      <c r="C2" s="220"/>
      <c r="D2" s="220"/>
      <c r="E2" s="220"/>
      <c r="F2" s="220"/>
    </row>
    <row r="3" spans="1:7" ht="15" customHeight="1" x14ac:dyDescent="0.25">
      <c r="A3" s="221" t="s">
        <v>2</v>
      </c>
      <c r="B3" s="221"/>
      <c r="C3" s="221"/>
      <c r="D3" s="221"/>
      <c r="E3" s="221"/>
      <c r="F3" s="221"/>
    </row>
    <row r="4" spans="1:7" ht="15" customHeight="1" x14ac:dyDescent="0.25">
      <c r="A4" s="221" t="s">
        <v>3</v>
      </c>
      <c r="B4" s="221"/>
      <c r="C4" s="221"/>
      <c r="D4" s="221"/>
      <c r="E4" s="221"/>
      <c r="F4" s="221"/>
      <c r="G4" s="1" t="s">
        <v>4</v>
      </c>
    </row>
    <row r="5" spans="1:7" ht="15" x14ac:dyDescent="0.25">
      <c r="A5" s="3"/>
      <c r="B5" s="4"/>
      <c r="C5" s="5"/>
      <c r="D5" s="6"/>
      <c r="E5" s="7"/>
      <c r="F5" s="8"/>
    </row>
    <row r="6" spans="1:7" ht="33" customHeight="1" x14ac:dyDescent="0.2">
      <c r="A6" s="227" t="s">
        <v>5</v>
      </c>
      <c r="B6" s="228"/>
      <c r="C6" s="228"/>
      <c r="D6" s="228"/>
      <c r="E6" s="228"/>
      <c r="F6" s="229"/>
    </row>
    <row r="7" spans="1:7" ht="30" customHeight="1" x14ac:dyDescent="0.2">
      <c r="A7" s="227" t="s">
        <v>6</v>
      </c>
      <c r="B7" s="228"/>
      <c r="C7" s="228"/>
      <c r="D7" s="228"/>
      <c r="E7" s="229"/>
      <c r="F7" s="9">
        <v>96363819.109999999</v>
      </c>
    </row>
    <row r="8" spans="1:7" ht="12" x14ac:dyDescent="0.2">
      <c r="A8" s="10" t="s">
        <v>7</v>
      </c>
      <c r="B8" s="10" t="s">
        <v>8</v>
      </c>
      <c r="C8" s="10" t="s">
        <v>9</v>
      </c>
      <c r="D8" s="10" t="s">
        <v>10</v>
      </c>
      <c r="E8" s="10" t="s">
        <v>11</v>
      </c>
      <c r="F8" s="10" t="s">
        <v>12</v>
      </c>
    </row>
    <row r="9" spans="1:7" ht="15" customHeight="1" x14ac:dyDescent="0.2">
      <c r="A9" s="11"/>
      <c r="B9" s="12"/>
      <c r="C9" s="13" t="s">
        <v>13</v>
      </c>
      <c r="D9" s="14">
        <v>59900972.600000001</v>
      </c>
      <c r="E9" s="14"/>
      <c r="F9" s="15">
        <f>F7+D9</f>
        <v>156264791.71000001</v>
      </c>
    </row>
    <row r="10" spans="1:7" ht="15" customHeight="1" x14ac:dyDescent="0.2">
      <c r="A10" s="11"/>
      <c r="B10" s="12"/>
      <c r="C10" s="16" t="s">
        <v>14</v>
      </c>
      <c r="D10" s="14">
        <v>99086981.019999996</v>
      </c>
      <c r="E10" s="14"/>
      <c r="F10" s="15">
        <f>F9+D10</f>
        <v>255351772.73000002</v>
      </c>
    </row>
    <row r="11" spans="1:7" ht="15" customHeight="1" x14ac:dyDescent="0.2">
      <c r="A11" s="11"/>
      <c r="B11" s="12"/>
      <c r="C11" s="13" t="s">
        <v>15</v>
      </c>
      <c r="D11" s="17">
        <v>789937303.48000002</v>
      </c>
      <c r="E11" s="14"/>
      <c r="F11" s="15">
        <f>F10+D11</f>
        <v>1045289076.21</v>
      </c>
    </row>
    <row r="12" spans="1:7" ht="15" customHeight="1" x14ac:dyDescent="0.2">
      <c r="A12" s="11"/>
      <c r="B12" s="12"/>
      <c r="C12" s="18" t="s">
        <v>16</v>
      </c>
      <c r="D12" s="19">
        <v>1567333.5</v>
      </c>
      <c r="E12" s="19"/>
      <c r="F12" s="15">
        <f>F11+D12</f>
        <v>1046856409.71</v>
      </c>
    </row>
    <row r="13" spans="1:7" ht="15" customHeight="1" x14ac:dyDescent="0.2">
      <c r="A13" s="11"/>
      <c r="B13" s="12"/>
      <c r="C13" s="16" t="s">
        <v>14</v>
      </c>
      <c r="D13" s="20"/>
      <c r="E13" s="14">
        <v>683140078.03999996</v>
      </c>
      <c r="F13" s="15">
        <f>F12-E13</f>
        <v>363716331.67000008</v>
      </c>
    </row>
    <row r="14" spans="1:7" ht="15" customHeight="1" x14ac:dyDescent="0.2">
      <c r="A14" s="11"/>
      <c r="B14" s="12"/>
      <c r="C14" s="16" t="s">
        <v>17</v>
      </c>
      <c r="D14" s="20"/>
      <c r="E14" s="14">
        <v>7963.75</v>
      </c>
      <c r="F14" s="15">
        <f t="shared" ref="F14:F77" si="0">F13-E14</f>
        <v>363708367.92000008</v>
      </c>
    </row>
    <row r="15" spans="1:7" ht="15" customHeight="1" x14ac:dyDescent="0.2">
      <c r="A15" s="11"/>
      <c r="B15" s="12"/>
      <c r="C15" s="13" t="s">
        <v>18</v>
      </c>
      <c r="D15" s="20"/>
      <c r="E15" s="21">
        <v>271713.21999999997</v>
      </c>
      <c r="F15" s="15">
        <f t="shared" si="0"/>
        <v>363436654.70000005</v>
      </c>
    </row>
    <row r="16" spans="1:7" ht="15" customHeight="1" x14ac:dyDescent="0.2">
      <c r="A16" s="11"/>
      <c r="B16" s="12"/>
      <c r="C16" s="22" t="s">
        <v>19</v>
      </c>
      <c r="D16" s="20"/>
      <c r="E16" s="21">
        <v>97019</v>
      </c>
      <c r="F16" s="15">
        <f t="shared" si="0"/>
        <v>363339635.70000005</v>
      </c>
    </row>
    <row r="17" spans="1:61" ht="15" customHeight="1" x14ac:dyDescent="0.2">
      <c r="A17" s="11"/>
      <c r="B17" s="12"/>
      <c r="C17" s="22" t="s">
        <v>20</v>
      </c>
      <c r="D17" s="20"/>
      <c r="E17" s="21">
        <v>560</v>
      </c>
      <c r="F17" s="15">
        <f t="shared" si="0"/>
        <v>363339075.70000005</v>
      </c>
    </row>
    <row r="18" spans="1:61" ht="15" customHeight="1" x14ac:dyDescent="0.2">
      <c r="A18" s="11"/>
      <c r="B18" s="12"/>
      <c r="C18" s="13" t="s">
        <v>21</v>
      </c>
      <c r="D18" s="20"/>
      <c r="E18" s="21">
        <v>5500</v>
      </c>
      <c r="F18" s="15">
        <f t="shared" si="0"/>
        <v>363333575.70000005</v>
      </c>
    </row>
    <row r="19" spans="1:61" ht="15" customHeight="1" x14ac:dyDescent="0.2">
      <c r="A19" s="11"/>
      <c r="B19" s="12"/>
      <c r="C19" s="13" t="s">
        <v>22</v>
      </c>
      <c r="D19" s="20"/>
      <c r="E19" s="21">
        <v>700</v>
      </c>
      <c r="F19" s="15">
        <f t="shared" si="0"/>
        <v>363332875.70000005</v>
      </c>
    </row>
    <row r="20" spans="1:61" ht="15" customHeight="1" x14ac:dyDescent="0.2">
      <c r="A20" s="11"/>
      <c r="B20" s="12"/>
      <c r="C20" s="13" t="s">
        <v>23</v>
      </c>
      <c r="D20" s="20"/>
      <c r="E20" s="21">
        <v>175</v>
      </c>
      <c r="F20" s="15">
        <f t="shared" si="0"/>
        <v>363332700.70000005</v>
      </c>
    </row>
    <row r="21" spans="1:61" ht="15" customHeight="1" x14ac:dyDescent="0.2">
      <c r="A21" s="11"/>
      <c r="B21" s="12"/>
      <c r="C21" s="13" t="s">
        <v>24</v>
      </c>
      <c r="D21" s="20"/>
      <c r="E21" s="21">
        <v>1800</v>
      </c>
      <c r="F21" s="15">
        <f t="shared" si="0"/>
        <v>363330900.70000005</v>
      </c>
    </row>
    <row r="22" spans="1:61" ht="15" customHeight="1" x14ac:dyDescent="0.2">
      <c r="A22" s="11"/>
      <c r="B22" s="12"/>
      <c r="C22" s="13" t="s">
        <v>25</v>
      </c>
      <c r="D22" s="20"/>
      <c r="E22" s="21">
        <v>2970</v>
      </c>
      <c r="F22" s="15">
        <f t="shared" si="0"/>
        <v>363327930.70000005</v>
      </c>
    </row>
    <row r="23" spans="1:61" s="30" customFormat="1" ht="31.5" customHeight="1" x14ac:dyDescent="0.2">
      <c r="A23" s="23">
        <v>44440</v>
      </c>
      <c r="B23" s="24" t="s">
        <v>26</v>
      </c>
      <c r="C23" s="25" t="s">
        <v>27</v>
      </c>
      <c r="D23" s="26"/>
      <c r="E23" s="27">
        <v>86155.95</v>
      </c>
      <c r="F23" s="15">
        <f t="shared" si="0"/>
        <v>363241774.75000006</v>
      </c>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9"/>
    </row>
    <row r="24" spans="1:61" s="28" customFormat="1" ht="29.25" customHeight="1" x14ac:dyDescent="0.2">
      <c r="A24" s="31">
        <v>44440</v>
      </c>
      <c r="B24" s="32" t="s">
        <v>28</v>
      </c>
      <c r="C24" s="33" t="s">
        <v>29</v>
      </c>
      <c r="D24" s="34"/>
      <c r="E24" s="35">
        <v>27977.24</v>
      </c>
      <c r="F24" s="15">
        <f t="shared" si="0"/>
        <v>363213797.51000005</v>
      </c>
    </row>
    <row r="25" spans="1:61" s="28" customFormat="1" ht="31.5" customHeight="1" x14ac:dyDescent="0.2">
      <c r="A25" s="31">
        <v>44440</v>
      </c>
      <c r="B25" s="32" t="s">
        <v>30</v>
      </c>
      <c r="C25" s="33" t="s">
        <v>29</v>
      </c>
      <c r="D25" s="36"/>
      <c r="E25" s="35">
        <v>104582.06</v>
      </c>
      <c r="F25" s="15">
        <f t="shared" si="0"/>
        <v>363109215.45000005</v>
      </c>
    </row>
    <row r="26" spans="1:61" s="28" customFormat="1" ht="41.25" customHeight="1" x14ac:dyDescent="0.2">
      <c r="A26" s="31">
        <v>44440</v>
      </c>
      <c r="B26" s="32" t="s">
        <v>31</v>
      </c>
      <c r="C26" s="33" t="s">
        <v>32</v>
      </c>
      <c r="D26" s="36"/>
      <c r="E26" s="35">
        <v>110935.92</v>
      </c>
      <c r="F26" s="15">
        <f t="shared" si="0"/>
        <v>362998279.53000003</v>
      </c>
    </row>
    <row r="27" spans="1:61" s="28" customFormat="1" ht="52.5" customHeight="1" x14ac:dyDescent="0.2">
      <c r="A27" s="31">
        <v>44440</v>
      </c>
      <c r="B27" s="32" t="s">
        <v>33</v>
      </c>
      <c r="C27" s="33" t="s">
        <v>34</v>
      </c>
      <c r="D27" s="36"/>
      <c r="E27" s="35">
        <v>450700.5</v>
      </c>
      <c r="F27" s="15">
        <f t="shared" si="0"/>
        <v>362547579.03000003</v>
      </c>
    </row>
    <row r="28" spans="1:61" s="28" customFormat="1" ht="40.5" customHeight="1" x14ac:dyDescent="0.2">
      <c r="A28" s="31">
        <v>44440</v>
      </c>
      <c r="B28" s="32" t="s">
        <v>35</v>
      </c>
      <c r="C28" s="33" t="s">
        <v>36</v>
      </c>
      <c r="D28" s="36"/>
      <c r="E28" s="35">
        <v>149125.07999999999</v>
      </c>
      <c r="F28" s="15">
        <f t="shared" si="0"/>
        <v>362398453.95000005</v>
      </c>
    </row>
    <row r="29" spans="1:61" s="28" customFormat="1" ht="36.75" customHeight="1" x14ac:dyDescent="0.2">
      <c r="A29" s="31">
        <v>44440</v>
      </c>
      <c r="B29" s="32" t="s">
        <v>37</v>
      </c>
      <c r="C29" s="33" t="s">
        <v>38</v>
      </c>
      <c r="D29" s="36"/>
      <c r="E29" s="35">
        <v>11179.49</v>
      </c>
      <c r="F29" s="15">
        <f t="shared" si="0"/>
        <v>362387274.46000004</v>
      </c>
    </row>
    <row r="30" spans="1:61" s="28" customFormat="1" ht="41.25" customHeight="1" x14ac:dyDescent="0.2">
      <c r="A30" s="31">
        <v>44440</v>
      </c>
      <c r="B30" s="32" t="s">
        <v>39</v>
      </c>
      <c r="C30" s="33" t="s">
        <v>40</v>
      </c>
      <c r="D30" s="36"/>
      <c r="E30" s="35">
        <v>142766.57999999999</v>
      </c>
      <c r="F30" s="15">
        <f t="shared" si="0"/>
        <v>362244507.88000005</v>
      </c>
    </row>
    <row r="31" spans="1:61" s="28" customFormat="1" ht="41.25" customHeight="1" x14ac:dyDescent="0.2">
      <c r="A31" s="31">
        <v>44440</v>
      </c>
      <c r="B31" s="32" t="s">
        <v>41</v>
      </c>
      <c r="C31" s="33" t="s">
        <v>42</v>
      </c>
      <c r="D31" s="36"/>
      <c r="E31" s="35">
        <v>44921.47</v>
      </c>
      <c r="F31" s="15">
        <f t="shared" si="0"/>
        <v>362199586.41000003</v>
      </c>
    </row>
    <row r="32" spans="1:61" s="28" customFormat="1" ht="32.25" customHeight="1" x14ac:dyDescent="0.2">
      <c r="A32" s="31">
        <v>44440</v>
      </c>
      <c r="B32" s="32" t="s">
        <v>43</v>
      </c>
      <c r="C32" s="33" t="s">
        <v>44</v>
      </c>
      <c r="D32" s="36"/>
      <c r="E32" s="35">
        <v>36241.85</v>
      </c>
      <c r="F32" s="15">
        <f t="shared" si="0"/>
        <v>362163344.56</v>
      </c>
    </row>
    <row r="33" spans="1:6" s="28" customFormat="1" ht="32.25" customHeight="1" x14ac:dyDescent="0.2">
      <c r="A33" s="31">
        <v>44440</v>
      </c>
      <c r="B33" s="32" t="s">
        <v>45</v>
      </c>
      <c r="C33" s="33" t="s">
        <v>46</v>
      </c>
      <c r="D33" s="36"/>
      <c r="E33" s="35">
        <v>34138.11</v>
      </c>
      <c r="F33" s="15">
        <f t="shared" si="0"/>
        <v>362129206.44999999</v>
      </c>
    </row>
    <row r="34" spans="1:6" s="28" customFormat="1" ht="42" customHeight="1" x14ac:dyDescent="0.2">
      <c r="A34" s="31">
        <v>44440</v>
      </c>
      <c r="B34" s="32" t="s">
        <v>47</v>
      </c>
      <c r="C34" s="33" t="s">
        <v>48</v>
      </c>
      <c r="D34" s="36"/>
      <c r="E34" s="35">
        <v>56845.08</v>
      </c>
      <c r="F34" s="15">
        <f t="shared" si="0"/>
        <v>362072361.37</v>
      </c>
    </row>
    <row r="35" spans="1:6" s="28" customFormat="1" ht="19.5" customHeight="1" x14ac:dyDescent="0.2">
      <c r="A35" s="31">
        <v>44440</v>
      </c>
      <c r="B35" s="32" t="s">
        <v>49</v>
      </c>
      <c r="C35" s="33" t="s">
        <v>50</v>
      </c>
      <c r="D35" s="36"/>
      <c r="E35" s="35">
        <v>0</v>
      </c>
      <c r="F35" s="15">
        <f t="shared" si="0"/>
        <v>362072361.37</v>
      </c>
    </row>
    <row r="36" spans="1:6" s="28" customFormat="1" ht="34.5" customHeight="1" x14ac:dyDescent="0.2">
      <c r="A36" s="31">
        <v>44440</v>
      </c>
      <c r="B36" s="32" t="s">
        <v>51</v>
      </c>
      <c r="C36" s="33" t="s">
        <v>52</v>
      </c>
      <c r="D36" s="36"/>
      <c r="E36" s="35">
        <v>104801.85</v>
      </c>
      <c r="F36" s="15">
        <f t="shared" si="0"/>
        <v>361967559.51999998</v>
      </c>
    </row>
    <row r="37" spans="1:6" s="28" customFormat="1" ht="73.5" customHeight="1" x14ac:dyDescent="0.2">
      <c r="A37" s="31">
        <v>44440</v>
      </c>
      <c r="B37" s="32" t="s">
        <v>53</v>
      </c>
      <c r="C37" s="33" t="s">
        <v>54</v>
      </c>
      <c r="D37" s="36"/>
      <c r="E37" s="35">
        <v>731357.5</v>
      </c>
      <c r="F37" s="15">
        <f t="shared" si="0"/>
        <v>361236202.01999998</v>
      </c>
    </row>
    <row r="38" spans="1:6" s="28" customFormat="1" ht="40.5" customHeight="1" x14ac:dyDescent="0.2">
      <c r="A38" s="31">
        <v>44440</v>
      </c>
      <c r="B38" s="32" t="s">
        <v>55</v>
      </c>
      <c r="C38" s="33" t="s">
        <v>56</v>
      </c>
      <c r="D38" s="36"/>
      <c r="E38" s="35">
        <v>14960228.83</v>
      </c>
      <c r="F38" s="15">
        <f t="shared" si="0"/>
        <v>346275973.19</v>
      </c>
    </row>
    <row r="39" spans="1:6" s="28" customFormat="1" ht="43.5" customHeight="1" x14ac:dyDescent="0.2">
      <c r="A39" s="31">
        <v>44440</v>
      </c>
      <c r="B39" s="32" t="s">
        <v>57</v>
      </c>
      <c r="C39" s="33" t="s">
        <v>58</v>
      </c>
      <c r="D39" s="36"/>
      <c r="E39" s="35">
        <v>240292.8</v>
      </c>
      <c r="F39" s="15">
        <f t="shared" si="0"/>
        <v>346035680.38999999</v>
      </c>
    </row>
    <row r="40" spans="1:6" s="28" customFormat="1" ht="96" customHeight="1" x14ac:dyDescent="0.2">
      <c r="A40" s="31">
        <v>44440</v>
      </c>
      <c r="B40" s="32" t="s">
        <v>59</v>
      </c>
      <c r="C40" s="33" t="s">
        <v>60</v>
      </c>
      <c r="D40" s="36"/>
      <c r="E40" s="35">
        <v>50000</v>
      </c>
      <c r="F40" s="15">
        <f t="shared" si="0"/>
        <v>345985680.38999999</v>
      </c>
    </row>
    <row r="41" spans="1:6" s="28" customFormat="1" ht="39" customHeight="1" x14ac:dyDescent="0.2">
      <c r="A41" s="31">
        <v>44440</v>
      </c>
      <c r="B41" s="32" t="s">
        <v>61</v>
      </c>
      <c r="C41" s="33" t="s">
        <v>62</v>
      </c>
      <c r="D41" s="36"/>
      <c r="E41" s="35">
        <v>4876.12</v>
      </c>
      <c r="F41" s="15">
        <f t="shared" si="0"/>
        <v>345980804.26999998</v>
      </c>
    </row>
    <row r="42" spans="1:6" s="28" customFormat="1" ht="39" customHeight="1" x14ac:dyDescent="0.2">
      <c r="A42" s="31">
        <v>44440</v>
      </c>
      <c r="B42" s="32" t="s">
        <v>63</v>
      </c>
      <c r="C42" s="33" t="s">
        <v>64</v>
      </c>
      <c r="D42" s="36"/>
      <c r="E42" s="35">
        <v>84550</v>
      </c>
      <c r="F42" s="15">
        <f t="shared" si="0"/>
        <v>345896254.26999998</v>
      </c>
    </row>
    <row r="43" spans="1:6" s="28" customFormat="1" ht="40.5" customHeight="1" x14ac:dyDescent="0.2">
      <c r="A43" s="31">
        <v>44440</v>
      </c>
      <c r="B43" s="32" t="s">
        <v>65</v>
      </c>
      <c r="C43" s="33" t="s">
        <v>66</v>
      </c>
      <c r="D43" s="36"/>
      <c r="E43" s="35">
        <v>1962.68</v>
      </c>
      <c r="F43" s="15">
        <f t="shared" si="0"/>
        <v>345894291.58999997</v>
      </c>
    </row>
    <row r="44" spans="1:6" s="28" customFormat="1" ht="31.5" customHeight="1" x14ac:dyDescent="0.2">
      <c r="A44" s="31">
        <v>44440</v>
      </c>
      <c r="B44" s="32" t="s">
        <v>67</v>
      </c>
      <c r="C44" s="33" t="s">
        <v>68</v>
      </c>
      <c r="D44" s="36"/>
      <c r="E44" s="35">
        <v>65000</v>
      </c>
      <c r="F44" s="15">
        <f t="shared" si="0"/>
        <v>345829291.58999997</v>
      </c>
    </row>
    <row r="45" spans="1:6" s="28" customFormat="1" ht="33" customHeight="1" x14ac:dyDescent="0.2">
      <c r="A45" s="31">
        <v>44440</v>
      </c>
      <c r="B45" s="32" t="s">
        <v>69</v>
      </c>
      <c r="C45" s="33" t="s">
        <v>70</v>
      </c>
      <c r="D45" s="36"/>
      <c r="E45" s="35">
        <v>356647.52</v>
      </c>
      <c r="F45" s="15">
        <f t="shared" si="0"/>
        <v>345472644.06999999</v>
      </c>
    </row>
    <row r="46" spans="1:6" s="28" customFormat="1" ht="19.5" customHeight="1" x14ac:dyDescent="0.2">
      <c r="A46" s="31">
        <v>44440</v>
      </c>
      <c r="B46" s="32" t="s">
        <v>71</v>
      </c>
      <c r="C46" s="33" t="s">
        <v>72</v>
      </c>
      <c r="D46" s="36"/>
      <c r="E46" s="35">
        <v>17686901.670000002</v>
      </c>
      <c r="F46" s="15">
        <f t="shared" si="0"/>
        <v>327785742.39999998</v>
      </c>
    </row>
    <row r="47" spans="1:6" s="28" customFormat="1" ht="41.25" customHeight="1" x14ac:dyDescent="0.2">
      <c r="A47" s="31">
        <v>44440</v>
      </c>
      <c r="B47" s="32" t="s">
        <v>73</v>
      </c>
      <c r="C47" s="33" t="s">
        <v>74</v>
      </c>
      <c r="D47" s="36"/>
      <c r="E47" s="35">
        <v>126825</v>
      </c>
      <c r="F47" s="15">
        <f t="shared" si="0"/>
        <v>327658917.39999998</v>
      </c>
    </row>
    <row r="48" spans="1:6" s="28" customFormat="1" ht="57" customHeight="1" x14ac:dyDescent="0.2">
      <c r="A48" s="31">
        <v>44440</v>
      </c>
      <c r="B48" s="32" t="s">
        <v>75</v>
      </c>
      <c r="C48" s="33" t="s">
        <v>76</v>
      </c>
      <c r="D48" s="36"/>
      <c r="E48" s="35">
        <v>88777.5</v>
      </c>
      <c r="F48" s="15">
        <f t="shared" si="0"/>
        <v>327570139.89999998</v>
      </c>
    </row>
    <row r="49" spans="1:6" s="28" customFormat="1" ht="27" customHeight="1" x14ac:dyDescent="0.2">
      <c r="A49" s="31">
        <v>44440</v>
      </c>
      <c r="B49" s="32" t="s">
        <v>77</v>
      </c>
      <c r="C49" s="33" t="s">
        <v>78</v>
      </c>
      <c r="D49" s="36"/>
      <c r="E49" s="35">
        <v>696524.19</v>
      </c>
      <c r="F49" s="15">
        <f t="shared" si="0"/>
        <v>326873615.70999998</v>
      </c>
    </row>
    <row r="50" spans="1:6" s="28" customFormat="1" ht="28.5" customHeight="1" x14ac:dyDescent="0.2">
      <c r="A50" s="31">
        <v>44440</v>
      </c>
      <c r="B50" s="32" t="s">
        <v>79</v>
      </c>
      <c r="C50" s="33" t="s">
        <v>80</v>
      </c>
      <c r="D50" s="36"/>
      <c r="E50" s="35">
        <v>430864</v>
      </c>
      <c r="F50" s="15">
        <f t="shared" si="0"/>
        <v>326442751.70999998</v>
      </c>
    </row>
    <row r="51" spans="1:6" s="28" customFormat="1" ht="30" customHeight="1" x14ac:dyDescent="0.2">
      <c r="A51" s="31">
        <v>44440</v>
      </c>
      <c r="B51" s="32" t="s">
        <v>81</v>
      </c>
      <c r="C51" s="33" t="s">
        <v>82</v>
      </c>
      <c r="D51" s="36"/>
      <c r="E51" s="35">
        <v>1351622.98</v>
      </c>
      <c r="F51" s="15">
        <f t="shared" si="0"/>
        <v>325091128.72999996</v>
      </c>
    </row>
    <row r="52" spans="1:6" s="28" customFormat="1" ht="39.75" customHeight="1" x14ac:dyDescent="0.2">
      <c r="A52" s="31">
        <v>44440</v>
      </c>
      <c r="B52" s="32" t="s">
        <v>83</v>
      </c>
      <c r="C52" s="33" t="s">
        <v>84</v>
      </c>
      <c r="D52" s="36"/>
      <c r="E52" s="35">
        <v>355725</v>
      </c>
      <c r="F52" s="15">
        <f t="shared" si="0"/>
        <v>324735403.72999996</v>
      </c>
    </row>
    <row r="53" spans="1:6" s="28" customFormat="1" ht="27.75" customHeight="1" x14ac:dyDescent="0.2">
      <c r="A53" s="31">
        <v>44440</v>
      </c>
      <c r="B53" s="32" t="s">
        <v>85</v>
      </c>
      <c r="C53" s="33" t="s">
        <v>86</v>
      </c>
      <c r="D53" s="36"/>
      <c r="E53" s="35">
        <v>2280940.79</v>
      </c>
      <c r="F53" s="15">
        <f t="shared" si="0"/>
        <v>322454462.93999994</v>
      </c>
    </row>
    <row r="54" spans="1:6" s="28" customFormat="1" ht="51.75" customHeight="1" x14ac:dyDescent="0.2">
      <c r="A54" s="31">
        <v>44440</v>
      </c>
      <c r="B54" s="32" t="s">
        <v>87</v>
      </c>
      <c r="C54" s="33" t="s">
        <v>88</v>
      </c>
      <c r="D54" s="36"/>
      <c r="E54" s="35">
        <v>118370</v>
      </c>
      <c r="F54" s="15">
        <f t="shared" si="0"/>
        <v>322336092.93999994</v>
      </c>
    </row>
    <row r="55" spans="1:6" s="28" customFormat="1" ht="96.75" customHeight="1" x14ac:dyDescent="0.2">
      <c r="A55" s="31">
        <v>44440</v>
      </c>
      <c r="B55" s="32" t="s">
        <v>89</v>
      </c>
      <c r="C55" s="33" t="s">
        <v>90</v>
      </c>
      <c r="D55" s="36"/>
      <c r="E55" s="35">
        <v>8584572.0500000007</v>
      </c>
      <c r="F55" s="15">
        <f t="shared" si="0"/>
        <v>313751520.88999993</v>
      </c>
    </row>
    <row r="56" spans="1:6" s="28" customFormat="1" ht="42" customHeight="1" x14ac:dyDescent="0.2">
      <c r="A56" s="31">
        <v>44441</v>
      </c>
      <c r="B56" s="32" t="s">
        <v>91</v>
      </c>
      <c r="C56" s="33" t="s">
        <v>92</v>
      </c>
      <c r="D56" s="36"/>
      <c r="E56" s="35">
        <v>118871</v>
      </c>
      <c r="F56" s="15">
        <f t="shared" si="0"/>
        <v>313632649.88999993</v>
      </c>
    </row>
    <row r="57" spans="1:6" s="28" customFormat="1" ht="38.25" customHeight="1" x14ac:dyDescent="0.2">
      <c r="A57" s="31">
        <v>44442</v>
      </c>
      <c r="B57" s="32" t="s">
        <v>93</v>
      </c>
      <c r="C57" s="33" t="s">
        <v>94</v>
      </c>
      <c r="D57" s="36"/>
      <c r="E57" s="35">
        <v>89207.26</v>
      </c>
      <c r="F57" s="15">
        <f t="shared" si="0"/>
        <v>313543442.62999994</v>
      </c>
    </row>
    <row r="58" spans="1:6" s="28" customFormat="1" ht="41.25" customHeight="1" x14ac:dyDescent="0.2">
      <c r="A58" s="31">
        <v>44442</v>
      </c>
      <c r="B58" s="32" t="s">
        <v>95</v>
      </c>
      <c r="C58" s="33" t="s">
        <v>96</v>
      </c>
      <c r="D58" s="36"/>
      <c r="E58" s="35">
        <v>59042.63</v>
      </c>
      <c r="F58" s="15">
        <f t="shared" si="0"/>
        <v>313484399.99999994</v>
      </c>
    </row>
    <row r="59" spans="1:6" s="28" customFormat="1" ht="42" customHeight="1" x14ac:dyDescent="0.2">
      <c r="A59" s="31">
        <v>44442</v>
      </c>
      <c r="B59" s="32" t="s">
        <v>97</v>
      </c>
      <c r="C59" s="33" t="s">
        <v>98</v>
      </c>
      <c r="D59" s="36"/>
      <c r="E59" s="35">
        <v>89849.02</v>
      </c>
      <c r="F59" s="15">
        <f t="shared" si="0"/>
        <v>313394550.97999996</v>
      </c>
    </row>
    <row r="60" spans="1:6" s="28" customFormat="1" ht="76.5" customHeight="1" x14ac:dyDescent="0.2">
      <c r="A60" s="31">
        <v>44442</v>
      </c>
      <c r="B60" s="32" t="s">
        <v>99</v>
      </c>
      <c r="C60" s="33" t="s">
        <v>100</v>
      </c>
      <c r="D60" s="36"/>
      <c r="E60" s="35">
        <v>20834367.41</v>
      </c>
      <c r="F60" s="15">
        <f t="shared" si="0"/>
        <v>292560183.56999993</v>
      </c>
    </row>
    <row r="61" spans="1:6" s="28" customFormat="1" ht="30" customHeight="1" x14ac:dyDescent="0.2">
      <c r="A61" s="31">
        <v>44442</v>
      </c>
      <c r="B61" s="32" t="s">
        <v>101</v>
      </c>
      <c r="C61" s="33" t="s">
        <v>102</v>
      </c>
      <c r="D61" s="36"/>
      <c r="E61" s="35">
        <v>26335</v>
      </c>
      <c r="F61" s="15">
        <f t="shared" si="0"/>
        <v>292533848.56999993</v>
      </c>
    </row>
    <row r="62" spans="1:6" s="28" customFormat="1" ht="87.75" customHeight="1" x14ac:dyDescent="0.2">
      <c r="A62" s="31">
        <v>44442</v>
      </c>
      <c r="B62" s="32" t="s">
        <v>103</v>
      </c>
      <c r="C62" s="33" t="s">
        <v>104</v>
      </c>
      <c r="D62" s="36"/>
      <c r="E62" s="35">
        <v>744040</v>
      </c>
      <c r="F62" s="15">
        <f t="shared" si="0"/>
        <v>291789808.56999993</v>
      </c>
    </row>
    <row r="63" spans="1:6" s="28" customFormat="1" ht="99.75" customHeight="1" x14ac:dyDescent="0.2">
      <c r="A63" s="37">
        <v>44442</v>
      </c>
      <c r="B63" s="38" t="s">
        <v>105</v>
      </c>
      <c r="C63" s="33" t="s">
        <v>106</v>
      </c>
      <c r="D63" s="36"/>
      <c r="E63" s="35">
        <v>4223657.6100000003</v>
      </c>
      <c r="F63" s="15">
        <f t="shared" si="0"/>
        <v>287566150.95999992</v>
      </c>
    </row>
    <row r="64" spans="1:6" s="28" customFormat="1" ht="42.75" customHeight="1" x14ac:dyDescent="0.2">
      <c r="A64" s="31">
        <v>44445</v>
      </c>
      <c r="B64" s="32" t="s">
        <v>107</v>
      </c>
      <c r="C64" s="33" t="s">
        <v>108</v>
      </c>
      <c r="D64" s="36"/>
      <c r="E64" s="35">
        <v>297361.23</v>
      </c>
      <c r="F64" s="15">
        <f t="shared" si="0"/>
        <v>287268789.7299999</v>
      </c>
    </row>
    <row r="65" spans="1:6" s="28" customFormat="1" ht="44.25" customHeight="1" x14ac:dyDescent="0.2">
      <c r="A65" s="31">
        <v>44445</v>
      </c>
      <c r="B65" s="32" t="s">
        <v>109</v>
      </c>
      <c r="C65" s="33" t="s">
        <v>110</v>
      </c>
      <c r="D65" s="36"/>
      <c r="E65" s="35">
        <v>149987.35999999999</v>
      </c>
      <c r="F65" s="15">
        <f t="shared" si="0"/>
        <v>287118802.36999989</v>
      </c>
    </row>
    <row r="66" spans="1:6" s="28" customFormat="1" ht="50.25" customHeight="1" x14ac:dyDescent="0.2">
      <c r="A66" s="31">
        <v>44445</v>
      </c>
      <c r="B66" s="32" t="s">
        <v>111</v>
      </c>
      <c r="C66" s="33" t="s">
        <v>112</v>
      </c>
      <c r="D66" s="36"/>
      <c r="E66" s="35">
        <v>84750</v>
      </c>
      <c r="F66" s="15">
        <f t="shared" si="0"/>
        <v>287034052.36999989</v>
      </c>
    </row>
    <row r="67" spans="1:6" s="28" customFormat="1" ht="45" customHeight="1" x14ac:dyDescent="0.2">
      <c r="A67" s="31">
        <v>44445</v>
      </c>
      <c r="B67" s="32" t="s">
        <v>113</v>
      </c>
      <c r="C67" s="33" t="s">
        <v>114</v>
      </c>
      <c r="D67" s="36"/>
      <c r="E67" s="35">
        <v>20275.59</v>
      </c>
      <c r="F67" s="15">
        <f t="shared" si="0"/>
        <v>287013776.77999991</v>
      </c>
    </row>
    <row r="68" spans="1:6" s="28" customFormat="1" ht="66.75" customHeight="1" x14ac:dyDescent="0.2">
      <c r="A68" s="31">
        <v>44445</v>
      </c>
      <c r="B68" s="32" t="s">
        <v>115</v>
      </c>
      <c r="C68" s="33" t="s">
        <v>116</v>
      </c>
      <c r="D68" s="36"/>
      <c r="E68" s="35">
        <v>22500</v>
      </c>
      <c r="F68" s="15">
        <f t="shared" si="0"/>
        <v>286991276.77999991</v>
      </c>
    </row>
    <row r="69" spans="1:6" s="28" customFormat="1" ht="74.25" customHeight="1" x14ac:dyDescent="0.2">
      <c r="A69" s="31">
        <v>44445</v>
      </c>
      <c r="B69" s="32" t="s">
        <v>117</v>
      </c>
      <c r="C69" s="33" t="s">
        <v>118</v>
      </c>
      <c r="D69" s="36"/>
      <c r="E69" s="35">
        <v>169500</v>
      </c>
      <c r="F69" s="15">
        <f t="shared" si="0"/>
        <v>286821776.77999991</v>
      </c>
    </row>
    <row r="70" spans="1:6" s="28" customFormat="1" ht="53.25" customHeight="1" x14ac:dyDescent="0.2">
      <c r="A70" s="31">
        <v>44445</v>
      </c>
      <c r="B70" s="32" t="s">
        <v>119</v>
      </c>
      <c r="C70" s="33" t="s">
        <v>120</v>
      </c>
      <c r="D70" s="36"/>
      <c r="E70" s="35">
        <v>46985.4</v>
      </c>
      <c r="F70" s="15">
        <f t="shared" si="0"/>
        <v>286774791.37999994</v>
      </c>
    </row>
    <row r="71" spans="1:6" s="28" customFormat="1" ht="28.5" customHeight="1" x14ac:dyDescent="0.2">
      <c r="A71" s="31">
        <v>44445</v>
      </c>
      <c r="B71" s="32" t="s">
        <v>121</v>
      </c>
      <c r="C71" s="33" t="s">
        <v>122</v>
      </c>
      <c r="D71" s="36"/>
      <c r="E71" s="35">
        <v>75842.460000000006</v>
      </c>
      <c r="F71" s="15">
        <f t="shared" si="0"/>
        <v>286698948.91999996</v>
      </c>
    </row>
    <row r="72" spans="1:6" s="28" customFormat="1" ht="51" customHeight="1" x14ac:dyDescent="0.2">
      <c r="A72" s="31">
        <v>44445</v>
      </c>
      <c r="B72" s="32" t="s">
        <v>123</v>
      </c>
      <c r="C72" s="33" t="s">
        <v>124</v>
      </c>
      <c r="D72" s="36"/>
      <c r="E72" s="35">
        <v>173327.5</v>
      </c>
      <c r="F72" s="15">
        <f t="shared" si="0"/>
        <v>286525621.41999996</v>
      </c>
    </row>
    <row r="73" spans="1:6" s="28" customFormat="1" ht="41.25" customHeight="1" x14ac:dyDescent="0.2">
      <c r="A73" s="31">
        <v>44445</v>
      </c>
      <c r="B73" s="32" t="s">
        <v>125</v>
      </c>
      <c r="C73" s="33" t="s">
        <v>126</v>
      </c>
      <c r="D73" s="36"/>
      <c r="E73" s="35">
        <v>194455.93</v>
      </c>
      <c r="F73" s="15">
        <f t="shared" si="0"/>
        <v>286331165.48999995</v>
      </c>
    </row>
    <row r="74" spans="1:6" s="28" customFormat="1" ht="65.25" customHeight="1" x14ac:dyDescent="0.2">
      <c r="A74" s="31">
        <v>44445</v>
      </c>
      <c r="B74" s="32" t="s">
        <v>127</v>
      </c>
      <c r="C74" s="33" t="s">
        <v>128</v>
      </c>
      <c r="D74" s="36"/>
      <c r="E74" s="35">
        <v>38872</v>
      </c>
      <c r="F74" s="15">
        <f t="shared" si="0"/>
        <v>286292293.48999995</v>
      </c>
    </row>
    <row r="75" spans="1:6" s="28" customFormat="1" ht="42.75" customHeight="1" x14ac:dyDescent="0.2">
      <c r="A75" s="31">
        <v>44445</v>
      </c>
      <c r="B75" s="32" t="s">
        <v>129</v>
      </c>
      <c r="C75" s="33" t="s">
        <v>130</v>
      </c>
      <c r="D75" s="36"/>
      <c r="E75" s="35">
        <v>5400</v>
      </c>
      <c r="F75" s="15">
        <f t="shared" si="0"/>
        <v>286286893.48999995</v>
      </c>
    </row>
    <row r="76" spans="1:6" s="28" customFormat="1" ht="37.5" customHeight="1" x14ac:dyDescent="0.2">
      <c r="A76" s="31">
        <v>44445</v>
      </c>
      <c r="B76" s="32" t="s">
        <v>131</v>
      </c>
      <c r="C76" s="33" t="s">
        <v>132</v>
      </c>
      <c r="D76" s="36"/>
      <c r="E76" s="35">
        <v>398837.1</v>
      </c>
      <c r="F76" s="15">
        <f t="shared" si="0"/>
        <v>285888056.38999993</v>
      </c>
    </row>
    <row r="77" spans="1:6" s="28" customFormat="1" ht="41.25" customHeight="1" x14ac:dyDescent="0.2">
      <c r="A77" s="31">
        <v>44445</v>
      </c>
      <c r="B77" s="32" t="s">
        <v>133</v>
      </c>
      <c r="C77" s="33" t="s">
        <v>134</v>
      </c>
      <c r="D77" s="36"/>
      <c r="E77" s="35">
        <v>234610.06</v>
      </c>
      <c r="F77" s="15">
        <f t="shared" si="0"/>
        <v>285653446.32999992</v>
      </c>
    </row>
    <row r="78" spans="1:6" s="28" customFormat="1" ht="93" customHeight="1" x14ac:dyDescent="0.2">
      <c r="A78" s="31">
        <v>44445</v>
      </c>
      <c r="B78" s="32" t="s">
        <v>135</v>
      </c>
      <c r="C78" s="33" t="s">
        <v>136</v>
      </c>
      <c r="D78" s="36"/>
      <c r="E78" s="35">
        <v>84750</v>
      </c>
      <c r="F78" s="15">
        <f t="shared" ref="F78:F141" si="1">F77-E78</f>
        <v>285568696.32999992</v>
      </c>
    </row>
    <row r="79" spans="1:6" s="28" customFormat="1" ht="64.5" customHeight="1" x14ac:dyDescent="0.2">
      <c r="A79" s="31">
        <v>44445</v>
      </c>
      <c r="B79" s="32" t="s">
        <v>137</v>
      </c>
      <c r="C79" s="33" t="s">
        <v>138</v>
      </c>
      <c r="D79" s="36"/>
      <c r="E79" s="35">
        <v>67500</v>
      </c>
      <c r="F79" s="15">
        <f t="shared" si="1"/>
        <v>285501196.32999992</v>
      </c>
    </row>
    <row r="80" spans="1:6" s="28" customFormat="1" ht="47.25" customHeight="1" x14ac:dyDescent="0.2">
      <c r="A80" s="31">
        <v>44445</v>
      </c>
      <c r="B80" s="32" t="s">
        <v>139</v>
      </c>
      <c r="C80" s="33" t="s">
        <v>140</v>
      </c>
      <c r="D80" s="36"/>
      <c r="E80" s="35">
        <v>605756.80000000005</v>
      </c>
      <c r="F80" s="15">
        <f t="shared" si="1"/>
        <v>284895439.52999991</v>
      </c>
    </row>
    <row r="81" spans="1:6" s="28" customFormat="1" ht="37.5" customHeight="1" x14ac:dyDescent="0.2">
      <c r="A81" s="31">
        <v>44445</v>
      </c>
      <c r="B81" s="32" t="s">
        <v>141</v>
      </c>
      <c r="C81" s="33" t="s">
        <v>142</v>
      </c>
      <c r="D81" s="36"/>
      <c r="E81" s="35">
        <v>109915</v>
      </c>
      <c r="F81" s="15">
        <f t="shared" si="1"/>
        <v>284785524.52999991</v>
      </c>
    </row>
    <row r="82" spans="1:6" s="28" customFormat="1" ht="45" customHeight="1" x14ac:dyDescent="0.2">
      <c r="A82" s="31">
        <v>44445</v>
      </c>
      <c r="B82" s="32" t="s">
        <v>143</v>
      </c>
      <c r="C82" s="33" t="s">
        <v>144</v>
      </c>
      <c r="D82" s="39"/>
      <c r="E82" s="35">
        <v>43309</v>
      </c>
      <c r="F82" s="15">
        <f t="shared" si="1"/>
        <v>284742215.52999991</v>
      </c>
    </row>
    <row r="83" spans="1:6" s="28" customFormat="1" ht="39.75" customHeight="1" x14ac:dyDescent="0.2">
      <c r="A83" s="31">
        <v>44445</v>
      </c>
      <c r="B83" s="32" t="s">
        <v>145</v>
      </c>
      <c r="C83" s="33" t="s">
        <v>146</v>
      </c>
      <c r="D83" s="36"/>
      <c r="E83" s="35">
        <v>165600</v>
      </c>
      <c r="F83" s="15">
        <f t="shared" si="1"/>
        <v>284576615.52999991</v>
      </c>
    </row>
    <row r="84" spans="1:6" s="28" customFormat="1" ht="22.5" customHeight="1" x14ac:dyDescent="0.2">
      <c r="A84" s="31">
        <v>44446</v>
      </c>
      <c r="B84" s="40">
        <v>61390</v>
      </c>
      <c r="C84" s="33" t="s">
        <v>50</v>
      </c>
      <c r="D84" s="36"/>
      <c r="E84" s="35">
        <v>0</v>
      </c>
      <c r="F84" s="15">
        <f t="shared" si="1"/>
        <v>284576615.52999991</v>
      </c>
    </row>
    <row r="85" spans="1:6" s="28" customFormat="1" ht="58.5" customHeight="1" x14ac:dyDescent="0.2">
      <c r="A85" s="31">
        <v>44446</v>
      </c>
      <c r="B85" s="32" t="s">
        <v>147</v>
      </c>
      <c r="C85" s="33" t="s">
        <v>148</v>
      </c>
      <c r="D85" s="36"/>
      <c r="E85" s="35">
        <v>339000</v>
      </c>
      <c r="F85" s="15">
        <f t="shared" si="1"/>
        <v>284237615.52999991</v>
      </c>
    </row>
    <row r="86" spans="1:6" s="28" customFormat="1" ht="98.25" customHeight="1" x14ac:dyDescent="0.2">
      <c r="A86" s="31">
        <v>44446</v>
      </c>
      <c r="B86" s="32" t="s">
        <v>149</v>
      </c>
      <c r="C86" s="33" t="s">
        <v>150</v>
      </c>
      <c r="D86" s="36"/>
      <c r="E86" s="35">
        <v>169500</v>
      </c>
      <c r="F86" s="15">
        <f t="shared" si="1"/>
        <v>284068115.52999991</v>
      </c>
    </row>
    <row r="87" spans="1:6" s="28" customFormat="1" ht="45.75" customHeight="1" x14ac:dyDescent="0.2">
      <c r="A87" s="31">
        <v>44446</v>
      </c>
      <c r="B87" s="32" t="s">
        <v>151</v>
      </c>
      <c r="C87" s="33" t="s">
        <v>152</v>
      </c>
      <c r="D87" s="36"/>
      <c r="E87" s="35">
        <v>227694.3</v>
      </c>
      <c r="F87" s="15">
        <f t="shared" si="1"/>
        <v>283840421.2299999</v>
      </c>
    </row>
    <row r="88" spans="1:6" s="28" customFormat="1" ht="38.25" customHeight="1" x14ac:dyDescent="0.2">
      <c r="A88" s="31">
        <v>44446</v>
      </c>
      <c r="B88" s="32" t="s">
        <v>153</v>
      </c>
      <c r="C88" s="33" t="s">
        <v>154</v>
      </c>
      <c r="D88" s="36"/>
      <c r="E88" s="35">
        <v>26303.65</v>
      </c>
      <c r="F88" s="15">
        <f t="shared" si="1"/>
        <v>283814117.57999992</v>
      </c>
    </row>
    <row r="89" spans="1:6" s="28" customFormat="1" ht="50.25" customHeight="1" x14ac:dyDescent="0.2">
      <c r="A89" s="31">
        <v>44446</v>
      </c>
      <c r="B89" s="32" t="s">
        <v>155</v>
      </c>
      <c r="C89" s="33" t="s">
        <v>156</v>
      </c>
      <c r="D89" s="36"/>
      <c r="E89" s="35">
        <v>409558.14</v>
      </c>
      <c r="F89" s="15">
        <f t="shared" si="1"/>
        <v>283404559.43999994</v>
      </c>
    </row>
    <row r="90" spans="1:6" s="28" customFormat="1" ht="39" customHeight="1" x14ac:dyDescent="0.2">
      <c r="A90" s="31">
        <v>44446</v>
      </c>
      <c r="B90" s="32" t="s">
        <v>157</v>
      </c>
      <c r="C90" s="33" t="s">
        <v>158</v>
      </c>
      <c r="D90" s="36"/>
      <c r="E90" s="35">
        <v>389620.23</v>
      </c>
      <c r="F90" s="15">
        <f t="shared" si="1"/>
        <v>283014939.20999992</v>
      </c>
    </row>
    <row r="91" spans="1:6" s="28" customFormat="1" ht="38.25" customHeight="1" x14ac:dyDescent="0.2">
      <c r="A91" s="31">
        <v>44446</v>
      </c>
      <c r="B91" s="32" t="s">
        <v>159</v>
      </c>
      <c r="C91" s="33" t="s">
        <v>160</v>
      </c>
      <c r="D91" s="36"/>
      <c r="E91" s="35">
        <v>29824.75</v>
      </c>
      <c r="F91" s="15">
        <f t="shared" si="1"/>
        <v>282985114.45999992</v>
      </c>
    </row>
    <row r="92" spans="1:6" s="28" customFormat="1" ht="40.5" customHeight="1" x14ac:dyDescent="0.2">
      <c r="A92" s="31">
        <v>44446</v>
      </c>
      <c r="B92" s="32" t="s">
        <v>161</v>
      </c>
      <c r="C92" s="33" t="s">
        <v>162</v>
      </c>
      <c r="D92" s="36"/>
      <c r="E92" s="35">
        <v>20249.080000000002</v>
      </c>
      <c r="F92" s="15">
        <f t="shared" si="1"/>
        <v>282964865.37999994</v>
      </c>
    </row>
    <row r="93" spans="1:6" s="28" customFormat="1" ht="49.5" customHeight="1" x14ac:dyDescent="0.2">
      <c r="A93" s="31">
        <v>44446</v>
      </c>
      <c r="B93" s="32" t="s">
        <v>163</v>
      </c>
      <c r="C93" s="33" t="s">
        <v>164</v>
      </c>
      <c r="D93" s="36"/>
      <c r="E93" s="35">
        <v>255150</v>
      </c>
      <c r="F93" s="15">
        <f t="shared" si="1"/>
        <v>282709715.37999994</v>
      </c>
    </row>
    <row r="94" spans="1:6" s="28" customFormat="1" ht="44.25" customHeight="1" x14ac:dyDescent="0.2">
      <c r="A94" s="31">
        <v>44446</v>
      </c>
      <c r="B94" s="32" t="s">
        <v>165</v>
      </c>
      <c r="C94" s="33" t="s">
        <v>166</v>
      </c>
      <c r="D94" s="36"/>
      <c r="E94" s="35">
        <v>13500</v>
      </c>
      <c r="F94" s="15">
        <f t="shared" si="1"/>
        <v>282696215.37999994</v>
      </c>
    </row>
    <row r="95" spans="1:6" s="28" customFormat="1" ht="64.5" customHeight="1" x14ac:dyDescent="0.2">
      <c r="A95" s="31">
        <v>44446</v>
      </c>
      <c r="B95" s="32" t="s">
        <v>167</v>
      </c>
      <c r="C95" s="33" t="s">
        <v>168</v>
      </c>
      <c r="D95" s="36"/>
      <c r="E95" s="35">
        <v>291697.5</v>
      </c>
      <c r="F95" s="15">
        <f t="shared" si="1"/>
        <v>282404517.87999994</v>
      </c>
    </row>
    <row r="96" spans="1:6" s="28" customFormat="1" ht="55.5" customHeight="1" x14ac:dyDescent="0.2">
      <c r="A96" s="31">
        <v>44446</v>
      </c>
      <c r="B96" s="32" t="s">
        <v>169</v>
      </c>
      <c r="C96" s="33" t="s">
        <v>170</v>
      </c>
      <c r="D96" s="36"/>
      <c r="E96" s="35">
        <v>34380.93</v>
      </c>
      <c r="F96" s="15">
        <f t="shared" si="1"/>
        <v>282370136.94999993</v>
      </c>
    </row>
    <row r="97" spans="1:6" s="28" customFormat="1" ht="52.5" customHeight="1" x14ac:dyDescent="0.2">
      <c r="A97" s="31">
        <v>44446</v>
      </c>
      <c r="B97" s="32" t="s">
        <v>171</v>
      </c>
      <c r="C97" s="33" t="s">
        <v>172</v>
      </c>
      <c r="D97" s="36"/>
      <c r="E97" s="35">
        <v>54000</v>
      </c>
      <c r="F97" s="15">
        <f t="shared" si="1"/>
        <v>282316136.94999993</v>
      </c>
    </row>
    <row r="98" spans="1:6" s="28" customFormat="1" ht="54.75" customHeight="1" x14ac:dyDescent="0.2">
      <c r="A98" s="31">
        <v>44447</v>
      </c>
      <c r="B98" s="40" t="s">
        <v>173</v>
      </c>
      <c r="C98" s="33" t="s">
        <v>174</v>
      </c>
      <c r="D98" s="36"/>
      <c r="E98" s="35">
        <v>5882000</v>
      </c>
      <c r="F98" s="15">
        <f t="shared" si="1"/>
        <v>276434136.94999993</v>
      </c>
    </row>
    <row r="99" spans="1:6" s="28" customFormat="1" ht="54" customHeight="1" x14ac:dyDescent="0.2">
      <c r="A99" s="31">
        <v>44447</v>
      </c>
      <c r="B99" s="32" t="s">
        <v>175</v>
      </c>
      <c r="C99" s="33" t="s">
        <v>176</v>
      </c>
      <c r="D99" s="36"/>
      <c r="E99" s="35">
        <v>224057.5</v>
      </c>
      <c r="F99" s="15">
        <f t="shared" si="1"/>
        <v>276210079.44999993</v>
      </c>
    </row>
    <row r="100" spans="1:6" s="28" customFormat="1" ht="57" customHeight="1" x14ac:dyDescent="0.2">
      <c r="A100" s="31">
        <v>44447</v>
      </c>
      <c r="B100" s="32" t="s">
        <v>177</v>
      </c>
      <c r="C100" s="33" t="s">
        <v>178</v>
      </c>
      <c r="D100" s="36"/>
      <c r="E100" s="35">
        <v>477707.5</v>
      </c>
      <c r="F100" s="15">
        <f t="shared" si="1"/>
        <v>275732371.94999993</v>
      </c>
    </row>
    <row r="101" spans="1:6" s="28" customFormat="1" ht="48" customHeight="1" x14ac:dyDescent="0.2">
      <c r="A101" s="31">
        <v>44448</v>
      </c>
      <c r="B101" s="32" t="s">
        <v>179</v>
      </c>
      <c r="C101" s="33" t="s">
        <v>180</v>
      </c>
      <c r="D101" s="36"/>
      <c r="E101" s="35">
        <v>7447.81</v>
      </c>
      <c r="F101" s="15">
        <f t="shared" si="1"/>
        <v>275724924.13999993</v>
      </c>
    </row>
    <row r="102" spans="1:6" s="42" customFormat="1" ht="40.5" customHeight="1" x14ac:dyDescent="0.2">
      <c r="A102" s="31">
        <v>44448</v>
      </c>
      <c r="B102" s="32" t="s">
        <v>181</v>
      </c>
      <c r="C102" s="33" t="s">
        <v>182</v>
      </c>
      <c r="D102" s="41"/>
      <c r="E102" s="35">
        <v>5801.2</v>
      </c>
      <c r="F102" s="15">
        <f t="shared" si="1"/>
        <v>275719122.93999994</v>
      </c>
    </row>
    <row r="103" spans="1:6" s="28" customFormat="1" ht="41.25" customHeight="1" x14ac:dyDescent="0.2">
      <c r="A103" s="31">
        <v>44448</v>
      </c>
      <c r="B103" s="32" t="s">
        <v>183</v>
      </c>
      <c r="C103" s="33" t="s">
        <v>184</v>
      </c>
      <c r="D103" s="36"/>
      <c r="E103" s="35">
        <v>2880.95</v>
      </c>
      <c r="F103" s="15">
        <f t="shared" si="1"/>
        <v>275716241.98999995</v>
      </c>
    </row>
    <row r="104" spans="1:6" s="28" customFormat="1" ht="54" customHeight="1" x14ac:dyDescent="0.2">
      <c r="A104" s="31">
        <v>44448</v>
      </c>
      <c r="B104" s="32" t="s">
        <v>185</v>
      </c>
      <c r="C104" s="33" t="s">
        <v>186</v>
      </c>
      <c r="D104" s="36"/>
      <c r="E104" s="35">
        <v>211807.2</v>
      </c>
      <c r="F104" s="15">
        <f t="shared" si="1"/>
        <v>275504434.78999996</v>
      </c>
    </row>
    <row r="105" spans="1:6" s="28" customFormat="1" ht="39" customHeight="1" x14ac:dyDescent="0.2">
      <c r="A105" s="31">
        <v>44448</v>
      </c>
      <c r="B105" s="32" t="s">
        <v>187</v>
      </c>
      <c r="C105" s="33" t="s">
        <v>188</v>
      </c>
      <c r="D105" s="36"/>
      <c r="E105" s="35">
        <v>18900</v>
      </c>
      <c r="F105" s="15">
        <f t="shared" si="1"/>
        <v>275485534.78999996</v>
      </c>
    </row>
    <row r="106" spans="1:6" s="28" customFormat="1" ht="35.25" customHeight="1" x14ac:dyDescent="0.2">
      <c r="A106" s="31">
        <v>44448</v>
      </c>
      <c r="B106" s="32" t="s">
        <v>189</v>
      </c>
      <c r="C106" s="33" t="s">
        <v>190</v>
      </c>
      <c r="D106" s="36"/>
      <c r="E106" s="35">
        <v>5400</v>
      </c>
      <c r="F106" s="15">
        <f t="shared" si="1"/>
        <v>275480134.78999996</v>
      </c>
    </row>
    <row r="107" spans="1:6" s="28" customFormat="1" ht="39" customHeight="1" x14ac:dyDescent="0.2">
      <c r="A107" s="31">
        <v>44448</v>
      </c>
      <c r="B107" s="32" t="s">
        <v>191</v>
      </c>
      <c r="C107" s="33" t="s">
        <v>192</v>
      </c>
      <c r="D107" s="36"/>
      <c r="E107" s="35">
        <v>6300</v>
      </c>
      <c r="F107" s="15">
        <f t="shared" si="1"/>
        <v>275473834.78999996</v>
      </c>
    </row>
    <row r="108" spans="1:6" s="28" customFormat="1" ht="36.75" customHeight="1" x14ac:dyDescent="0.2">
      <c r="A108" s="31">
        <v>44448</v>
      </c>
      <c r="B108" s="32" t="s">
        <v>193</v>
      </c>
      <c r="C108" s="33" t="s">
        <v>194</v>
      </c>
      <c r="D108" s="36"/>
      <c r="E108" s="35">
        <v>10800</v>
      </c>
      <c r="F108" s="15">
        <f t="shared" si="1"/>
        <v>275463034.78999996</v>
      </c>
    </row>
    <row r="109" spans="1:6" s="28" customFormat="1" ht="33.75" customHeight="1" x14ac:dyDescent="0.2">
      <c r="A109" s="31">
        <v>44448</v>
      </c>
      <c r="B109" s="32" t="s">
        <v>195</v>
      </c>
      <c r="C109" s="33" t="s">
        <v>196</v>
      </c>
      <c r="D109" s="36"/>
      <c r="E109" s="35">
        <v>20700</v>
      </c>
      <c r="F109" s="15">
        <f t="shared" si="1"/>
        <v>275442334.78999996</v>
      </c>
    </row>
    <row r="110" spans="1:6" s="28" customFormat="1" ht="41.25" customHeight="1" x14ac:dyDescent="0.2">
      <c r="A110" s="31">
        <v>44448</v>
      </c>
      <c r="B110" s="32" t="s">
        <v>197</v>
      </c>
      <c r="C110" s="33" t="s">
        <v>198</v>
      </c>
      <c r="D110" s="36"/>
      <c r="E110" s="35">
        <v>10890</v>
      </c>
      <c r="F110" s="15">
        <f t="shared" si="1"/>
        <v>275431444.78999996</v>
      </c>
    </row>
    <row r="111" spans="1:6" s="28" customFormat="1" ht="85.5" customHeight="1" x14ac:dyDescent="0.2">
      <c r="A111" s="31">
        <v>44448</v>
      </c>
      <c r="B111" s="32" t="s">
        <v>199</v>
      </c>
      <c r="C111" s="33" t="s">
        <v>200</v>
      </c>
      <c r="D111" s="36"/>
      <c r="E111" s="35">
        <v>169500</v>
      </c>
      <c r="F111" s="15">
        <f t="shared" si="1"/>
        <v>275261944.78999996</v>
      </c>
    </row>
    <row r="112" spans="1:6" s="28" customFormat="1" ht="41.25" customHeight="1" x14ac:dyDescent="0.2">
      <c r="A112" s="31">
        <v>44448</v>
      </c>
      <c r="B112" s="32" t="s">
        <v>201</v>
      </c>
      <c r="C112" s="33" t="s">
        <v>202</v>
      </c>
      <c r="D112" s="36"/>
      <c r="E112" s="35">
        <v>297493.78999999998</v>
      </c>
      <c r="F112" s="15">
        <f t="shared" si="1"/>
        <v>274964450.99999994</v>
      </c>
    </row>
    <row r="113" spans="1:6" s="28" customFormat="1" ht="42.75" customHeight="1" x14ac:dyDescent="0.2">
      <c r="A113" s="31">
        <v>44448</v>
      </c>
      <c r="B113" s="32" t="s">
        <v>203</v>
      </c>
      <c r="C113" s="33" t="s">
        <v>204</v>
      </c>
      <c r="D113" s="36"/>
      <c r="E113" s="35">
        <v>18000</v>
      </c>
      <c r="F113" s="15">
        <f t="shared" si="1"/>
        <v>274946450.99999994</v>
      </c>
    </row>
    <row r="114" spans="1:6" s="28" customFormat="1" ht="36.75" customHeight="1" x14ac:dyDescent="0.2">
      <c r="A114" s="31">
        <v>44448</v>
      </c>
      <c r="B114" s="32" t="s">
        <v>205</v>
      </c>
      <c r="C114" s="33" t="s">
        <v>206</v>
      </c>
      <c r="D114" s="36"/>
      <c r="E114" s="35">
        <v>4500</v>
      </c>
      <c r="F114" s="15">
        <f t="shared" si="1"/>
        <v>274941950.99999994</v>
      </c>
    </row>
    <row r="115" spans="1:6" s="28" customFormat="1" ht="41.25" customHeight="1" x14ac:dyDescent="0.2">
      <c r="A115" s="31">
        <v>44448</v>
      </c>
      <c r="B115" s="32" t="s">
        <v>207</v>
      </c>
      <c r="C115" s="33" t="s">
        <v>208</v>
      </c>
      <c r="D115" s="36"/>
      <c r="E115" s="35">
        <v>21520</v>
      </c>
      <c r="F115" s="15">
        <f t="shared" si="1"/>
        <v>274920430.99999994</v>
      </c>
    </row>
    <row r="116" spans="1:6" s="28" customFormat="1" ht="41.25" customHeight="1" x14ac:dyDescent="0.2">
      <c r="A116" s="31">
        <v>44448</v>
      </c>
      <c r="B116" s="32" t="s">
        <v>209</v>
      </c>
      <c r="C116" s="33" t="s">
        <v>210</v>
      </c>
      <c r="D116" s="36"/>
      <c r="E116" s="35">
        <v>3600</v>
      </c>
      <c r="F116" s="15">
        <f t="shared" si="1"/>
        <v>274916830.99999994</v>
      </c>
    </row>
    <row r="117" spans="1:6" s="28" customFormat="1" ht="41.25" customHeight="1" x14ac:dyDescent="0.2">
      <c r="A117" s="31">
        <v>44448</v>
      </c>
      <c r="B117" s="32" t="s">
        <v>211</v>
      </c>
      <c r="C117" s="33" t="s">
        <v>212</v>
      </c>
      <c r="D117" s="36"/>
      <c r="E117" s="35">
        <v>46800</v>
      </c>
      <c r="F117" s="15">
        <f t="shared" si="1"/>
        <v>274870030.99999994</v>
      </c>
    </row>
    <row r="118" spans="1:6" s="28" customFormat="1" ht="44.25" customHeight="1" x14ac:dyDescent="0.2">
      <c r="A118" s="31">
        <v>44448</v>
      </c>
      <c r="B118" s="32" t="s">
        <v>213</v>
      </c>
      <c r="C118" s="33" t="s">
        <v>214</v>
      </c>
      <c r="D118" s="36"/>
      <c r="E118" s="35">
        <v>122597.5</v>
      </c>
      <c r="F118" s="15">
        <f t="shared" si="1"/>
        <v>274747433.49999994</v>
      </c>
    </row>
    <row r="119" spans="1:6" s="28" customFormat="1" ht="50.25" customHeight="1" x14ac:dyDescent="0.2">
      <c r="A119" s="31">
        <v>44448</v>
      </c>
      <c r="B119" s="32" t="s">
        <v>215</v>
      </c>
      <c r="C119" s="33" t="s">
        <v>216</v>
      </c>
      <c r="D119" s="36"/>
      <c r="E119" s="35">
        <v>253650</v>
      </c>
      <c r="F119" s="15">
        <f t="shared" si="1"/>
        <v>274493783.49999994</v>
      </c>
    </row>
    <row r="120" spans="1:6" s="28" customFormat="1" ht="39" customHeight="1" x14ac:dyDescent="0.2">
      <c r="A120" s="31">
        <v>44448</v>
      </c>
      <c r="B120" s="32" t="s">
        <v>217</v>
      </c>
      <c r="C120" s="33" t="s">
        <v>218</v>
      </c>
      <c r="D120" s="36"/>
      <c r="E120" s="35">
        <v>4428738.9000000004</v>
      </c>
      <c r="F120" s="15">
        <f t="shared" si="1"/>
        <v>270065044.59999996</v>
      </c>
    </row>
    <row r="121" spans="1:6" s="28" customFormat="1" ht="51" customHeight="1" x14ac:dyDescent="0.2">
      <c r="A121" s="31">
        <v>44448</v>
      </c>
      <c r="B121" s="32" t="s">
        <v>219</v>
      </c>
      <c r="C121" s="33" t="s">
        <v>220</v>
      </c>
      <c r="D121" s="36"/>
      <c r="E121" s="35">
        <v>34380.93</v>
      </c>
      <c r="F121" s="15">
        <f t="shared" si="1"/>
        <v>270030663.66999996</v>
      </c>
    </row>
    <row r="122" spans="1:6" s="28" customFormat="1" ht="69" customHeight="1" x14ac:dyDescent="0.2">
      <c r="A122" s="31">
        <v>44448</v>
      </c>
      <c r="B122" s="32" t="s">
        <v>221</v>
      </c>
      <c r="C122" s="33" t="s">
        <v>222</v>
      </c>
      <c r="D122" s="36"/>
      <c r="E122" s="35">
        <v>20808.07</v>
      </c>
      <c r="F122" s="15">
        <f t="shared" si="1"/>
        <v>270009855.59999996</v>
      </c>
    </row>
    <row r="123" spans="1:6" s="28" customFormat="1" ht="55.5" customHeight="1" x14ac:dyDescent="0.2">
      <c r="A123" s="31">
        <v>44448</v>
      </c>
      <c r="B123" s="32" t="s">
        <v>223</v>
      </c>
      <c r="C123" s="33" t="s">
        <v>224</v>
      </c>
      <c r="D123" s="36"/>
      <c r="E123" s="35">
        <v>253650</v>
      </c>
      <c r="F123" s="15">
        <f t="shared" si="1"/>
        <v>269756205.59999996</v>
      </c>
    </row>
    <row r="124" spans="1:6" s="28" customFormat="1" ht="52.5" customHeight="1" x14ac:dyDescent="0.2">
      <c r="A124" s="31">
        <v>44448</v>
      </c>
      <c r="B124" s="32" t="s">
        <v>225</v>
      </c>
      <c r="C124" s="33" t="s">
        <v>226</v>
      </c>
      <c r="D124" s="36"/>
      <c r="E124" s="35">
        <v>384702.5</v>
      </c>
      <c r="F124" s="15">
        <f t="shared" si="1"/>
        <v>269371503.09999996</v>
      </c>
    </row>
    <row r="125" spans="1:6" s="28" customFormat="1" ht="46.5" customHeight="1" x14ac:dyDescent="0.2">
      <c r="A125" s="31">
        <v>44448</v>
      </c>
      <c r="B125" s="32" t="s">
        <v>227</v>
      </c>
      <c r="C125" s="33" t="s">
        <v>228</v>
      </c>
      <c r="D125" s="36"/>
      <c r="E125" s="35">
        <v>13500</v>
      </c>
      <c r="F125" s="15">
        <f t="shared" si="1"/>
        <v>269358003.09999996</v>
      </c>
    </row>
    <row r="126" spans="1:6" s="28" customFormat="1" ht="43.5" customHeight="1" x14ac:dyDescent="0.2">
      <c r="A126" s="31">
        <v>44448</v>
      </c>
      <c r="B126" s="32" t="s">
        <v>229</v>
      </c>
      <c r="C126" s="33" t="s">
        <v>230</v>
      </c>
      <c r="D126" s="36"/>
      <c r="E126" s="35">
        <v>18000</v>
      </c>
      <c r="F126" s="15">
        <f t="shared" si="1"/>
        <v>269340003.09999996</v>
      </c>
    </row>
    <row r="127" spans="1:6" s="28" customFormat="1" ht="39" customHeight="1" x14ac:dyDescent="0.2">
      <c r="A127" s="31">
        <v>44448</v>
      </c>
      <c r="B127" s="32" t="s">
        <v>231</v>
      </c>
      <c r="C127" s="33" t="s">
        <v>232</v>
      </c>
      <c r="D127" s="36"/>
      <c r="E127" s="35">
        <v>39600</v>
      </c>
      <c r="F127" s="15">
        <f t="shared" si="1"/>
        <v>269300403.09999996</v>
      </c>
    </row>
    <row r="128" spans="1:6" s="28" customFormat="1" ht="39" customHeight="1" x14ac:dyDescent="0.2">
      <c r="A128" s="31">
        <v>44448</v>
      </c>
      <c r="B128" s="32" t="s">
        <v>233</v>
      </c>
      <c r="C128" s="33" t="s">
        <v>234</v>
      </c>
      <c r="D128" s="36"/>
      <c r="E128" s="35">
        <v>27000</v>
      </c>
      <c r="F128" s="15">
        <f t="shared" si="1"/>
        <v>269273403.09999996</v>
      </c>
    </row>
    <row r="129" spans="1:6" s="28" customFormat="1" ht="54.75" customHeight="1" x14ac:dyDescent="0.2">
      <c r="A129" s="31">
        <v>44448</v>
      </c>
      <c r="B129" s="32" t="s">
        <v>235</v>
      </c>
      <c r="C129" s="33" t="s">
        <v>236</v>
      </c>
      <c r="D129" s="36"/>
      <c r="E129" s="35">
        <v>63000</v>
      </c>
      <c r="F129" s="15">
        <f t="shared" si="1"/>
        <v>269210403.09999996</v>
      </c>
    </row>
    <row r="130" spans="1:6" s="28" customFormat="1" ht="27" customHeight="1" x14ac:dyDescent="0.2">
      <c r="A130" s="31">
        <v>44448</v>
      </c>
      <c r="B130" s="32" t="s">
        <v>237</v>
      </c>
      <c r="C130" s="33" t="s">
        <v>238</v>
      </c>
      <c r="D130" s="36"/>
      <c r="E130" s="35">
        <v>1519094.18</v>
      </c>
      <c r="F130" s="15">
        <f t="shared" si="1"/>
        <v>267691308.91999996</v>
      </c>
    </row>
    <row r="131" spans="1:6" s="28" customFormat="1" ht="86.25" customHeight="1" x14ac:dyDescent="0.2">
      <c r="A131" s="31">
        <v>44448</v>
      </c>
      <c r="B131" s="32" t="s">
        <v>239</v>
      </c>
      <c r="C131" s="33" t="s">
        <v>240</v>
      </c>
      <c r="D131" s="36"/>
      <c r="E131" s="35">
        <v>128713.72</v>
      </c>
      <c r="F131" s="15">
        <f t="shared" si="1"/>
        <v>267562595.19999996</v>
      </c>
    </row>
    <row r="132" spans="1:6" s="28" customFormat="1" ht="30.75" customHeight="1" x14ac:dyDescent="0.2">
      <c r="A132" s="31">
        <v>44448</v>
      </c>
      <c r="B132" s="32" t="s">
        <v>241</v>
      </c>
      <c r="C132" s="33" t="s">
        <v>242</v>
      </c>
      <c r="D132" s="36"/>
      <c r="E132" s="35">
        <v>592245.19999999995</v>
      </c>
      <c r="F132" s="15">
        <f t="shared" si="1"/>
        <v>266970349.99999997</v>
      </c>
    </row>
    <row r="133" spans="1:6" s="28" customFormat="1" ht="65.25" customHeight="1" x14ac:dyDescent="0.2">
      <c r="A133" s="31">
        <v>44448</v>
      </c>
      <c r="B133" s="32" t="s">
        <v>243</v>
      </c>
      <c r="C133" s="33" t="s">
        <v>244</v>
      </c>
      <c r="D133" s="36"/>
      <c r="E133" s="35">
        <v>515755</v>
      </c>
      <c r="F133" s="15">
        <f t="shared" si="1"/>
        <v>266454594.99999997</v>
      </c>
    </row>
    <row r="134" spans="1:6" s="28" customFormat="1" ht="30" customHeight="1" x14ac:dyDescent="0.2">
      <c r="A134" s="31">
        <v>44448</v>
      </c>
      <c r="B134" s="32" t="s">
        <v>245</v>
      </c>
      <c r="C134" s="33" t="s">
        <v>246</v>
      </c>
      <c r="D134" s="36"/>
      <c r="E134" s="35">
        <v>44682.5</v>
      </c>
      <c r="F134" s="15">
        <f t="shared" si="1"/>
        <v>266409912.49999997</v>
      </c>
    </row>
    <row r="135" spans="1:6" s="28" customFormat="1" ht="41.25" customHeight="1" x14ac:dyDescent="0.2">
      <c r="A135" s="31">
        <v>44448</v>
      </c>
      <c r="B135" s="32" t="s">
        <v>247</v>
      </c>
      <c r="C135" s="33" t="s">
        <v>248</v>
      </c>
      <c r="D135" s="36"/>
      <c r="E135" s="35">
        <v>5850</v>
      </c>
      <c r="F135" s="15">
        <f t="shared" si="1"/>
        <v>266404062.49999997</v>
      </c>
    </row>
    <row r="136" spans="1:6" s="44" customFormat="1" ht="52.5" customHeight="1" x14ac:dyDescent="0.2">
      <c r="A136" s="31">
        <v>44448</v>
      </c>
      <c r="B136" s="32" t="s">
        <v>249</v>
      </c>
      <c r="C136" s="33" t="s">
        <v>250</v>
      </c>
      <c r="D136" s="43"/>
      <c r="E136" s="35">
        <v>46502.5</v>
      </c>
      <c r="F136" s="15">
        <f t="shared" si="1"/>
        <v>266357559.99999997</v>
      </c>
    </row>
    <row r="137" spans="1:6" s="44" customFormat="1" ht="44.25" customHeight="1" x14ac:dyDescent="0.2">
      <c r="A137" s="31">
        <v>44448</v>
      </c>
      <c r="B137" s="32" t="s">
        <v>251</v>
      </c>
      <c r="C137" s="33" t="s">
        <v>252</v>
      </c>
      <c r="D137" s="43"/>
      <c r="E137" s="35">
        <v>5850</v>
      </c>
      <c r="F137" s="15">
        <f t="shared" si="1"/>
        <v>266351709.99999997</v>
      </c>
    </row>
    <row r="138" spans="1:6" s="44" customFormat="1" ht="24.75" customHeight="1" x14ac:dyDescent="0.2">
      <c r="A138" s="31">
        <v>44448</v>
      </c>
      <c r="B138" s="32" t="s">
        <v>253</v>
      </c>
      <c r="C138" s="33" t="s">
        <v>50</v>
      </c>
      <c r="D138" s="43"/>
      <c r="E138" s="35">
        <v>0</v>
      </c>
      <c r="F138" s="15">
        <f t="shared" si="1"/>
        <v>266351709.99999997</v>
      </c>
    </row>
    <row r="139" spans="1:6" s="44" customFormat="1" ht="44.25" customHeight="1" x14ac:dyDescent="0.2">
      <c r="A139" s="31">
        <v>44448</v>
      </c>
      <c r="B139" s="32" t="s">
        <v>254</v>
      </c>
      <c r="C139" s="33" t="s">
        <v>255</v>
      </c>
      <c r="D139" s="43"/>
      <c r="E139" s="35">
        <v>5940</v>
      </c>
      <c r="F139" s="15">
        <f t="shared" si="1"/>
        <v>266345769.99999997</v>
      </c>
    </row>
    <row r="140" spans="1:6" s="44" customFormat="1" ht="63.75" customHeight="1" x14ac:dyDescent="0.2">
      <c r="A140" s="31">
        <v>44449</v>
      </c>
      <c r="B140" s="32" t="s">
        <v>256</v>
      </c>
      <c r="C140" s="33" t="s">
        <v>257</v>
      </c>
      <c r="D140" s="43"/>
      <c r="E140" s="35">
        <v>527033.16</v>
      </c>
      <c r="F140" s="15">
        <f t="shared" si="1"/>
        <v>265818736.83999997</v>
      </c>
    </row>
    <row r="141" spans="1:6" s="44" customFormat="1" ht="47.25" customHeight="1" x14ac:dyDescent="0.2">
      <c r="A141" s="31">
        <v>44449</v>
      </c>
      <c r="B141" s="32" t="s">
        <v>258</v>
      </c>
      <c r="C141" s="33" t="s">
        <v>259</v>
      </c>
      <c r="D141" s="43"/>
      <c r="E141" s="35">
        <v>70221.17</v>
      </c>
      <c r="F141" s="15">
        <f t="shared" si="1"/>
        <v>265748515.66999999</v>
      </c>
    </row>
    <row r="142" spans="1:6" s="44" customFormat="1" ht="41.25" customHeight="1" x14ac:dyDescent="0.2">
      <c r="A142" s="31">
        <v>44449</v>
      </c>
      <c r="B142" s="32" t="s">
        <v>260</v>
      </c>
      <c r="C142" s="33" t="s">
        <v>261</v>
      </c>
      <c r="D142" s="43"/>
      <c r="E142" s="35">
        <v>24750</v>
      </c>
      <c r="F142" s="15">
        <f t="shared" ref="F142:F205" si="2">F141-E142</f>
        <v>265723765.66999999</v>
      </c>
    </row>
    <row r="143" spans="1:6" s="44" customFormat="1" ht="23.25" customHeight="1" x14ac:dyDescent="0.2">
      <c r="A143" s="31">
        <v>44449</v>
      </c>
      <c r="B143" s="32" t="s">
        <v>262</v>
      </c>
      <c r="C143" s="33" t="s">
        <v>50</v>
      </c>
      <c r="D143" s="43"/>
      <c r="E143" s="35">
        <v>0</v>
      </c>
      <c r="F143" s="15">
        <f t="shared" si="2"/>
        <v>265723765.66999999</v>
      </c>
    </row>
    <row r="144" spans="1:6" s="44" customFormat="1" ht="43.5" customHeight="1" x14ac:dyDescent="0.2">
      <c r="A144" s="31">
        <v>44449</v>
      </c>
      <c r="B144" s="32" t="s">
        <v>263</v>
      </c>
      <c r="C144" s="33" t="s">
        <v>264</v>
      </c>
      <c r="D144" s="43"/>
      <c r="E144" s="35">
        <v>4050</v>
      </c>
      <c r="F144" s="15">
        <f t="shared" si="2"/>
        <v>265719715.66999999</v>
      </c>
    </row>
    <row r="145" spans="1:6" s="44" customFormat="1" ht="46.5" customHeight="1" x14ac:dyDescent="0.2">
      <c r="A145" s="31">
        <v>44449</v>
      </c>
      <c r="B145" s="32" t="s">
        <v>265</v>
      </c>
      <c r="C145" s="33" t="s">
        <v>266</v>
      </c>
      <c r="D145" s="43"/>
      <c r="E145" s="35">
        <v>7200</v>
      </c>
      <c r="F145" s="15">
        <f t="shared" si="2"/>
        <v>265712515.66999999</v>
      </c>
    </row>
    <row r="146" spans="1:6" s="44" customFormat="1" ht="41.25" customHeight="1" x14ac:dyDescent="0.2">
      <c r="A146" s="31">
        <v>44449</v>
      </c>
      <c r="B146" s="32" t="s">
        <v>267</v>
      </c>
      <c r="C146" s="33" t="s">
        <v>268</v>
      </c>
      <c r="D146" s="43"/>
      <c r="E146" s="35">
        <v>4500</v>
      </c>
      <c r="F146" s="15">
        <f t="shared" si="2"/>
        <v>265708015.66999999</v>
      </c>
    </row>
    <row r="147" spans="1:6" s="44" customFormat="1" ht="41.25" customHeight="1" x14ac:dyDescent="0.2">
      <c r="A147" s="31">
        <v>44449</v>
      </c>
      <c r="B147" s="32" t="s">
        <v>269</v>
      </c>
      <c r="C147" s="33" t="s">
        <v>270</v>
      </c>
      <c r="D147" s="43"/>
      <c r="E147" s="35">
        <v>23760</v>
      </c>
      <c r="F147" s="15">
        <f t="shared" si="2"/>
        <v>265684255.66999999</v>
      </c>
    </row>
    <row r="148" spans="1:6" s="44" customFormat="1" ht="60.75" customHeight="1" x14ac:dyDescent="0.2">
      <c r="A148" s="31">
        <v>44449</v>
      </c>
      <c r="B148" s="32" t="s">
        <v>271</v>
      </c>
      <c r="C148" s="33" t="s">
        <v>272</v>
      </c>
      <c r="D148" s="43"/>
      <c r="E148" s="35">
        <v>171000</v>
      </c>
      <c r="F148" s="15">
        <f t="shared" si="2"/>
        <v>265513255.66999999</v>
      </c>
    </row>
    <row r="149" spans="1:6" s="44" customFormat="1" ht="24" customHeight="1" x14ac:dyDescent="0.2">
      <c r="A149" s="31">
        <v>44449</v>
      </c>
      <c r="B149" s="32" t="s">
        <v>273</v>
      </c>
      <c r="C149" s="33" t="s">
        <v>50</v>
      </c>
      <c r="D149" s="43"/>
      <c r="E149" s="35">
        <v>0</v>
      </c>
      <c r="F149" s="15">
        <f t="shared" si="2"/>
        <v>265513255.66999999</v>
      </c>
    </row>
    <row r="150" spans="1:6" s="44" customFormat="1" ht="39" customHeight="1" x14ac:dyDescent="0.2">
      <c r="A150" s="31">
        <v>44449</v>
      </c>
      <c r="B150" s="32" t="s">
        <v>274</v>
      </c>
      <c r="C150" s="33" t="s">
        <v>275</v>
      </c>
      <c r="D150" s="43"/>
      <c r="E150" s="35">
        <v>15930</v>
      </c>
      <c r="F150" s="15">
        <f t="shared" si="2"/>
        <v>265497325.66999999</v>
      </c>
    </row>
    <row r="151" spans="1:6" s="44" customFormat="1" ht="27.75" customHeight="1" x14ac:dyDescent="0.2">
      <c r="A151" s="31">
        <v>44449</v>
      </c>
      <c r="B151" s="32" t="s">
        <v>276</v>
      </c>
      <c r="C151" s="33" t="s">
        <v>277</v>
      </c>
      <c r="D151" s="43"/>
      <c r="E151" s="35">
        <v>5400</v>
      </c>
      <c r="F151" s="15">
        <f t="shared" si="2"/>
        <v>265491925.66999999</v>
      </c>
    </row>
    <row r="152" spans="1:6" s="44" customFormat="1" ht="46.5" customHeight="1" x14ac:dyDescent="0.2">
      <c r="A152" s="31">
        <v>44449</v>
      </c>
      <c r="B152" s="32" t="s">
        <v>278</v>
      </c>
      <c r="C152" s="33" t="s">
        <v>279</v>
      </c>
      <c r="D152" s="43"/>
      <c r="E152" s="35">
        <v>13500</v>
      </c>
      <c r="F152" s="15">
        <f t="shared" si="2"/>
        <v>265478425.66999999</v>
      </c>
    </row>
    <row r="153" spans="1:6" s="44" customFormat="1" ht="39.75" customHeight="1" x14ac:dyDescent="0.2">
      <c r="A153" s="31">
        <v>44449</v>
      </c>
      <c r="B153" s="32" t="s">
        <v>280</v>
      </c>
      <c r="C153" s="33" t="s">
        <v>281</v>
      </c>
      <c r="D153" s="43"/>
      <c r="E153" s="35">
        <v>9000</v>
      </c>
      <c r="F153" s="15">
        <f t="shared" si="2"/>
        <v>265469425.66999999</v>
      </c>
    </row>
    <row r="154" spans="1:6" s="44" customFormat="1" ht="46.5" customHeight="1" x14ac:dyDescent="0.2">
      <c r="A154" s="31">
        <v>44449</v>
      </c>
      <c r="B154" s="32" t="s">
        <v>282</v>
      </c>
      <c r="C154" s="33" t="s">
        <v>283</v>
      </c>
      <c r="D154" s="43"/>
      <c r="E154" s="35">
        <v>3150</v>
      </c>
      <c r="F154" s="15">
        <f t="shared" si="2"/>
        <v>265466275.66999999</v>
      </c>
    </row>
    <row r="155" spans="1:6" s="44" customFormat="1" ht="45.75" customHeight="1" x14ac:dyDescent="0.2">
      <c r="A155" s="31">
        <v>44449</v>
      </c>
      <c r="B155" s="32" t="s">
        <v>284</v>
      </c>
      <c r="C155" s="33" t="s">
        <v>285</v>
      </c>
      <c r="D155" s="43"/>
      <c r="E155" s="35">
        <v>5400</v>
      </c>
      <c r="F155" s="15">
        <f t="shared" si="2"/>
        <v>265460875.66999999</v>
      </c>
    </row>
    <row r="156" spans="1:6" s="44" customFormat="1" ht="32.25" customHeight="1" x14ac:dyDescent="0.2">
      <c r="A156" s="31">
        <v>44449</v>
      </c>
      <c r="B156" s="32" t="s">
        <v>286</v>
      </c>
      <c r="C156" s="33" t="s">
        <v>287</v>
      </c>
      <c r="D156" s="43"/>
      <c r="E156" s="35">
        <v>5400</v>
      </c>
      <c r="F156" s="15">
        <f t="shared" si="2"/>
        <v>265455475.66999999</v>
      </c>
    </row>
    <row r="157" spans="1:6" s="44" customFormat="1" ht="30.75" customHeight="1" x14ac:dyDescent="0.2">
      <c r="A157" s="31">
        <v>44449</v>
      </c>
      <c r="B157" s="32" t="s">
        <v>288</v>
      </c>
      <c r="C157" s="33" t="s">
        <v>289</v>
      </c>
      <c r="D157" s="43"/>
      <c r="E157" s="35">
        <v>9000</v>
      </c>
      <c r="F157" s="15">
        <f t="shared" si="2"/>
        <v>265446475.66999999</v>
      </c>
    </row>
    <row r="158" spans="1:6" s="44" customFormat="1" ht="46.5" customHeight="1" x14ac:dyDescent="0.2">
      <c r="A158" s="31">
        <v>44449</v>
      </c>
      <c r="B158" s="32" t="s">
        <v>290</v>
      </c>
      <c r="C158" s="33" t="s">
        <v>291</v>
      </c>
      <c r="D158" s="43"/>
      <c r="E158" s="35">
        <v>179428.97</v>
      </c>
      <c r="F158" s="15">
        <f t="shared" si="2"/>
        <v>265267046.69999999</v>
      </c>
    </row>
    <row r="159" spans="1:6" s="44" customFormat="1" ht="38.25" customHeight="1" x14ac:dyDescent="0.2">
      <c r="A159" s="31">
        <v>44449</v>
      </c>
      <c r="B159" s="32" t="s">
        <v>292</v>
      </c>
      <c r="C159" s="33" t="s">
        <v>293</v>
      </c>
      <c r="D159" s="43"/>
      <c r="E159" s="35">
        <v>53901</v>
      </c>
      <c r="F159" s="15">
        <f t="shared" si="2"/>
        <v>265213145.69999999</v>
      </c>
    </row>
    <row r="160" spans="1:6" s="44" customFormat="1" ht="42.75" customHeight="1" x14ac:dyDescent="0.2">
      <c r="A160" s="31">
        <v>44449</v>
      </c>
      <c r="B160" s="32" t="s">
        <v>294</v>
      </c>
      <c r="C160" s="33" t="s">
        <v>295</v>
      </c>
      <c r="D160" s="43"/>
      <c r="E160" s="35">
        <v>642.85</v>
      </c>
      <c r="F160" s="15">
        <f t="shared" si="2"/>
        <v>265212502.84999999</v>
      </c>
    </row>
    <row r="161" spans="1:6" s="44" customFormat="1" ht="55.5" customHeight="1" x14ac:dyDescent="0.2">
      <c r="A161" s="31">
        <v>44449</v>
      </c>
      <c r="B161" s="32" t="s">
        <v>296</v>
      </c>
      <c r="C161" s="33" t="s">
        <v>297</v>
      </c>
      <c r="D161" s="43"/>
      <c r="E161" s="35">
        <v>152190</v>
      </c>
      <c r="F161" s="15">
        <f t="shared" si="2"/>
        <v>265060312.84999999</v>
      </c>
    </row>
    <row r="162" spans="1:6" s="44" customFormat="1" ht="57.75" customHeight="1" x14ac:dyDescent="0.2">
      <c r="A162" s="31">
        <v>44449</v>
      </c>
      <c r="B162" s="32" t="s">
        <v>298</v>
      </c>
      <c r="C162" s="33" t="s">
        <v>299</v>
      </c>
      <c r="D162" s="43"/>
      <c r="E162" s="35">
        <v>126825</v>
      </c>
      <c r="F162" s="15">
        <f t="shared" si="2"/>
        <v>264933487.84999999</v>
      </c>
    </row>
    <row r="163" spans="1:6" s="44" customFormat="1" ht="60.75" customHeight="1" x14ac:dyDescent="0.2">
      <c r="A163" s="31">
        <v>44449</v>
      </c>
      <c r="B163" s="32" t="s">
        <v>300</v>
      </c>
      <c r="C163" s="33" t="s">
        <v>301</v>
      </c>
      <c r="D163" s="43"/>
      <c r="E163" s="35">
        <v>131052.5</v>
      </c>
      <c r="F163" s="15">
        <f t="shared" si="2"/>
        <v>264802435.34999999</v>
      </c>
    </row>
    <row r="164" spans="1:6" s="44" customFormat="1" ht="67.5" customHeight="1" x14ac:dyDescent="0.2">
      <c r="A164" s="31">
        <v>44449</v>
      </c>
      <c r="B164" s="32" t="s">
        <v>302</v>
      </c>
      <c r="C164" s="33" t="s">
        <v>303</v>
      </c>
      <c r="D164" s="43"/>
      <c r="E164" s="35">
        <v>58008.480000000003</v>
      </c>
      <c r="F164" s="15">
        <f t="shared" si="2"/>
        <v>264744426.87</v>
      </c>
    </row>
    <row r="165" spans="1:6" s="44" customFormat="1" ht="51.75" customHeight="1" x14ac:dyDescent="0.2">
      <c r="A165" s="31">
        <v>44449</v>
      </c>
      <c r="B165" s="32" t="s">
        <v>304</v>
      </c>
      <c r="C165" s="33" t="s">
        <v>305</v>
      </c>
      <c r="D165" s="43"/>
      <c r="E165" s="35">
        <v>6300</v>
      </c>
      <c r="F165" s="15">
        <f t="shared" si="2"/>
        <v>264738126.87</v>
      </c>
    </row>
    <row r="166" spans="1:6" s="44" customFormat="1" ht="46.5" customHeight="1" x14ac:dyDescent="0.2">
      <c r="A166" s="31">
        <v>44449</v>
      </c>
      <c r="B166" s="32" t="s">
        <v>306</v>
      </c>
      <c r="C166" s="33" t="s">
        <v>307</v>
      </c>
      <c r="D166" s="43"/>
      <c r="E166" s="35">
        <v>6750</v>
      </c>
      <c r="F166" s="15">
        <f t="shared" si="2"/>
        <v>264731376.87</v>
      </c>
    </row>
    <row r="167" spans="1:6" s="44" customFormat="1" ht="54.75" customHeight="1" x14ac:dyDescent="0.2">
      <c r="A167" s="31">
        <v>44449</v>
      </c>
      <c r="B167" s="32" t="s">
        <v>308</v>
      </c>
      <c r="C167" s="33" t="s">
        <v>309</v>
      </c>
      <c r="D167" s="43"/>
      <c r="E167" s="35">
        <v>126825</v>
      </c>
      <c r="F167" s="15">
        <f t="shared" si="2"/>
        <v>264604551.87</v>
      </c>
    </row>
    <row r="168" spans="1:6" s="44" customFormat="1" ht="45.75" customHeight="1" x14ac:dyDescent="0.2">
      <c r="A168" s="31">
        <v>44449</v>
      </c>
      <c r="B168" s="32" t="s">
        <v>310</v>
      </c>
      <c r="C168" s="33" t="s">
        <v>311</v>
      </c>
      <c r="D168" s="43"/>
      <c r="E168" s="35">
        <v>6750</v>
      </c>
      <c r="F168" s="15">
        <f t="shared" si="2"/>
        <v>264597801.87</v>
      </c>
    </row>
    <row r="169" spans="1:6" s="44" customFormat="1" ht="41.25" customHeight="1" x14ac:dyDescent="0.2">
      <c r="A169" s="31">
        <v>44449</v>
      </c>
      <c r="B169" s="32" t="s">
        <v>312</v>
      </c>
      <c r="C169" s="33" t="s">
        <v>313</v>
      </c>
      <c r="D169" s="43"/>
      <c r="E169" s="35">
        <v>33300</v>
      </c>
      <c r="F169" s="15">
        <f t="shared" si="2"/>
        <v>264564501.87</v>
      </c>
    </row>
    <row r="170" spans="1:6" s="44" customFormat="1" ht="41.25" customHeight="1" x14ac:dyDescent="0.2">
      <c r="A170" s="31">
        <v>44449</v>
      </c>
      <c r="B170" s="32" t="s">
        <v>314</v>
      </c>
      <c r="C170" s="33" t="s">
        <v>315</v>
      </c>
      <c r="D170" s="43"/>
      <c r="E170" s="35">
        <v>126825</v>
      </c>
      <c r="F170" s="15">
        <f t="shared" si="2"/>
        <v>264437676.87</v>
      </c>
    </row>
    <row r="171" spans="1:6" s="44" customFormat="1" ht="35.25" customHeight="1" x14ac:dyDescent="0.2">
      <c r="A171" s="31">
        <v>44449</v>
      </c>
      <c r="B171" s="32" t="s">
        <v>316</v>
      </c>
      <c r="C171" s="33" t="s">
        <v>317</v>
      </c>
      <c r="D171" s="43"/>
      <c r="E171" s="35">
        <v>24002.2</v>
      </c>
      <c r="F171" s="15">
        <f t="shared" si="2"/>
        <v>264413674.67000002</v>
      </c>
    </row>
    <row r="172" spans="1:6" s="44" customFormat="1" ht="86.25" customHeight="1" x14ac:dyDescent="0.2">
      <c r="A172" s="31">
        <v>44452</v>
      </c>
      <c r="B172" s="32" t="s">
        <v>318</v>
      </c>
      <c r="C172" s="33" t="s">
        <v>319</v>
      </c>
      <c r="D172" s="43"/>
      <c r="E172" s="35">
        <v>40500</v>
      </c>
      <c r="F172" s="15">
        <f t="shared" si="2"/>
        <v>264373174.67000002</v>
      </c>
    </row>
    <row r="173" spans="1:6" s="44" customFormat="1" ht="91.5" customHeight="1" x14ac:dyDescent="0.2">
      <c r="A173" s="31">
        <v>44452</v>
      </c>
      <c r="B173" s="32" t="s">
        <v>320</v>
      </c>
      <c r="C173" s="33" t="s">
        <v>321</v>
      </c>
      <c r="D173" s="43"/>
      <c r="E173" s="35">
        <v>67500</v>
      </c>
      <c r="F173" s="15">
        <f t="shared" si="2"/>
        <v>264305674.67000002</v>
      </c>
    </row>
    <row r="174" spans="1:6" s="44" customFormat="1" ht="43.5" customHeight="1" x14ac:dyDescent="0.2">
      <c r="A174" s="31">
        <v>44452</v>
      </c>
      <c r="B174" s="32" t="s">
        <v>322</v>
      </c>
      <c r="C174" s="33" t="s">
        <v>323</v>
      </c>
      <c r="D174" s="43"/>
      <c r="E174" s="35">
        <v>171267.06</v>
      </c>
      <c r="F174" s="15">
        <f t="shared" si="2"/>
        <v>264134407.61000001</v>
      </c>
    </row>
    <row r="175" spans="1:6" s="44" customFormat="1" ht="42.75" customHeight="1" x14ac:dyDescent="0.2">
      <c r="A175" s="31">
        <v>44452</v>
      </c>
      <c r="B175" s="32" t="s">
        <v>324</v>
      </c>
      <c r="C175" s="33" t="s">
        <v>325</v>
      </c>
      <c r="D175" s="43"/>
      <c r="E175" s="35">
        <v>23652.18</v>
      </c>
      <c r="F175" s="15">
        <f t="shared" si="2"/>
        <v>264110755.43000001</v>
      </c>
    </row>
    <row r="176" spans="1:6" s="44" customFormat="1" ht="74.25" customHeight="1" x14ac:dyDescent="0.2">
      <c r="A176" s="31">
        <v>44452</v>
      </c>
      <c r="B176" s="32" t="s">
        <v>326</v>
      </c>
      <c r="C176" s="33" t="s">
        <v>327</v>
      </c>
      <c r="D176" s="43"/>
      <c r="E176" s="35">
        <v>216773.55</v>
      </c>
      <c r="F176" s="15">
        <f t="shared" si="2"/>
        <v>263893981.88</v>
      </c>
    </row>
    <row r="177" spans="1:6" s="44" customFormat="1" ht="69.75" customHeight="1" x14ac:dyDescent="0.2">
      <c r="A177" s="31">
        <v>44452</v>
      </c>
      <c r="B177" s="32" t="s">
        <v>328</v>
      </c>
      <c r="C177" s="33" t="s">
        <v>329</v>
      </c>
      <c r="D177" s="43"/>
      <c r="E177" s="35">
        <v>38872</v>
      </c>
      <c r="F177" s="15">
        <f t="shared" si="2"/>
        <v>263855109.88</v>
      </c>
    </row>
    <row r="178" spans="1:6" s="44" customFormat="1" ht="41.25" customHeight="1" x14ac:dyDescent="0.2">
      <c r="A178" s="31">
        <v>44453</v>
      </c>
      <c r="B178" s="32" t="s">
        <v>330</v>
      </c>
      <c r="C178" s="33" t="s">
        <v>331</v>
      </c>
      <c r="D178" s="43"/>
      <c r="E178" s="35">
        <v>126825</v>
      </c>
      <c r="F178" s="15">
        <f t="shared" si="2"/>
        <v>263728284.88</v>
      </c>
    </row>
    <row r="179" spans="1:6" s="44" customFormat="1" ht="44.25" customHeight="1" x14ac:dyDescent="0.2">
      <c r="A179" s="31">
        <v>44453</v>
      </c>
      <c r="B179" s="32" t="s">
        <v>332</v>
      </c>
      <c r="C179" s="33" t="s">
        <v>333</v>
      </c>
      <c r="D179" s="43"/>
      <c r="E179" s="35">
        <v>119781.04</v>
      </c>
      <c r="F179" s="15">
        <f t="shared" si="2"/>
        <v>263608503.84</v>
      </c>
    </row>
    <row r="180" spans="1:6" s="44" customFormat="1" ht="41.25" customHeight="1" x14ac:dyDescent="0.2">
      <c r="A180" s="31">
        <v>44453</v>
      </c>
      <c r="B180" s="32" t="s">
        <v>334</v>
      </c>
      <c r="C180" s="33" t="s">
        <v>335</v>
      </c>
      <c r="D180" s="43"/>
      <c r="E180" s="35">
        <v>1405</v>
      </c>
      <c r="F180" s="15">
        <f t="shared" si="2"/>
        <v>263607098.84</v>
      </c>
    </row>
    <row r="181" spans="1:6" s="44" customFormat="1" ht="50.25" customHeight="1" x14ac:dyDescent="0.2">
      <c r="A181" s="31">
        <v>44453</v>
      </c>
      <c r="B181" s="32" t="s">
        <v>336</v>
      </c>
      <c r="C181" s="33" t="s">
        <v>337</v>
      </c>
      <c r="D181" s="43"/>
      <c r="E181" s="35">
        <v>487825</v>
      </c>
      <c r="F181" s="15">
        <f t="shared" si="2"/>
        <v>263119273.84</v>
      </c>
    </row>
    <row r="182" spans="1:6" s="44" customFormat="1" ht="44.25" customHeight="1" x14ac:dyDescent="0.2">
      <c r="A182" s="31">
        <v>44453</v>
      </c>
      <c r="B182" s="32" t="s">
        <v>338</v>
      </c>
      <c r="C182" s="33" t="s">
        <v>339</v>
      </c>
      <c r="D182" s="43"/>
      <c r="E182" s="35">
        <v>18000</v>
      </c>
      <c r="F182" s="15">
        <f t="shared" si="2"/>
        <v>263101273.84</v>
      </c>
    </row>
    <row r="183" spans="1:6" s="44" customFormat="1" ht="54.75" customHeight="1" x14ac:dyDescent="0.2">
      <c r="A183" s="31">
        <v>44453</v>
      </c>
      <c r="B183" s="32" t="s">
        <v>340</v>
      </c>
      <c r="C183" s="33" t="s">
        <v>341</v>
      </c>
      <c r="D183" s="43"/>
      <c r="E183" s="35">
        <v>3333116.72</v>
      </c>
      <c r="F183" s="15">
        <f t="shared" si="2"/>
        <v>259768157.12</v>
      </c>
    </row>
    <row r="184" spans="1:6" s="44" customFormat="1" ht="42" customHeight="1" x14ac:dyDescent="0.2">
      <c r="A184" s="31">
        <v>44453</v>
      </c>
      <c r="B184" s="32" t="s">
        <v>342</v>
      </c>
      <c r="C184" s="33" t="s">
        <v>343</v>
      </c>
      <c r="D184" s="43"/>
      <c r="E184" s="35">
        <v>7202.15</v>
      </c>
      <c r="F184" s="15">
        <f t="shared" si="2"/>
        <v>259760954.97</v>
      </c>
    </row>
    <row r="185" spans="1:6" s="44" customFormat="1" ht="47.25" customHeight="1" x14ac:dyDescent="0.2">
      <c r="A185" s="31">
        <v>44453</v>
      </c>
      <c r="B185" s="32" t="s">
        <v>344</v>
      </c>
      <c r="C185" s="33" t="s">
        <v>345</v>
      </c>
      <c r="D185" s="43"/>
      <c r="E185" s="35">
        <v>24976.31</v>
      </c>
      <c r="F185" s="15">
        <f t="shared" si="2"/>
        <v>259735978.66</v>
      </c>
    </row>
    <row r="186" spans="1:6" s="44" customFormat="1" ht="40.5" customHeight="1" x14ac:dyDescent="0.2">
      <c r="A186" s="31">
        <v>44453</v>
      </c>
      <c r="B186" s="32" t="s">
        <v>346</v>
      </c>
      <c r="C186" s="33" t="s">
        <v>347</v>
      </c>
      <c r="D186" s="43"/>
      <c r="E186" s="35">
        <v>600338.94999999995</v>
      </c>
      <c r="F186" s="15">
        <f t="shared" si="2"/>
        <v>259135639.71000001</v>
      </c>
    </row>
    <row r="187" spans="1:6" s="44" customFormat="1" ht="54" customHeight="1" x14ac:dyDescent="0.2">
      <c r="A187" s="31">
        <v>44453</v>
      </c>
      <c r="B187" s="32" t="s">
        <v>348</v>
      </c>
      <c r="C187" s="33" t="s">
        <v>349</v>
      </c>
      <c r="D187" s="43"/>
      <c r="E187" s="35">
        <v>20471</v>
      </c>
      <c r="F187" s="15">
        <f t="shared" si="2"/>
        <v>259115168.71000001</v>
      </c>
    </row>
    <row r="188" spans="1:6" s="44" customFormat="1" ht="41.25" customHeight="1" x14ac:dyDescent="0.2">
      <c r="A188" s="31">
        <v>44453</v>
      </c>
      <c r="B188" s="32" t="s">
        <v>350</v>
      </c>
      <c r="C188" s="33" t="s">
        <v>351</v>
      </c>
      <c r="D188" s="43"/>
      <c r="E188" s="35">
        <v>1800</v>
      </c>
      <c r="F188" s="15">
        <f t="shared" si="2"/>
        <v>259113368.71000001</v>
      </c>
    </row>
    <row r="189" spans="1:6" s="44" customFormat="1" ht="69.75" customHeight="1" x14ac:dyDescent="0.2">
      <c r="A189" s="31">
        <v>44454</v>
      </c>
      <c r="B189" s="32" t="s">
        <v>352</v>
      </c>
      <c r="C189" s="33" t="s">
        <v>353</v>
      </c>
      <c r="D189" s="43"/>
      <c r="E189" s="35">
        <v>40500</v>
      </c>
      <c r="F189" s="15">
        <f t="shared" si="2"/>
        <v>259072868.71000001</v>
      </c>
    </row>
    <row r="190" spans="1:6" s="44" customFormat="1" ht="51.75" customHeight="1" x14ac:dyDescent="0.2">
      <c r="A190" s="31">
        <v>44454</v>
      </c>
      <c r="B190" s="32" t="s">
        <v>354</v>
      </c>
      <c r="C190" s="33" t="s">
        <v>355</v>
      </c>
      <c r="D190" s="43"/>
      <c r="E190" s="35">
        <v>2700</v>
      </c>
      <c r="F190" s="15">
        <f t="shared" si="2"/>
        <v>259070168.71000001</v>
      </c>
    </row>
    <row r="191" spans="1:6" s="44" customFormat="1" ht="41.25" customHeight="1" x14ac:dyDescent="0.2">
      <c r="A191" s="31">
        <v>44454</v>
      </c>
      <c r="B191" s="32" t="s">
        <v>356</v>
      </c>
      <c r="C191" s="33" t="s">
        <v>357</v>
      </c>
      <c r="D191" s="43"/>
      <c r="E191" s="35">
        <v>10890</v>
      </c>
      <c r="F191" s="15">
        <f t="shared" si="2"/>
        <v>259059278.71000001</v>
      </c>
    </row>
    <row r="192" spans="1:6" s="44" customFormat="1" ht="41.25" customHeight="1" x14ac:dyDescent="0.2">
      <c r="A192" s="31">
        <v>44454</v>
      </c>
      <c r="B192" s="32" t="s">
        <v>358</v>
      </c>
      <c r="C192" s="33" t="s">
        <v>359</v>
      </c>
      <c r="D192" s="43"/>
      <c r="E192" s="35">
        <v>53100</v>
      </c>
      <c r="F192" s="15">
        <f t="shared" si="2"/>
        <v>259006178.71000001</v>
      </c>
    </row>
    <row r="193" spans="1:6" s="44" customFormat="1" ht="41.25" customHeight="1" x14ac:dyDescent="0.2">
      <c r="A193" s="31">
        <v>44454</v>
      </c>
      <c r="B193" s="32" t="s">
        <v>360</v>
      </c>
      <c r="C193" s="33" t="s">
        <v>361</v>
      </c>
      <c r="D193" s="43"/>
      <c r="E193" s="35">
        <v>15930</v>
      </c>
      <c r="F193" s="15">
        <f t="shared" si="2"/>
        <v>258990248.71000001</v>
      </c>
    </row>
    <row r="194" spans="1:6" s="44" customFormat="1" ht="49.5" customHeight="1" x14ac:dyDescent="0.2">
      <c r="A194" s="31">
        <v>44454</v>
      </c>
      <c r="B194" s="32" t="s">
        <v>362</v>
      </c>
      <c r="C194" s="33" t="s">
        <v>363</v>
      </c>
      <c r="D194" s="43"/>
      <c r="E194" s="35">
        <v>9000</v>
      </c>
      <c r="F194" s="15">
        <f t="shared" si="2"/>
        <v>258981248.71000001</v>
      </c>
    </row>
    <row r="195" spans="1:6" s="44" customFormat="1" ht="84.75" customHeight="1" x14ac:dyDescent="0.2">
      <c r="A195" s="31">
        <v>44454</v>
      </c>
      <c r="B195" s="32" t="s">
        <v>364</v>
      </c>
      <c r="C195" s="33" t="s">
        <v>365</v>
      </c>
      <c r="D195" s="43"/>
      <c r="E195" s="35">
        <v>40500</v>
      </c>
      <c r="F195" s="15">
        <f t="shared" si="2"/>
        <v>258940748.71000001</v>
      </c>
    </row>
    <row r="196" spans="1:6" s="44" customFormat="1" ht="41.25" customHeight="1" x14ac:dyDescent="0.2">
      <c r="A196" s="31">
        <v>44454</v>
      </c>
      <c r="B196" s="32" t="s">
        <v>366</v>
      </c>
      <c r="C196" s="33" t="s">
        <v>367</v>
      </c>
      <c r="D196" s="43"/>
      <c r="E196" s="35">
        <v>13500</v>
      </c>
      <c r="F196" s="15">
        <f t="shared" si="2"/>
        <v>258927248.71000001</v>
      </c>
    </row>
    <row r="197" spans="1:6" s="44" customFormat="1" ht="57.75" customHeight="1" x14ac:dyDescent="0.2">
      <c r="A197" s="31">
        <v>44454</v>
      </c>
      <c r="B197" s="32" t="s">
        <v>368</v>
      </c>
      <c r="C197" s="33" t="s">
        <v>369</v>
      </c>
      <c r="D197" s="43"/>
      <c r="E197" s="35">
        <v>36000</v>
      </c>
      <c r="F197" s="15">
        <f t="shared" si="2"/>
        <v>258891248.71000001</v>
      </c>
    </row>
    <row r="198" spans="1:6" s="44" customFormat="1" ht="41.25" customHeight="1" x14ac:dyDescent="0.2">
      <c r="A198" s="31">
        <v>44454</v>
      </c>
      <c r="B198" s="32" t="s">
        <v>370</v>
      </c>
      <c r="C198" s="33" t="s">
        <v>371</v>
      </c>
      <c r="D198" s="43"/>
      <c r="E198" s="35">
        <v>4860</v>
      </c>
      <c r="F198" s="15">
        <f t="shared" si="2"/>
        <v>258886388.71000001</v>
      </c>
    </row>
    <row r="199" spans="1:6" s="44" customFormat="1" ht="51" customHeight="1" x14ac:dyDescent="0.2">
      <c r="A199" s="31">
        <v>44454</v>
      </c>
      <c r="B199" s="32" t="s">
        <v>372</v>
      </c>
      <c r="C199" s="33" t="s">
        <v>373</v>
      </c>
      <c r="D199" s="43"/>
      <c r="E199" s="35">
        <v>5400</v>
      </c>
      <c r="F199" s="15">
        <f t="shared" si="2"/>
        <v>258880988.71000001</v>
      </c>
    </row>
    <row r="200" spans="1:6" s="44" customFormat="1" ht="41.25" customHeight="1" x14ac:dyDescent="0.2">
      <c r="A200" s="31">
        <v>44454</v>
      </c>
      <c r="B200" s="32" t="s">
        <v>374</v>
      </c>
      <c r="C200" s="33" t="s">
        <v>375</v>
      </c>
      <c r="D200" s="43"/>
      <c r="E200" s="35">
        <v>367992.61</v>
      </c>
      <c r="F200" s="15">
        <f t="shared" si="2"/>
        <v>258512996.09999999</v>
      </c>
    </row>
    <row r="201" spans="1:6" s="44" customFormat="1" ht="51" customHeight="1" x14ac:dyDescent="0.2">
      <c r="A201" s="31">
        <v>44454</v>
      </c>
      <c r="B201" s="32" t="s">
        <v>376</v>
      </c>
      <c r="C201" s="33" t="s">
        <v>377</v>
      </c>
      <c r="D201" s="43"/>
      <c r="E201" s="35">
        <v>93005</v>
      </c>
      <c r="F201" s="15">
        <f t="shared" si="2"/>
        <v>258419991.09999999</v>
      </c>
    </row>
    <row r="202" spans="1:6" s="44" customFormat="1" ht="66" customHeight="1" x14ac:dyDescent="0.2">
      <c r="A202" s="31">
        <v>44454</v>
      </c>
      <c r="B202" s="32" t="s">
        <v>378</v>
      </c>
      <c r="C202" s="33" t="s">
        <v>379</v>
      </c>
      <c r="D202" s="43"/>
      <c r="E202" s="35">
        <v>9000</v>
      </c>
      <c r="F202" s="15">
        <f t="shared" si="2"/>
        <v>258410991.09999999</v>
      </c>
    </row>
    <row r="203" spans="1:6" s="44" customFormat="1" ht="51.75" customHeight="1" x14ac:dyDescent="0.2">
      <c r="A203" s="31">
        <v>44454</v>
      </c>
      <c r="B203" s="32" t="s">
        <v>380</v>
      </c>
      <c r="C203" s="33" t="s">
        <v>381</v>
      </c>
      <c r="D203" s="43"/>
      <c r="E203" s="35">
        <v>90000</v>
      </c>
      <c r="F203" s="15">
        <f t="shared" si="2"/>
        <v>258320991.09999999</v>
      </c>
    </row>
    <row r="204" spans="1:6" s="44" customFormat="1" ht="51.75" customHeight="1" x14ac:dyDescent="0.2">
      <c r="A204" s="31">
        <v>44454</v>
      </c>
      <c r="B204" s="32" t="s">
        <v>382</v>
      </c>
      <c r="C204" s="33" t="s">
        <v>383</v>
      </c>
      <c r="D204" s="43"/>
      <c r="E204" s="35">
        <v>126825</v>
      </c>
      <c r="F204" s="15">
        <f t="shared" si="2"/>
        <v>258194166.09999999</v>
      </c>
    </row>
    <row r="205" spans="1:6" s="44" customFormat="1" ht="66" customHeight="1" x14ac:dyDescent="0.2">
      <c r="A205" s="31">
        <v>44454</v>
      </c>
      <c r="B205" s="32" t="s">
        <v>384</v>
      </c>
      <c r="C205" s="33" t="s">
        <v>385</v>
      </c>
      <c r="D205" s="43"/>
      <c r="E205" s="35">
        <v>9000</v>
      </c>
      <c r="F205" s="15">
        <f t="shared" si="2"/>
        <v>258185166.09999999</v>
      </c>
    </row>
    <row r="206" spans="1:6" s="44" customFormat="1" ht="70.5" customHeight="1" x14ac:dyDescent="0.2">
      <c r="A206" s="31">
        <v>44454</v>
      </c>
      <c r="B206" s="32" t="s">
        <v>386</v>
      </c>
      <c r="C206" s="33" t="s">
        <v>387</v>
      </c>
      <c r="D206" s="43"/>
      <c r="E206" s="35">
        <v>9000</v>
      </c>
      <c r="F206" s="15">
        <f t="shared" ref="F206:F269" si="3">F205-E206</f>
        <v>258176166.09999999</v>
      </c>
    </row>
    <row r="207" spans="1:6" s="44" customFormat="1" ht="65.25" customHeight="1" x14ac:dyDescent="0.2">
      <c r="A207" s="31">
        <v>44454</v>
      </c>
      <c r="B207" s="32" t="s">
        <v>388</v>
      </c>
      <c r="C207" s="33" t="s">
        <v>389</v>
      </c>
      <c r="D207" s="43"/>
      <c r="E207" s="35">
        <v>384702.5</v>
      </c>
      <c r="F207" s="15">
        <f t="shared" si="3"/>
        <v>257791463.59999999</v>
      </c>
    </row>
    <row r="208" spans="1:6" s="44" customFormat="1" ht="80.25" customHeight="1" x14ac:dyDescent="0.2">
      <c r="A208" s="31">
        <v>44454</v>
      </c>
      <c r="B208" s="32" t="s">
        <v>390</v>
      </c>
      <c r="C208" s="33" t="s">
        <v>391</v>
      </c>
      <c r="D208" s="43"/>
      <c r="E208" s="35">
        <v>80275</v>
      </c>
      <c r="F208" s="15">
        <f t="shared" si="3"/>
        <v>257711188.59999999</v>
      </c>
    </row>
    <row r="209" spans="1:6" s="44" customFormat="1" ht="41.25" customHeight="1" x14ac:dyDescent="0.2">
      <c r="A209" s="31">
        <v>44454</v>
      </c>
      <c r="B209" s="32" t="s">
        <v>392</v>
      </c>
      <c r="C209" s="33" t="s">
        <v>393</v>
      </c>
      <c r="D209" s="43"/>
      <c r="E209" s="35">
        <v>25200</v>
      </c>
      <c r="F209" s="15">
        <f t="shared" si="3"/>
        <v>257685988.59999999</v>
      </c>
    </row>
    <row r="210" spans="1:6" s="44" customFormat="1" ht="41.25" customHeight="1" x14ac:dyDescent="0.2">
      <c r="A210" s="31">
        <v>44454</v>
      </c>
      <c r="B210" s="32" t="s">
        <v>394</v>
      </c>
      <c r="C210" s="33" t="s">
        <v>395</v>
      </c>
      <c r="D210" s="43"/>
      <c r="E210" s="35">
        <v>14400</v>
      </c>
      <c r="F210" s="15">
        <f t="shared" si="3"/>
        <v>257671588.59999999</v>
      </c>
    </row>
    <row r="211" spans="1:6" s="44" customFormat="1" ht="43.5" customHeight="1" x14ac:dyDescent="0.2">
      <c r="A211" s="31">
        <v>44454</v>
      </c>
      <c r="B211" s="32" t="s">
        <v>396</v>
      </c>
      <c r="C211" s="33" t="s">
        <v>397</v>
      </c>
      <c r="D211" s="43"/>
      <c r="E211" s="35">
        <v>12150</v>
      </c>
      <c r="F211" s="15">
        <f t="shared" si="3"/>
        <v>257659438.59999999</v>
      </c>
    </row>
    <row r="212" spans="1:6" s="44" customFormat="1" ht="67.5" customHeight="1" x14ac:dyDescent="0.2">
      <c r="A212" s="31">
        <v>44454</v>
      </c>
      <c r="B212" s="32" t="s">
        <v>398</v>
      </c>
      <c r="C212" s="33" t="s">
        <v>399</v>
      </c>
      <c r="D212" s="43"/>
      <c r="E212" s="35">
        <v>9000</v>
      </c>
      <c r="F212" s="15">
        <f t="shared" si="3"/>
        <v>257650438.59999999</v>
      </c>
    </row>
    <row r="213" spans="1:6" s="44" customFormat="1" ht="45.75" customHeight="1" x14ac:dyDescent="0.2">
      <c r="A213" s="31">
        <v>44454</v>
      </c>
      <c r="B213" s="32" t="s">
        <v>400</v>
      </c>
      <c r="C213" s="33" t="s">
        <v>401</v>
      </c>
      <c r="D213" s="43"/>
      <c r="E213" s="35">
        <v>66959.990000000005</v>
      </c>
      <c r="F213" s="15">
        <f t="shared" si="3"/>
        <v>257583478.60999998</v>
      </c>
    </row>
    <row r="214" spans="1:6" s="44" customFormat="1" ht="66" customHeight="1" x14ac:dyDescent="0.2">
      <c r="A214" s="31">
        <v>44454</v>
      </c>
      <c r="B214" s="32" t="s">
        <v>402</v>
      </c>
      <c r="C214" s="33" t="s">
        <v>403</v>
      </c>
      <c r="D214" s="43"/>
      <c r="E214" s="35">
        <v>34380.93</v>
      </c>
      <c r="F214" s="15">
        <f t="shared" si="3"/>
        <v>257549097.67999998</v>
      </c>
    </row>
    <row r="215" spans="1:6" s="44" customFormat="1" ht="52.5" customHeight="1" x14ac:dyDescent="0.2">
      <c r="A215" s="31">
        <v>44454</v>
      </c>
      <c r="B215" s="32" t="s">
        <v>404</v>
      </c>
      <c r="C215" s="33" t="s">
        <v>405</v>
      </c>
      <c r="D215" s="43"/>
      <c r="E215" s="35">
        <v>93005</v>
      </c>
      <c r="F215" s="15">
        <f t="shared" si="3"/>
        <v>257456092.67999998</v>
      </c>
    </row>
    <row r="216" spans="1:6" s="44" customFormat="1" ht="30" customHeight="1" x14ac:dyDescent="0.2">
      <c r="A216" s="31">
        <v>44454</v>
      </c>
      <c r="B216" s="32" t="s">
        <v>406</v>
      </c>
      <c r="C216" s="33" t="s">
        <v>407</v>
      </c>
      <c r="D216" s="43"/>
      <c r="E216" s="35">
        <v>541558.61</v>
      </c>
      <c r="F216" s="15">
        <f t="shared" si="3"/>
        <v>256914534.06999996</v>
      </c>
    </row>
    <row r="217" spans="1:6" s="44" customFormat="1" ht="67.5" customHeight="1" x14ac:dyDescent="0.2">
      <c r="A217" s="31">
        <v>44455</v>
      </c>
      <c r="B217" s="40" t="s">
        <v>408</v>
      </c>
      <c r="C217" s="33" t="s">
        <v>409</v>
      </c>
      <c r="D217" s="43"/>
      <c r="E217" s="35">
        <v>500000</v>
      </c>
      <c r="F217" s="15">
        <f t="shared" si="3"/>
        <v>256414534.06999996</v>
      </c>
    </row>
    <row r="218" spans="1:6" s="44" customFormat="1" ht="50.25" customHeight="1" x14ac:dyDescent="0.2">
      <c r="A218" s="31">
        <v>44455</v>
      </c>
      <c r="B218" s="40" t="s">
        <v>410</v>
      </c>
      <c r="C218" s="33" t="s">
        <v>411</v>
      </c>
      <c r="D218" s="43"/>
      <c r="E218" s="35">
        <v>88350</v>
      </c>
      <c r="F218" s="15">
        <f t="shared" si="3"/>
        <v>256326184.06999996</v>
      </c>
    </row>
    <row r="219" spans="1:6" s="44" customFormat="1" ht="108.75" customHeight="1" x14ac:dyDescent="0.2">
      <c r="A219" s="31">
        <v>44455</v>
      </c>
      <c r="B219" s="40" t="s">
        <v>412</v>
      </c>
      <c r="C219" s="33" t="s">
        <v>413</v>
      </c>
      <c r="D219" s="43"/>
      <c r="E219" s="35">
        <v>150000</v>
      </c>
      <c r="F219" s="15">
        <f t="shared" si="3"/>
        <v>256176184.06999996</v>
      </c>
    </row>
    <row r="220" spans="1:6" s="44" customFormat="1" ht="79.5" customHeight="1" x14ac:dyDescent="0.2">
      <c r="A220" s="31">
        <v>44455</v>
      </c>
      <c r="B220" s="40" t="s">
        <v>414</v>
      </c>
      <c r="C220" s="33" t="s">
        <v>415</v>
      </c>
      <c r="D220" s="43"/>
      <c r="E220" s="35">
        <v>9000</v>
      </c>
      <c r="F220" s="15">
        <f t="shared" si="3"/>
        <v>256167184.06999996</v>
      </c>
    </row>
    <row r="221" spans="1:6" s="44" customFormat="1" ht="78.75" customHeight="1" x14ac:dyDescent="0.2">
      <c r="A221" s="31">
        <v>44455</v>
      </c>
      <c r="B221" s="40" t="s">
        <v>416</v>
      </c>
      <c r="C221" s="33" t="s">
        <v>417</v>
      </c>
      <c r="D221" s="43"/>
      <c r="E221" s="35">
        <v>9000</v>
      </c>
      <c r="F221" s="15">
        <f t="shared" si="3"/>
        <v>256158184.06999996</v>
      </c>
    </row>
    <row r="222" spans="1:6" s="44" customFormat="1" ht="43.5" customHeight="1" x14ac:dyDescent="0.2">
      <c r="A222" s="31">
        <v>44455</v>
      </c>
      <c r="B222" s="40" t="s">
        <v>418</v>
      </c>
      <c r="C222" s="33" t="s">
        <v>419</v>
      </c>
      <c r="D222" s="43"/>
      <c r="E222" s="35">
        <v>44840</v>
      </c>
      <c r="F222" s="15">
        <f t="shared" si="3"/>
        <v>256113344.06999996</v>
      </c>
    </row>
    <row r="223" spans="1:6" s="44" customFormat="1" ht="47.25" customHeight="1" x14ac:dyDescent="0.2">
      <c r="A223" s="31">
        <v>44455</v>
      </c>
      <c r="B223" s="40" t="s">
        <v>420</v>
      </c>
      <c r="C223" s="33" t="s">
        <v>421</v>
      </c>
      <c r="D223" s="43"/>
      <c r="E223" s="35">
        <v>53934.9</v>
      </c>
      <c r="F223" s="15">
        <f t="shared" si="3"/>
        <v>256059409.16999996</v>
      </c>
    </row>
    <row r="224" spans="1:6" s="44" customFormat="1" ht="55.5" customHeight="1" x14ac:dyDescent="0.2">
      <c r="A224" s="31">
        <v>44455</v>
      </c>
      <c r="B224" s="32" t="s">
        <v>422</v>
      </c>
      <c r="C224" s="33" t="s">
        <v>423</v>
      </c>
      <c r="D224" s="43"/>
      <c r="E224" s="35">
        <v>94001.94</v>
      </c>
      <c r="F224" s="15">
        <f t="shared" si="3"/>
        <v>255965407.22999996</v>
      </c>
    </row>
    <row r="225" spans="1:6" s="44" customFormat="1" ht="61.5" customHeight="1" x14ac:dyDescent="0.2">
      <c r="A225" s="31">
        <v>44455</v>
      </c>
      <c r="B225" s="32" t="s">
        <v>424</v>
      </c>
      <c r="C225" s="33" t="s">
        <v>425</v>
      </c>
      <c r="D225" s="43"/>
      <c r="E225" s="35">
        <v>162494</v>
      </c>
      <c r="F225" s="15">
        <f t="shared" si="3"/>
        <v>255802913.22999996</v>
      </c>
    </row>
    <row r="226" spans="1:6" s="44" customFormat="1" ht="70.5" customHeight="1" x14ac:dyDescent="0.2">
      <c r="A226" s="31">
        <v>44456</v>
      </c>
      <c r="B226" s="32" t="s">
        <v>426</v>
      </c>
      <c r="C226" s="33" t="s">
        <v>427</v>
      </c>
      <c r="D226" s="43"/>
      <c r="E226" s="35">
        <v>9000</v>
      </c>
      <c r="F226" s="15">
        <f t="shared" si="3"/>
        <v>255793913.22999996</v>
      </c>
    </row>
    <row r="227" spans="1:6" s="44" customFormat="1" ht="65.25" customHeight="1" x14ac:dyDescent="0.2">
      <c r="A227" s="31">
        <v>44456</v>
      </c>
      <c r="B227" s="32" t="s">
        <v>428</v>
      </c>
      <c r="C227" s="33" t="s">
        <v>429</v>
      </c>
      <c r="D227" s="43"/>
      <c r="E227" s="35">
        <v>899207.86</v>
      </c>
      <c r="F227" s="15">
        <f t="shared" si="3"/>
        <v>254894705.36999995</v>
      </c>
    </row>
    <row r="228" spans="1:6" s="44" customFormat="1" ht="63" customHeight="1" x14ac:dyDescent="0.2">
      <c r="A228" s="31">
        <v>44456</v>
      </c>
      <c r="B228" s="32" t="s">
        <v>430</v>
      </c>
      <c r="C228" s="33" t="s">
        <v>431</v>
      </c>
      <c r="D228" s="43"/>
      <c r="E228" s="35">
        <v>9000</v>
      </c>
      <c r="F228" s="15">
        <f t="shared" si="3"/>
        <v>254885705.36999995</v>
      </c>
    </row>
    <row r="229" spans="1:6" s="44" customFormat="1" ht="40.5" customHeight="1" x14ac:dyDescent="0.2">
      <c r="A229" s="31">
        <v>44456</v>
      </c>
      <c r="B229" s="32" t="s">
        <v>432</v>
      </c>
      <c r="C229" s="33" t="s">
        <v>433</v>
      </c>
      <c r="D229" s="43"/>
      <c r="E229" s="35">
        <v>100775.18</v>
      </c>
      <c r="F229" s="15">
        <f t="shared" si="3"/>
        <v>254784930.18999994</v>
      </c>
    </row>
    <row r="230" spans="1:6" s="44" customFormat="1" ht="66" customHeight="1" x14ac:dyDescent="0.2">
      <c r="A230" s="31">
        <v>44456</v>
      </c>
      <c r="B230" s="32" t="s">
        <v>434</v>
      </c>
      <c r="C230" s="33" t="s">
        <v>435</v>
      </c>
      <c r="D230" s="43"/>
      <c r="E230" s="35">
        <v>72651.97</v>
      </c>
      <c r="F230" s="15">
        <f t="shared" si="3"/>
        <v>254712278.21999994</v>
      </c>
    </row>
    <row r="231" spans="1:6" s="44" customFormat="1" ht="31.5" customHeight="1" x14ac:dyDescent="0.2">
      <c r="A231" s="31">
        <v>44456</v>
      </c>
      <c r="B231" s="32" t="s">
        <v>436</v>
      </c>
      <c r="C231" s="33" t="s">
        <v>437</v>
      </c>
      <c r="D231" s="43"/>
      <c r="E231" s="35">
        <v>35508</v>
      </c>
      <c r="F231" s="15">
        <f t="shared" si="3"/>
        <v>254676770.21999994</v>
      </c>
    </row>
    <row r="232" spans="1:6" s="44" customFormat="1" ht="42" customHeight="1" x14ac:dyDescent="0.2">
      <c r="A232" s="31">
        <v>44456</v>
      </c>
      <c r="B232" s="32" t="s">
        <v>438</v>
      </c>
      <c r="C232" s="33" t="s">
        <v>439</v>
      </c>
      <c r="D232" s="43"/>
      <c r="E232" s="35">
        <v>179905.06</v>
      </c>
      <c r="F232" s="15">
        <f t="shared" si="3"/>
        <v>254496865.15999994</v>
      </c>
    </row>
    <row r="233" spans="1:6" s="44" customFormat="1" ht="44.25" customHeight="1" x14ac:dyDescent="0.2">
      <c r="A233" s="31">
        <v>44456</v>
      </c>
      <c r="B233" s="32" t="s">
        <v>440</v>
      </c>
      <c r="C233" s="33" t="s">
        <v>441</v>
      </c>
      <c r="D233" s="43"/>
      <c r="E233" s="35">
        <v>142150.44</v>
      </c>
      <c r="F233" s="15">
        <f t="shared" si="3"/>
        <v>254354714.71999994</v>
      </c>
    </row>
    <row r="234" spans="1:6" s="44" customFormat="1" ht="64.5" customHeight="1" x14ac:dyDescent="0.2">
      <c r="A234" s="31">
        <v>44456</v>
      </c>
      <c r="B234" s="32" t="s">
        <v>442</v>
      </c>
      <c r="C234" s="33" t="s">
        <v>443</v>
      </c>
      <c r="D234" s="43"/>
      <c r="E234" s="35">
        <v>170999.14</v>
      </c>
      <c r="F234" s="15">
        <f t="shared" si="3"/>
        <v>254183715.57999995</v>
      </c>
    </row>
    <row r="235" spans="1:6" s="44" customFormat="1" ht="44.25" customHeight="1" x14ac:dyDescent="0.2">
      <c r="A235" s="31">
        <v>44456</v>
      </c>
      <c r="B235" s="32" t="s">
        <v>444</v>
      </c>
      <c r="C235" s="33" t="s">
        <v>445</v>
      </c>
      <c r="D235" s="43"/>
      <c r="E235" s="35">
        <v>56937.43</v>
      </c>
      <c r="F235" s="15">
        <f t="shared" si="3"/>
        <v>254126778.14999995</v>
      </c>
    </row>
    <row r="236" spans="1:6" s="44" customFormat="1" ht="42" customHeight="1" x14ac:dyDescent="0.2">
      <c r="A236" s="31">
        <v>44456</v>
      </c>
      <c r="B236" s="32" t="s">
        <v>446</v>
      </c>
      <c r="C236" s="33" t="s">
        <v>447</v>
      </c>
      <c r="D236" s="43"/>
      <c r="E236" s="35">
        <v>110752.19</v>
      </c>
      <c r="F236" s="15">
        <f t="shared" si="3"/>
        <v>254016025.95999995</v>
      </c>
    </row>
    <row r="237" spans="1:6" s="44" customFormat="1" ht="92.25" customHeight="1" x14ac:dyDescent="0.2">
      <c r="A237" s="31">
        <v>44456</v>
      </c>
      <c r="B237" s="32" t="s">
        <v>448</v>
      </c>
      <c r="C237" s="33" t="s">
        <v>449</v>
      </c>
      <c r="D237" s="43"/>
      <c r="E237" s="35">
        <v>40500</v>
      </c>
      <c r="F237" s="15">
        <f t="shared" si="3"/>
        <v>253975525.95999995</v>
      </c>
    </row>
    <row r="238" spans="1:6" s="44" customFormat="1" ht="69.75" customHeight="1" x14ac:dyDescent="0.2">
      <c r="A238" s="31">
        <v>44456</v>
      </c>
      <c r="B238" s="32" t="s">
        <v>450</v>
      </c>
      <c r="C238" s="33" t="s">
        <v>451</v>
      </c>
      <c r="D238" s="43"/>
      <c r="E238" s="35">
        <v>37800</v>
      </c>
      <c r="F238" s="15">
        <f t="shared" si="3"/>
        <v>253937725.95999995</v>
      </c>
    </row>
    <row r="239" spans="1:6" s="44" customFormat="1" ht="55.5" customHeight="1" x14ac:dyDescent="0.2">
      <c r="A239" s="31">
        <v>44456</v>
      </c>
      <c r="B239" s="32" t="s">
        <v>452</v>
      </c>
      <c r="C239" s="33" t="s">
        <v>453</v>
      </c>
      <c r="D239" s="43"/>
      <c r="E239" s="35">
        <v>249422.5</v>
      </c>
      <c r="F239" s="15">
        <f t="shared" si="3"/>
        <v>253688303.45999995</v>
      </c>
    </row>
    <row r="240" spans="1:6" s="44" customFormat="1" ht="54.75" customHeight="1" x14ac:dyDescent="0.2">
      <c r="A240" s="31">
        <v>44456</v>
      </c>
      <c r="B240" s="32" t="s">
        <v>454</v>
      </c>
      <c r="C240" s="33" t="s">
        <v>455</v>
      </c>
      <c r="D240" s="43"/>
      <c r="E240" s="35">
        <v>75942.27</v>
      </c>
      <c r="F240" s="15">
        <f t="shared" si="3"/>
        <v>253612361.18999994</v>
      </c>
    </row>
    <row r="241" spans="1:6" s="44" customFormat="1" ht="54" customHeight="1" x14ac:dyDescent="0.2">
      <c r="A241" s="31">
        <v>44456</v>
      </c>
      <c r="B241" s="32" t="s">
        <v>456</v>
      </c>
      <c r="C241" s="33" t="s">
        <v>457</v>
      </c>
      <c r="D241" s="43"/>
      <c r="E241" s="35">
        <v>131052.5</v>
      </c>
      <c r="F241" s="15">
        <f t="shared" si="3"/>
        <v>253481308.68999994</v>
      </c>
    </row>
    <row r="242" spans="1:6" s="44" customFormat="1" ht="83.25" customHeight="1" x14ac:dyDescent="0.2">
      <c r="A242" s="31">
        <v>44456</v>
      </c>
      <c r="B242" s="32" t="s">
        <v>458</v>
      </c>
      <c r="C242" s="33" t="s">
        <v>459</v>
      </c>
      <c r="D242" s="43"/>
      <c r="E242" s="35">
        <v>203400</v>
      </c>
      <c r="F242" s="15">
        <f t="shared" si="3"/>
        <v>253277908.68999994</v>
      </c>
    </row>
    <row r="243" spans="1:6" s="44" customFormat="1" ht="51" customHeight="1" x14ac:dyDescent="0.2">
      <c r="A243" s="31">
        <v>44456</v>
      </c>
      <c r="B243" s="32" t="s">
        <v>460</v>
      </c>
      <c r="C243" s="33" t="s">
        <v>461</v>
      </c>
      <c r="D243" s="43"/>
      <c r="E243" s="35">
        <v>165600</v>
      </c>
      <c r="F243" s="15">
        <f t="shared" si="3"/>
        <v>253112308.68999994</v>
      </c>
    </row>
    <row r="244" spans="1:6" s="44" customFormat="1" ht="41.25" customHeight="1" x14ac:dyDescent="0.2">
      <c r="A244" s="31">
        <v>44456</v>
      </c>
      <c r="B244" s="32" t="s">
        <v>462</v>
      </c>
      <c r="C244" s="33" t="s">
        <v>463</v>
      </c>
      <c r="D244" s="43"/>
      <c r="E244" s="35">
        <v>355725</v>
      </c>
      <c r="F244" s="15">
        <f t="shared" si="3"/>
        <v>252756583.68999994</v>
      </c>
    </row>
    <row r="245" spans="1:6" s="44" customFormat="1" ht="42" customHeight="1" x14ac:dyDescent="0.2">
      <c r="A245" s="31">
        <v>44459</v>
      </c>
      <c r="B245" s="32" t="s">
        <v>464</v>
      </c>
      <c r="C245" s="33" t="s">
        <v>465</v>
      </c>
      <c r="D245" s="43"/>
      <c r="E245" s="35">
        <v>2318.3000000000002</v>
      </c>
      <c r="F245" s="15">
        <f t="shared" si="3"/>
        <v>252754265.38999993</v>
      </c>
    </row>
    <row r="246" spans="1:6" s="44" customFormat="1" ht="46.5" customHeight="1" x14ac:dyDescent="0.2">
      <c r="A246" s="31">
        <v>44459</v>
      </c>
      <c r="B246" s="32" t="s">
        <v>466</v>
      </c>
      <c r="C246" s="33" t="s">
        <v>467</v>
      </c>
      <c r="D246" s="43"/>
      <c r="E246" s="35">
        <v>171227.5</v>
      </c>
      <c r="F246" s="15">
        <f t="shared" si="3"/>
        <v>252583037.88999993</v>
      </c>
    </row>
    <row r="247" spans="1:6" s="44" customFormat="1" ht="44.25" customHeight="1" x14ac:dyDescent="0.2">
      <c r="A247" s="31">
        <v>44459</v>
      </c>
      <c r="B247" s="32" t="s">
        <v>468</v>
      </c>
      <c r="C247" s="33" t="s">
        <v>469</v>
      </c>
      <c r="D247" s="43"/>
      <c r="E247" s="35">
        <v>209221.78</v>
      </c>
      <c r="F247" s="15">
        <f t="shared" si="3"/>
        <v>252373816.10999992</v>
      </c>
    </row>
    <row r="248" spans="1:6" s="44" customFormat="1" ht="30" customHeight="1" x14ac:dyDescent="0.2">
      <c r="A248" s="31">
        <v>44459</v>
      </c>
      <c r="B248" s="40" t="s">
        <v>470</v>
      </c>
      <c r="C248" s="33" t="s">
        <v>471</v>
      </c>
      <c r="D248" s="43"/>
      <c r="E248" s="35">
        <v>40167807.850000001</v>
      </c>
      <c r="F248" s="15">
        <f t="shared" si="3"/>
        <v>212206008.25999993</v>
      </c>
    </row>
    <row r="249" spans="1:6" s="44" customFormat="1" ht="40.5" customHeight="1" x14ac:dyDescent="0.2">
      <c r="A249" s="31">
        <v>44459</v>
      </c>
      <c r="B249" s="40" t="s">
        <v>472</v>
      </c>
      <c r="C249" s="33" t="s">
        <v>473</v>
      </c>
      <c r="D249" s="43"/>
      <c r="E249" s="35">
        <v>101460</v>
      </c>
      <c r="F249" s="15">
        <f t="shared" si="3"/>
        <v>212104548.25999993</v>
      </c>
    </row>
    <row r="250" spans="1:6" s="44" customFormat="1" ht="31.5" customHeight="1" x14ac:dyDescent="0.2">
      <c r="A250" s="31">
        <v>44459</v>
      </c>
      <c r="B250" s="40" t="s">
        <v>474</v>
      </c>
      <c r="C250" s="33" t="s">
        <v>475</v>
      </c>
      <c r="D250" s="43"/>
      <c r="E250" s="35">
        <v>23783649.809999999</v>
      </c>
      <c r="F250" s="15">
        <f t="shared" si="3"/>
        <v>188320898.44999993</v>
      </c>
    </row>
    <row r="251" spans="1:6" s="44" customFormat="1" ht="41.25" customHeight="1" x14ac:dyDescent="0.2">
      <c r="A251" s="31">
        <v>44459</v>
      </c>
      <c r="B251" s="40" t="s">
        <v>476</v>
      </c>
      <c r="C251" s="33" t="s">
        <v>477</v>
      </c>
      <c r="D251" s="43"/>
      <c r="E251" s="35">
        <v>126825</v>
      </c>
      <c r="F251" s="15">
        <f t="shared" si="3"/>
        <v>188194073.44999993</v>
      </c>
    </row>
    <row r="252" spans="1:6" s="44" customFormat="1" ht="31.5" customHeight="1" x14ac:dyDescent="0.2">
      <c r="A252" s="31">
        <v>44459</v>
      </c>
      <c r="B252" s="40" t="s">
        <v>478</v>
      </c>
      <c r="C252" s="33" t="s">
        <v>479</v>
      </c>
      <c r="D252" s="43"/>
      <c r="E252" s="35">
        <v>48126.27</v>
      </c>
      <c r="F252" s="15">
        <f t="shared" si="3"/>
        <v>188145947.17999992</v>
      </c>
    </row>
    <row r="253" spans="1:6" s="44" customFormat="1" ht="31.5" customHeight="1" x14ac:dyDescent="0.2">
      <c r="A253" s="31">
        <v>44459</v>
      </c>
      <c r="B253" s="40" t="s">
        <v>480</v>
      </c>
      <c r="C253" s="33" t="s">
        <v>481</v>
      </c>
      <c r="D253" s="43"/>
      <c r="E253" s="35">
        <v>130.79</v>
      </c>
      <c r="F253" s="15">
        <f t="shared" si="3"/>
        <v>188145816.38999993</v>
      </c>
    </row>
    <row r="254" spans="1:6" s="44" customFormat="1" ht="48" customHeight="1" x14ac:dyDescent="0.2">
      <c r="A254" s="31">
        <v>44460</v>
      </c>
      <c r="B254" s="32" t="s">
        <v>482</v>
      </c>
      <c r="C254" s="33" t="s">
        <v>483</v>
      </c>
      <c r="D254" s="43"/>
      <c r="E254" s="35">
        <v>89992.8</v>
      </c>
      <c r="F254" s="15">
        <f t="shared" si="3"/>
        <v>188055823.58999991</v>
      </c>
    </row>
    <row r="255" spans="1:6" s="44" customFormat="1" ht="41.25" customHeight="1" x14ac:dyDescent="0.2">
      <c r="A255" s="31">
        <v>44460</v>
      </c>
      <c r="B255" s="32" t="s">
        <v>484</v>
      </c>
      <c r="C255" s="33" t="s">
        <v>485</v>
      </c>
      <c r="D255" s="43"/>
      <c r="E255" s="35">
        <v>294252.2</v>
      </c>
      <c r="F255" s="15">
        <f t="shared" si="3"/>
        <v>187761571.38999993</v>
      </c>
    </row>
    <row r="256" spans="1:6" s="44" customFormat="1" ht="50.25" customHeight="1" x14ac:dyDescent="0.2">
      <c r="A256" s="31">
        <v>44460</v>
      </c>
      <c r="B256" s="32" t="s">
        <v>486</v>
      </c>
      <c r="C256" s="33" t="s">
        <v>487</v>
      </c>
      <c r="D256" s="43"/>
      <c r="E256" s="35">
        <v>452525.38</v>
      </c>
      <c r="F256" s="15">
        <f t="shared" si="3"/>
        <v>187309046.00999993</v>
      </c>
    </row>
    <row r="257" spans="1:6" s="44" customFormat="1" ht="45" customHeight="1" x14ac:dyDescent="0.2">
      <c r="A257" s="31">
        <v>44460</v>
      </c>
      <c r="B257" s="32" t="s">
        <v>488</v>
      </c>
      <c r="C257" s="33" t="s">
        <v>489</v>
      </c>
      <c r="D257" s="43"/>
      <c r="E257" s="35">
        <v>187688.05</v>
      </c>
      <c r="F257" s="15">
        <f t="shared" si="3"/>
        <v>187121357.95999992</v>
      </c>
    </row>
    <row r="258" spans="1:6" s="44" customFormat="1" ht="41.25" customHeight="1" x14ac:dyDescent="0.2">
      <c r="A258" s="31">
        <v>44460</v>
      </c>
      <c r="B258" s="32" t="s">
        <v>490</v>
      </c>
      <c r="C258" s="33" t="s">
        <v>491</v>
      </c>
      <c r="D258" s="43"/>
      <c r="E258" s="35">
        <v>54038.76</v>
      </c>
      <c r="F258" s="15">
        <f t="shared" si="3"/>
        <v>187067319.19999993</v>
      </c>
    </row>
    <row r="259" spans="1:6" s="44" customFormat="1" ht="39" customHeight="1" x14ac:dyDescent="0.2">
      <c r="A259" s="31">
        <v>44460</v>
      </c>
      <c r="B259" s="32" t="s">
        <v>492</v>
      </c>
      <c r="C259" s="33" t="s">
        <v>493</v>
      </c>
      <c r="D259" s="43"/>
      <c r="E259" s="35">
        <v>123073.37</v>
      </c>
      <c r="F259" s="15">
        <f t="shared" si="3"/>
        <v>186944245.82999992</v>
      </c>
    </row>
    <row r="260" spans="1:6" s="44" customFormat="1" ht="43.5" customHeight="1" x14ac:dyDescent="0.2">
      <c r="A260" s="31">
        <v>44460</v>
      </c>
      <c r="B260" s="32" t="s">
        <v>494</v>
      </c>
      <c r="C260" s="33" t="s">
        <v>495</v>
      </c>
      <c r="D260" s="43"/>
      <c r="E260" s="35">
        <v>99238.33</v>
      </c>
      <c r="F260" s="15">
        <f t="shared" si="3"/>
        <v>186845007.49999991</v>
      </c>
    </row>
    <row r="261" spans="1:6" s="44" customFormat="1" ht="27" customHeight="1" x14ac:dyDescent="0.2">
      <c r="A261" s="31">
        <v>44460</v>
      </c>
      <c r="B261" s="32" t="s">
        <v>496</v>
      </c>
      <c r="C261" s="33" t="s">
        <v>497</v>
      </c>
      <c r="D261" s="43"/>
      <c r="E261" s="35">
        <v>150150</v>
      </c>
      <c r="F261" s="15">
        <f t="shared" si="3"/>
        <v>186694857.49999991</v>
      </c>
    </row>
    <row r="262" spans="1:6" s="44" customFormat="1" ht="42.75" customHeight="1" x14ac:dyDescent="0.2">
      <c r="A262" s="31">
        <v>44460</v>
      </c>
      <c r="B262" s="32" t="s">
        <v>498</v>
      </c>
      <c r="C262" s="33" t="s">
        <v>499</v>
      </c>
      <c r="D262" s="43"/>
      <c r="E262" s="35">
        <v>250000</v>
      </c>
      <c r="F262" s="15">
        <f t="shared" si="3"/>
        <v>186444857.49999991</v>
      </c>
    </row>
    <row r="263" spans="1:6" s="44" customFormat="1" ht="42" customHeight="1" x14ac:dyDescent="0.2">
      <c r="A263" s="31">
        <v>44460</v>
      </c>
      <c r="B263" s="32" t="s">
        <v>500</v>
      </c>
      <c r="C263" s="33" t="s">
        <v>501</v>
      </c>
      <c r="D263" s="43"/>
      <c r="E263" s="35">
        <v>3416210.51</v>
      </c>
      <c r="F263" s="15">
        <f t="shared" si="3"/>
        <v>183028646.98999992</v>
      </c>
    </row>
    <row r="264" spans="1:6" s="44" customFormat="1" ht="88.5" customHeight="1" x14ac:dyDescent="0.2">
      <c r="A264" s="31">
        <v>44460</v>
      </c>
      <c r="B264" s="32" t="s">
        <v>502</v>
      </c>
      <c r="C264" s="33" t="s">
        <v>503</v>
      </c>
      <c r="D264" s="43"/>
      <c r="E264" s="35">
        <v>169500</v>
      </c>
      <c r="F264" s="15">
        <f t="shared" si="3"/>
        <v>182859146.98999992</v>
      </c>
    </row>
    <row r="265" spans="1:6" s="44" customFormat="1" ht="36" customHeight="1" x14ac:dyDescent="0.2">
      <c r="A265" s="31">
        <v>44460</v>
      </c>
      <c r="B265" s="32" t="s">
        <v>504</v>
      </c>
      <c r="C265" s="33" t="s">
        <v>505</v>
      </c>
      <c r="D265" s="43"/>
      <c r="E265" s="35">
        <v>163073.37</v>
      </c>
      <c r="F265" s="15">
        <f t="shared" si="3"/>
        <v>182696073.61999992</v>
      </c>
    </row>
    <row r="266" spans="1:6" s="44" customFormat="1" ht="30" customHeight="1" x14ac:dyDescent="0.2">
      <c r="A266" s="31">
        <v>44460</v>
      </c>
      <c r="B266" s="32" t="s">
        <v>506</v>
      </c>
      <c r="C266" s="33" t="s">
        <v>507</v>
      </c>
      <c r="D266" s="43"/>
      <c r="E266" s="35">
        <v>410378.99</v>
      </c>
      <c r="F266" s="15">
        <f t="shared" si="3"/>
        <v>182285694.62999991</v>
      </c>
    </row>
    <row r="267" spans="1:6" s="44" customFormat="1" ht="40.5" customHeight="1" x14ac:dyDescent="0.2">
      <c r="A267" s="31">
        <v>44460</v>
      </c>
      <c r="B267" s="32" t="s">
        <v>508</v>
      </c>
      <c r="C267" s="33" t="s">
        <v>509</v>
      </c>
      <c r="D267" s="43"/>
      <c r="E267" s="35">
        <v>9005672.6199999992</v>
      </c>
      <c r="F267" s="15">
        <f t="shared" si="3"/>
        <v>173280022.0099999</v>
      </c>
    </row>
    <row r="268" spans="1:6" s="44" customFormat="1" ht="41.25" customHeight="1" x14ac:dyDescent="0.2">
      <c r="A268" s="31">
        <v>44460</v>
      </c>
      <c r="B268" s="32" t="s">
        <v>510</v>
      </c>
      <c r="C268" s="33" t="s">
        <v>511</v>
      </c>
      <c r="D268" s="43"/>
      <c r="E268" s="35">
        <v>167375.62</v>
      </c>
      <c r="F268" s="15">
        <f t="shared" si="3"/>
        <v>173112646.3899999</v>
      </c>
    </row>
    <row r="269" spans="1:6" s="44" customFormat="1" ht="27.75" customHeight="1" x14ac:dyDescent="0.2">
      <c r="A269" s="31">
        <v>44460</v>
      </c>
      <c r="B269" s="32" t="s">
        <v>512</v>
      </c>
      <c r="C269" s="33" t="s">
        <v>513</v>
      </c>
      <c r="D269" s="43"/>
      <c r="E269" s="35">
        <v>18005.09</v>
      </c>
      <c r="F269" s="15">
        <f t="shared" si="3"/>
        <v>173094641.29999989</v>
      </c>
    </row>
    <row r="270" spans="1:6" s="44" customFormat="1" ht="47.25" customHeight="1" x14ac:dyDescent="0.2">
      <c r="A270" s="31">
        <v>44460</v>
      </c>
      <c r="B270" s="32" t="s">
        <v>514</v>
      </c>
      <c r="C270" s="33" t="s">
        <v>515</v>
      </c>
      <c r="D270" s="43"/>
      <c r="E270" s="35">
        <v>30456.85</v>
      </c>
      <c r="F270" s="15">
        <f t="shared" ref="F270:F333" si="4">F269-E270</f>
        <v>173064184.4499999</v>
      </c>
    </row>
    <row r="271" spans="1:6" s="44" customFormat="1" ht="43.5" customHeight="1" x14ac:dyDescent="0.2">
      <c r="A271" s="31">
        <v>44460</v>
      </c>
      <c r="B271" s="32" t="s">
        <v>516</v>
      </c>
      <c r="C271" s="33" t="s">
        <v>517</v>
      </c>
      <c r="D271" s="43"/>
      <c r="E271" s="35">
        <v>23200</v>
      </c>
      <c r="F271" s="15">
        <f t="shared" si="4"/>
        <v>173040984.4499999</v>
      </c>
    </row>
    <row r="272" spans="1:6" s="44" customFormat="1" ht="103.5" customHeight="1" x14ac:dyDescent="0.2">
      <c r="A272" s="31">
        <v>44460</v>
      </c>
      <c r="B272" s="32" t="s">
        <v>518</v>
      </c>
      <c r="C272" s="33" t="s">
        <v>519</v>
      </c>
      <c r="D272" s="43"/>
      <c r="E272" s="35">
        <v>254250</v>
      </c>
      <c r="F272" s="15">
        <f t="shared" si="4"/>
        <v>172786734.4499999</v>
      </c>
    </row>
    <row r="273" spans="1:6" s="44" customFormat="1" ht="54.75" customHeight="1" x14ac:dyDescent="0.2">
      <c r="A273" s="31">
        <v>44460</v>
      </c>
      <c r="B273" s="32" t="s">
        <v>520</v>
      </c>
      <c r="C273" s="33" t="s">
        <v>521</v>
      </c>
      <c r="D273" s="43"/>
      <c r="E273" s="35">
        <v>32400</v>
      </c>
      <c r="F273" s="15">
        <f t="shared" si="4"/>
        <v>172754334.4499999</v>
      </c>
    </row>
    <row r="274" spans="1:6" s="44" customFormat="1" ht="63" customHeight="1" x14ac:dyDescent="0.2">
      <c r="A274" s="31">
        <v>44460</v>
      </c>
      <c r="B274" s="32" t="s">
        <v>522</v>
      </c>
      <c r="C274" s="33" t="s">
        <v>523</v>
      </c>
      <c r="D274" s="43"/>
      <c r="E274" s="35">
        <v>135000</v>
      </c>
      <c r="F274" s="15">
        <f t="shared" si="4"/>
        <v>172619334.4499999</v>
      </c>
    </row>
    <row r="275" spans="1:6" s="44" customFormat="1" ht="59.25" customHeight="1" x14ac:dyDescent="0.2">
      <c r="A275" s="31">
        <v>44460</v>
      </c>
      <c r="B275" s="32" t="s">
        <v>524</v>
      </c>
      <c r="C275" s="33" t="s">
        <v>525</v>
      </c>
      <c r="D275" s="43"/>
      <c r="E275" s="35">
        <v>114142.5</v>
      </c>
      <c r="F275" s="15">
        <f t="shared" si="4"/>
        <v>172505191.9499999</v>
      </c>
    </row>
    <row r="276" spans="1:6" s="44" customFormat="1" ht="31.5" customHeight="1" x14ac:dyDescent="0.2">
      <c r="A276" s="31">
        <v>44460</v>
      </c>
      <c r="B276" s="32" t="s">
        <v>526</v>
      </c>
      <c r="C276" s="33" t="s">
        <v>527</v>
      </c>
      <c r="D276" s="43"/>
      <c r="E276" s="35">
        <v>34076.949999999997</v>
      </c>
      <c r="F276" s="15">
        <f t="shared" si="4"/>
        <v>172471114.99999991</v>
      </c>
    </row>
    <row r="277" spans="1:6" s="44" customFormat="1" ht="73.5" customHeight="1" x14ac:dyDescent="0.2">
      <c r="A277" s="31">
        <v>44460</v>
      </c>
      <c r="B277" s="32" t="s">
        <v>528</v>
      </c>
      <c r="C277" s="33" t="s">
        <v>529</v>
      </c>
      <c r="D277" s="43"/>
      <c r="E277" s="35">
        <v>339000</v>
      </c>
      <c r="F277" s="15">
        <f t="shared" si="4"/>
        <v>172132114.99999991</v>
      </c>
    </row>
    <row r="278" spans="1:6" s="44" customFormat="1" ht="33.75" customHeight="1" x14ac:dyDescent="0.2">
      <c r="A278" s="31">
        <v>44460</v>
      </c>
      <c r="B278" s="32" t="s">
        <v>530</v>
      </c>
      <c r="C278" s="33" t="s">
        <v>531</v>
      </c>
      <c r="D278" s="43"/>
      <c r="E278" s="35">
        <v>107000</v>
      </c>
      <c r="F278" s="15">
        <f t="shared" si="4"/>
        <v>172025114.99999991</v>
      </c>
    </row>
    <row r="279" spans="1:6" s="44" customFormat="1" ht="37.5" customHeight="1" x14ac:dyDescent="0.2">
      <c r="A279" s="31">
        <v>44460</v>
      </c>
      <c r="B279" s="32" t="s">
        <v>532</v>
      </c>
      <c r="C279" s="33" t="s">
        <v>533</v>
      </c>
      <c r="D279" s="43"/>
      <c r="E279" s="35">
        <v>9400</v>
      </c>
      <c r="F279" s="15">
        <f t="shared" si="4"/>
        <v>172015714.99999991</v>
      </c>
    </row>
    <row r="280" spans="1:6" s="44" customFormat="1" ht="29.25" customHeight="1" x14ac:dyDescent="0.2">
      <c r="A280" s="31">
        <v>44460</v>
      </c>
      <c r="B280" s="32" t="s">
        <v>534</v>
      </c>
      <c r="C280" s="33" t="s">
        <v>535</v>
      </c>
      <c r="D280" s="43"/>
      <c r="E280" s="35">
        <v>75250</v>
      </c>
      <c r="F280" s="15">
        <f t="shared" si="4"/>
        <v>171940464.99999991</v>
      </c>
    </row>
    <row r="281" spans="1:6" s="44" customFormat="1" ht="30.75" customHeight="1" x14ac:dyDescent="0.2">
      <c r="A281" s="31">
        <v>44460</v>
      </c>
      <c r="B281" s="32" t="s">
        <v>536</v>
      </c>
      <c r="C281" s="33" t="s">
        <v>537</v>
      </c>
      <c r="D281" s="43"/>
      <c r="E281" s="35">
        <v>50550</v>
      </c>
      <c r="F281" s="15">
        <f t="shared" si="4"/>
        <v>171889914.99999991</v>
      </c>
    </row>
    <row r="282" spans="1:6" s="44" customFormat="1" ht="41.25" customHeight="1" x14ac:dyDescent="0.2">
      <c r="A282" s="31">
        <v>44460</v>
      </c>
      <c r="B282" s="32" t="s">
        <v>538</v>
      </c>
      <c r="C282" s="33" t="s">
        <v>539</v>
      </c>
      <c r="D282" s="43"/>
      <c r="E282" s="35">
        <v>1635096</v>
      </c>
      <c r="F282" s="15">
        <f t="shared" si="4"/>
        <v>170254818.99999991</v>
      </c>
    </row>
    <row r="283" spans="1:6" s="44" customFormat="1" ht="31.5" customHeight="1" x14ac:dyDescent="0.2">
      <c r="A283" s="31">
        <v>44460</v>
      </c>
      <c r="B283" s="32" t="s">
        <v>540</v>
      </c>
      <c r="C283" s="33" t="s">
        <v>541</v>
      </c>
      <c r="D283" s="43"/>
      <c r="E283" s="35">
        <v>7966866.46</v>
      </c>
      <c r="F283" s="15">
        <f t="shared" si="4"/>
        <v>162287952.5399999</v>
      </c>
    </row>
    <row r="284" spans="1:6" s="44" customFormat="1" ht="49.5" customHeight="1" x14ac:dyDescent="0.2">
      <c r="A284" s="31">
        <v>44460</v>
      </c>
      <c r="B284" s="32" t="s">
        <v>542</v>
      </c>
      <c r="C284" s="33" t="s">
        <v>543</v>
      </c>
      <c r="D284" s="43"/>
      <c r="E284" s="35">
        <v>207965.2</v>
      </c>
      <c r="F284" s="15">
        <f t="shared" si="4"/>
        <v>162079987.33999991</v>
      </c>
    </row>
    <row r="285" spans="1:6" s="44" customFormat="1" ht="50.25" customHeight="1" x14ac:dyDescent="0.2">
      <c r="A285" s="31">
        <v>44460</v>
      </c>
      <c r="B285" s="32" t="s">
        <v>544</v>
      </c>
      <c r="C285" s="33" t="s">
        <v>545</v>
      </c>
      <c r="D285" s="43"/>
      <c r="E285" s="35">
        <v>126825</v>
      </c>
      <c r="F285" s="15">
        <f t="shared" si="4"/>
        <v>161953162.33999991</v>
      </c>
    </row>
    <row r="286" spans="1:6" s="44" customFormat="1" ht="72" customHeight="1" x14ac:dyDescent="0.2">
      <c r="A286" s="31">
        <v>44460</v>
      </c>
      <c r="B286" s="32" t="s">
        <v>546</v>
      </c>
      <c r="C286" s="33" t="s">
        <v>547</v>
      </c>
      <c r="D286" s="43"/>
      <c r="E286" s="35">
        <v>9000</v>
      </c>
      <c r="F286" s="15">
        <f t="shared" si="4"/>
        <v>161944162.33999991</v>
      </c>
    </row>
    <row r="287" spans="1:6" s="44" customFormat="1" ht="63.75" customHeight="1" x14ac:dyDescent="0.2">
      <c r="A287" s="31">
        <v>44460</v>
      </c>
      <c r="B287" s="32" t="s">
        <v>548</v>
      </c>
      <c r="C287" s="33" t="s">
        <v>549</v>
      </c>
      <c r="D287" s="43"/>
      <c r="E287" s="35">
        <v>9000</v>
      </c>
      <c r="F287" s="15">
        <f t="shared" si="4"/>
        <v>161935162.33999991</v>
      </c>
    </row>
    <row r="288" spans="1:6" s="44" customFormat="1" ht="63.75" customHeight="1" x14ac:dyDescent="0.2">
      <c r="A288" s="31">
        <v>44460</v>
      </c>
      <c r="B288" s="32" t="s">
        <v>550</v>
      </c>
      <c r="C288" s="33" t="s">
        <v>551</v>
      </c>
      <c r="D288" s="43"/>
      <c r="E288" s="35">
        <v>9000</v>
      </c>
      <c r="F288" s="15">
        <f t="shared" si="4"/>
        <v>161926162.33999991</v>
      </c>
    </row>
    <row r="289" spans="1:6" s="44" customFormat="1" ht="58.5" customHeight="1" x14ac:dyDescent="0.2">
      <c r="A289" s="31">
        <v>44460</v>
      </c>
      <c r="B289" s="32" t="s">
        <v>552</v>
      </c>
      <c r="C289" s="33" t="s">
        <v>553</v>
      </c>
      <c r="D289" s="43"/>
      <c r="E289" s="35">
        <v>333972.5</v>
      </c>
      <c r="F289" s="15">
        <f t="shared" si="4"/>
        <v>161592189.83999991</v>
      </c>
    </row>
    <row r="290" spans="1:6" s="44" customFormat="1" ht="76.5" customHeight="1" x14ac:dyDescent="0.2">
      <c r="A290" s="31">
        <v>44460</v>
      </c>
      <c r="B290" s="32" t="s">
        <v>554</v>
      </c>
      <c r="C290" s="33" t="s">
        <v>555</v>
      </c>
      <c r="D290" s="43"/>
      <c r="E290" s="35">
        <v>9000</v>
      </c>
      <c r="F290" s="15">
        <f t="shared" si="4"/>
        <v>161583189.83999991</v>
      </c>
    </row>
    <row r="291" spans="1:6" s="44" customFormat="1" ht="63" customHeight="1" x14ac:dyDescent="0.2">
      <c r="A291" s="31">
        <v>44460</v>
      </c>
      <c r="B291" s="32" t="s">
        <v>556</v>
      </c>
      <c r="C291" s="33" t="s">
        <v>557</v>
      </c>
      <c r="D291" s="43"/>
      <c r="E291" s="35">
        <v>9000</v>
      </c>
      <c r="F291" s="15">
        <f t="shared" si="4"/>
        <v>161574189.83999991</v>
      </c>
    </row>
    <row r="292" spans="1:6" s="44" customFormat="1" ht="82.5" customHeight="1" x14ac:dyDescent="0.2">
      <c r="A292" s="31">
        <v>44460</v>
      </c>
      <c r="B292" s="32" t="s">
        <v>558</v>
      </c>
      <c r="C292" s="33" t="s">
        <v>559</v>
      </c>
      <c r="D292" s="43"/>
      <c r="E292" s="35">
        <v>9000</v>
      </c>
      <c r="F292" s="15">
        <f t="shared" si="4"/>
        <v>161565189.83999991</v>
      </c>
    </row>
    <row r="293" spans="1:6" s="44" customFormat="1" ht="27" customHeight="1" x14ac:dyDescent="0.2">
      <c r="A293" s="31">
        <v>44460</v>
      </c>
      <c r="B293" s="32" t="s">
        <v>560</v>
      </c>
      <c r="C293" s="33" t="s">
        <v>561</v>
      </c>
      <c r="D293" s="43"/>
      <c r="E293" s="35">
        <v>60000</v>
      </c>
      <c r="F293" s="15">
        <f t="shared" si="4"/>
        <v>161505189.83999991</v>
      </c>
    </row>
    <row r="294" spans="1:6" s="44" customFormat="1" ht="27" customHeight="1" x14ac:dyDescent="0.2">
      <c r="A294" s="31">
        <v>44461</v>
      </c>
      <c r="B294" s="32" t="s">
        <v>562</v>
      </c>
      <c r="C294" s="33" t="s">
        <v>563</v>
      </c>
      <c r="D294" s="43"/>
      <c r="E294" s="35">
        <v>2457593.06</v>
      </c>
      <c r="F294" s="15">
        <f t="shared" si="4"/>
        <v>159047596.77999991</v>
      </c>
    </row>
    <row r="295" spans="1:6" s="44" customFormat="1" ht="30.75" customHeight="1" x14ac:dyDescent="0.2">
      <c r="A295" s="31">
        <v>44461</v>
      </c>
      <c r="B295" s="32" t="s">
        <v>564</v>
      </c>
      <c r="C295" s="33" t="s">
        <v>565</v>
      </c>
      <c r="D295" s="43"/>
      <c r="E295" s="35">
        <v>805153</v>
      </c>
      <c r="F295" s="15">
        <f t="shared" si="4"/>
        <v>158242443.77999991</v>
      </c>
    </row>
    <row r="296" spans="1:6" s="44" customFormat="1" ht="32.25" customHeight="1" x14ac:dyDescent="0.2">
      <c r="A296" s="31">
        <v>44461</v>
      </c>
      <c r="B296" s="32" t="s">
        <v>566</v>
      </c>
      <c r="C296" s="33" t="s">
        <v>567</v>
      </c>
      <c r="D296" s="43"/>
      <c r="E296" s="35">
        <v>409613.52</v>
      </c>
      <c r="F296" s="15">
        <f t="shared" si="4"/>
        <v>157832830.2599999</v>
      </c>
    </row>
    <row r="297" spans="1:6" s="44" customFormat="1" ht="28.5" customHeight="1" x14ac:dyDescent="0.2">
      <c r="A297" s="31">
        <v>44461</v>
      </c>
      <c r="B297" s="32" t="s">
        <v>568</v>
      </c>
      <c r="C297" s="33" t="s">
        <v>569</v>
      </c>
      <c r="D297" s="43"/>
      <c r="E297" s="35">
        <v>7971418.9400000004</v>
      </c>
      <c r="F297" s="15">
        <f t="shared" si="4"/>
        <v>149861411.3199999</v>
      </c>
    </row>
    <row r="298" spans="1:6" s="44" customFormat="1" ht="41.25" customHeight="1" x14ac:dyDescent="0.2">
      <c r="A298" s="31">
        <v>44462</v>
      </c>
      <c r="B298" s="40" t="s">
        <v>570</v>
      </c>
      <c r="C298" s="33" t="s">
        <v>571</v>
      </c>
      <c r="D298" s="43"/>
      <c r="E298" s="35">
        <v>28076</v>
      </c>
      <c r="F298" s="15">
        <f t="shared" si="4"/>
        <v>149833335.3199999</v>
      </c>
    </row>
    <row r="299" spans="1:6" s="44" customFormat="1" ht="53.25" customHeight="1" x14ac:dyDescent="0.2">
      <c r="A299" s="31">
        <v>44462</v>
      </c>
      <c r="B299" s="40" t="s">
        <v>572</v>
      </c>
      <c r="C299" s="33" t="s">
        <v>573</v>
      </c>
      <c r="D299" s="43"/>
      <c r="E299" s="35">
        <v>54180</v>
      </c>
      <c r="F299" s="15">
        <f t="shared" si="4"/>
        <v>149779155.3199999</v>
      </c>
    </row>
    <row r="300" spans="1:6" s="44" customFormat="1" ht="61.5" customHeight="1" x14ac:dyDescent="0.2">
      <c r="A300" s="31">
        <v>44462</v>
      </c>
      <c r="B300" s="40" t="s">
        <v>574</v>
      </c>
      <c r="C300" s="33" t="s">
        <v>575</v>
      </c>
      <c r="D300" s="43"/>
      <c r="E300" s="35">
        <v>5079768.28</v>
      </c>
      <c r="F300" s="15">
        <f t="shared" si="4"/>
        <v>144699387.0399999</v>
      </c>
    </row>
    <row r="301" spans="1:6" s="44" customFormat="1" ht="45" customHeight="1" x14ac:dyDescent="0.2">
      <c r="A301" s="31">
        <v>44462</v>
      </c>
      <c r="B301" s="40" t="s">
        <v>576</v>
      </c>
      <c r="C301" s="33" t="s">
        <v>577</v>
      </c>
      <c r="D301" s="43"/>
      <c r="E301" s="35">
        <v>260022.22</v>
      </c>
      <c r="F301" s="15">
        <f t="shared" si="4"/>
        <v>144439364.8199999</v>
      </c>
    </row>
    <row r="302" spans="1:6" s="44" customFormat="1" ht="50.25" customHeight="1" x14ac:dyDescent="0.2">
      <c r="A302" s="31">
        <v>44462</v>
      </c>
      <c r="B302" s="40" t="s">
        <v>578</v>
      </c>
      <c r="C302" s="33" t="s">
        <v>579</v>
      </c>
      <c r="D302" s="43"/>
      <c r="E302" s="35">
        <v>7724.93</v>
      </c>
      <c r="F302" s="15">
        <f t="shared" si="4"/>
        <v>144431639.8899999</v>
      </c>
    </row>
    <row r="303" spans="1:6" s="44" customFormat="1" ht="60.75" customHeight="1" x14ac:dyDescent="0.2">
      <c r="A303" s="31">
        <v>44462</v>
      </c>
      <c r="B303" s="40" t="s">
        <v>580</v>
      </c>
      <c r="C303" s="33" t="s">
        <v>581</v>
      </c>
      <c r="D303" s="43"/>
      <c r="E303" s="35">
        <v>9860.09</v>
      </c>
      <c r="F303" s="15">
        <f t="shared" si="4"/>
        <v>144421779.79999989</v>
      </c>
    </row>
    <row r="304" spans="1:6" s="44" customFormat="1" ht="53.25" customHeight="1" x14ac:dyDescent="0.2">
      <c r="A304" s="31">
        <v>44462</v>
      </c>
      <c r="B304" s="40" t="s">
        <v>582</v>
      </c>
      <c r="C304" s="33" t="s">
        <v>583</v>
      </c>
      <c r="D304" s="43"/>
      <c r="E304" s="35">
        <v>245195</v>
      </c>
      <c r="F304" s="15">
        <f t="shared" si="4"/>
        <v>144176584.79999989</v>
      </c>
    </row>
    <row r="305" spans="1:6" s="44" customFormat="1" ht="44.25" customHeight="1" x14ac:dyDescent="0.2">
      <c r="A305" s="31">
        <v>44462</v>
      </c>
      <c r="B305" s="40" t="s">
        <v>584</v>
      </c>
      <c r="C305" s="33" t="s">
        <v>585</v>
      </c>
      <c r="D305" s="43"/>
      <c r="E305" s="35">
        <v>126825</v>
      </c>
      <c r="F305" s="15">
        <f t="shared" si="4"/>
        <v>144049759.79999989</v>
      </c>
    </row>
    <row r="306" spans="1:6" s="44" customFormat="1" ht="58.5" customHeight="1" x14ac:dyDescent="0.2">
      <c r="A306" s="31">
        <v>44462</v>
      </c>
      <c r="B306" s="40" t="s">
        <v>586</v>
      </c>
      <c r="C306" s="33" t="s">
        <v>587</v>
      </c>
      <c r="D306" s="43"/>
      <c r="E306" s="35">
        <v>131052.5</v>
      </c>
      <c r="F306" s="15">
        <f t="shared" si="4"/>
        <v>143918707.29999989</v>
      </c>
    </row>
    <row r="307" spans="1:6" s="44" customFormat="1" ht="69.75" customHeight="1" x14ac:dyDescent="0.2">
      <c r="A307" s="31">
        <v>44462</v>
      </c>
      <c r="B307" s="40" t="s">
        <v>588</v>
      </c>
      <c r="C307" s="33" t="s">
        <v>589</v>
      </c>
      <c r="D307" s="43"/>
      <c r="E307" s="35">
        <v>346655</v>
      </c>
      <c r="F307" s="15">
        <f t="shared" si="4"/>
        <v>143572052.29999989</v>
      </c>
    </row>
    <row r="308" spans="1:6" s="44" customFormat="1" ht="54" customHeight="1" x14ac:dyDescent="0.2">
      <c r="A308" s="31">
        <v>44462</v>
      </c>
      <c r="B308" s="40" t="s">
        <v>590</v>
      </c>
      <c r="C308" s="33" t="s">
        <v>591</v>
      </c>
      <c r="D308" s="43"/>
      <c r="E308" s="35">
        <v>131052.5</v>
      </c>
      <c r="F308" s="15">
        <f t="shared" si="4"/>
        <v>143440999.79999989</v>
      </c>
    </row>
    <row r="309" spans="1:6" s="44" customFormat="1" ht="57.75" customHeight="1" x14ac:dyDescent="0.2">
      <c r="A309" s="31">
        <v>44462</v>
      </c>
      <c r="B309" s="40" t="s">
        <v>592</v>
      </c>
      <c r="C309" s="33" t="s">
        <v>593</v>
      </c>
      <c r="D309" s="43"/>
      <c r="E309" s="35">
        <v>131052.5</v>
      </c>
      <c r="F309" s="15">
        <f t="shared" si="4"/>
        <v>143309947.29999989</v>
      </c>
    </row>
    <row r="310" spans="1:6" s="44" customFormat="1" ht="41.25" customHeight="1" x14ac:dyDescent="0.2">
      <c r="A310" s="31">
        <v>44466</v>
      </c>
      <c r="B310" s="32" t="s">
        <v>594</v>
      </c>
      <c r="C310" s="33" t="s">
        <v>595</v>
      </c>
      <c r="D310" s="43"/>
      <c r="E310" s="35">
        <v>2301</v>
      </c>
      <c r="F310" s="15">
        <f t="shared" si="4"/>
        <v>143307646.29999989</v>
      </c>
    </row>
    <row r="311" spans="1:6" s="44" customFormat="1" ht="41.25" customHeight="1" x14ac:dyDescent="0.2">
      <c r="A311" s="31">
        <v>44466</v>
      </c>
      <c r="B311" s="32" t="s">
        <v>596</v>
      </c>
      <c r="C311" s="33" t="s">
        <v>597</v>
      </c>
      <c r="D311" s="43"/>
      <c r="E311" s="35">
        <v>2873.5</v>
      </c>
      <c r="F311" s="15">
        <f t="shared" si="4"/>
        <v>143304772.79999989</v>
      </c>
    </row>
    <row r="312" spans="1:6" s="44" customFormat="1" ht="45.75" customHeight="1" x14ac:dyDescent="0.2">
      <c r="A312" s="31">
        <v>44466</v>
      </c>
      <c r="B312" s="32" t="s">
        <v>598</v>
      </c>
      <c r="C312" s="33" t="s">
        <v>599</v>
      </c>
      <c r="D312" s="43"/>
      <c r="E312" s="35">
        <v>199336.98</v>
      </c>
      <c r="F312" s="15">
        <f t="shared" si="4"/>
        <v>143105435.8199999</v>
      </c>
    </row>
    <row r="313" spans="1:6" s="44" customFormat="1" ht="41.25" customHeight="1" x14ac:dyDescent="0.2">
      <c r="A313" s="31">
        <v>44466</v>
      </c>
      <c r="B313" s="32" t="s">
        <v>600</v>
      </c>
      <c r="C313" s="33" t="s">
        <v>601</v>
      </c>
      <c r="D313" s="43"/>
      <c r="E313" s="35">
        <v>126825</v>
      </c>
      <c r="F313" s="15">
        <f t="shared" si="4"/>
        <v>142978610.8199999</v>
      </c>
    </row>
    <row r="314" spans="1:6" s="44" customFormat="1" ht="54.75" customHeight="1" x14ac:dyDescent="0.2">
      <c r="A314" s="31">
        <v>44466</v>
      </c>
      <c r="B314" s="32" t="s">
        <v>602</v>
      </c>
      <c r="C314" s="33" t="s">
        <v>603</v>
      </c>
      <c r="D314" s="43"/>
      <c r="E314" s="35">
        <v>126825</v>
      </c>
      <c r="F314" s="15">
        <f t="shared" si="4"/>
        <v>142851785.8199999</v>
      </c>
    </row>
    <row r="315" spans="1:6" s="44" customFormat="1" ht="77.25" customHeight="1" x14ac:dyDescent="0.2">
      <c r="A315" s="31">
        <v>44466</v>
      </c>
      <c r="B315" s="32" t="s">
        <v>604</v>
      </c>
      <c r="C315" s="33" t="s">
        <v>605</v>
      </c>
      <c r="D315" s="43"/>
      <c r="E315" s="35">
        <v>710220</v>
      </c>
      <c r="F315" s="15">
        <f t="shared" si="4"/>
        <v>142141565.8199999</v>
      </c>
    </row>
    <row r="316" spans="1:6" s="44" customFormat="1" ht="60" customHeight="1" x14ac:dyDescent="0.2">
      <c r="A316" s="31">
        <v>44466</v>
      </c>
      <c r="B316" s="32" t="s">
        <v>606</v>
      </c>
      <c r="C316" s="33" t="s">
        <v>607</v>
      </c>
      <c r="D316" s="43"/>
      <c r="E316" s="35">
        <v>49887.02</v>
      </c>
      <c r="F316" s="15">
        <f t="shared" si="4"/>
        <v>142091678.79999989</v>
      </c>
    </row>
    <row r="317" spans="1:6" s="44" customFormat="1" ht="60" customHeight="1" x14ac:dyDescent="0.2">
      <c r="A317" s="31">
        <v>44466</v>
      </c>
      <c r="B317" s="32" t="s">
        <v>608</v>
      </c>
      <c r="C317" s="33" t="s">
        <v>609</v>
      </c>
      <c r="D317" s="43"/>
      <c r="E317" s="35">
        <v>63110.5</v>
      </c>
      <c r="F317" s="15">
        <f t="shared" si="4"/>
        <v>142028568.29999989</v>
      </c>
    </row>
    <row r="318" spans="1:6" s="44" customFormat="1" ht="30" customHeight="1" x14ac:dyDescent="0.2">
      <c r="A318" s="31">
        <v>44466</v>
      </c>
      <c r="B318" s="32" t="s">
        <v>610</v>
      </c>
      <c r="C318" s="33" t="s">
        <v>611</v>
      </c>
      <c r="D318" s="43"/>
      <c r="E318" s="35">
        <v>43111323.280000001</v>
      </c>
      <c r="F318" s="15">
        <f t="shared" si="4"/>
        <v>98917245.019999892</v>
      </c>
    </row>
    <row r="319" spans="1:6" s="44" customFormat="1" ht="51" customHeight="1" x14ac:dyDescent="0.2">
      <c r="A319" s="31">
        <v>44466</v>
      </c>
      <c r="B319" s="32" t="s">
        <v>612</v>
      </c>
      <c r="C319" s="33" t="s">
        <v>613</v>
      </c>
      <c r="D319" s="43"/>
      <c r="E319" s="35">
        <v>131052.5</v>
      </c>
      <c r="F319" s="15">
        <f t="shared" si="4"/>
        <v>98786192.519999892</v>
      </c>
    </row>
    <row r="320" spans="1:6" s="44" customFormat="1" ht="45.75" customHeight="1" x14ac:dyDescent="0.2">
      <c r="A320" s="31">
        <v>44467</v>
      </c>
      <c r="B320" s="32" t="s">
        <v>614</v>
      </c>
      <c r="C320" s="33" t="s">
        <v>615</v>
      </c>
      <c r="D320" s="43"/>
      <c r="E320" s="35">
        <v>126000</v>
      </c>
      <c r="F320" s="15">
        <f t="shared" si="4"/>
        <v>98660192.519999892</v>
      </c>
    </row>
    <row r="321" spans="1:6" s="44" customFormat="1" ht="60.75" customHeight="1" x14ac:dyDescent="0.2">
      <c r="A321" s="31">
        <v>44467</v>
      </c>
      <c r="B321" s="32" t="s">
        <v>616</v>
      </c>
      <c r="C321" s="33" t="s">
        <v>617</v>
      </c>
      <c r="D321" s="43"/>
      <c r="E321" s="35">
        <v>67500</v>
      </c>
      <c r="F321" s="15">
        <f t="shared" si="4"/>
        <v>98592692.519999892</v>
      </c>
    </row>
    <row r="322" spans="1:6" s="44" customFormat="1" ht="45" customHeight="1" x14ac:dyDescent="0.2">
      <c r="A322" s="31">
        <v>44467</v>
      </c>
      <c r="B322" s="32" t="s">
        <v>618</v>
      </c>
      <c r="C322" s="33" t="s">
        <v>619</v>
      </c>
      <c r="D322" s="43"/>
      <c r="E322" s="35">
        <v>2734723.71</v>
      </c>
      <c r="F322" s="15">
        <f t="shared" si="4"/>
        <v>95857968.809999898</v>
      </c>
    </row>
    <row r="323" spans="1:6" s="44" customFormat="1" ht="54" customHeight="1" x14ac:dyDescent="0.2">
      <c r="A323" s="31">
        <v>44467</v>
      </c>
      <c r="B323" s="32" t="s">
        <v>620</v>
      </c>
      <c r="C323" s="33" t="s">
        <v>621</v>
      </c>
      <c r="D323" s="43"/>
      <c r="E323" s="35">
        <v>40375</v>
      </c>
      <c r="F323" s="15">
        <f t="shared" si="4"/>
        <v>95817593.809999898</v>
      </c>
    </row>
    <row r="324" spans="1:6" s="44" customFormat="1" ht="53.25" customHeight="1" x14ac:dyDescent="0.2">
      <c r="A324" s="31">
        <v>44467</v>
      </c>
      <c r="B324" s="32" t="s">
        <v>622</v>
      </c>
      <c r="C324" s="33" t="s">
        <v>623</v>
      </c>
      <c r="D324" s="43"/>
      <c r="E324" s="35">
        <v>75936</v>
      </c>
      <c r="F324" s="15">
        <f t="shared" si="4"/>
        <v>95741657.809999898</v>
      </c>
    </row>
    <row r="325" spans="1:6" s="44" customFormat="1" ht="53.25" customHeight="1" x14ac:dyDescent="0.2">
      <c r="A325" s="31">
        <v>44467</v>
      </c>
      <c r="B325" s="32" t="s">
        <v>624</v>
      </c>
      <c r="C325" s="33" t="s">
        <v>625</v>
      </c>
      <c r="D325" s="43"/>
      <c r="E325" s="35">
        <v>114142.5</v>
      </c>
      <c r="F325" s="15">
        <f t="shared" si="4"/>
        <v>95627515.309999898</v>
      </c>
    </row>
    <row r="326" spans="1:6" s="44" customFormat="1" ht="60" customHeight="1" x14ac:dyDescent="0.2">
      <c r="A326" s="31">
        <v>44467</v>
      </c>
      <c r="B326" s="32" t="s">
        <v>626</v>
      </c>
      <c r="C326" s="33" t="s">
        <v>627</v>
      </c>
      <c r="D326" s="43"/>
      <c r="E326" s="35">
        <v>131052.5</v>
      </c>
      <c r="F326" s="15">
        <f t="shared" si="4"/>
        <v>95496462.809999898</v>
      </c>
    </row>
    <row r="327" spans="1:6" s="44" customFormat="1" ht="45" customHeight="1" x14ac:dyDescent="0.2">
      <c r="A327" s="31">
        <v>44467</v>
      </c>
      <c r="B327" s="32" t="s">
        <v>628</v>
      </c>
      <c r="C327" s="33" t="s">
        <v>629</v>
      </c>
      <c r="D327" s="43"/>
      <c r="E327" s="35">
        <v>24750</v>
      </c>
      <c r="F327" s="15">
        <f t="shared" si="4"/>
        <v>95471712.809999898</v>
      </c>
    </row>
    <row r="328" spans="1:6" s="44" customFormat="1" ht="56.25" customHeight="1" x14ac:dyDescent="0.2">
      <c r="A328" s="31">
        <v>44467</v>
      </c>
      <c r="B328" s="32" t="s">
        <v>630</v>
      </c>
      <c r="C328" s="33" t="s">
        <v>631</v>
      </c>
      <c r="D328" s="43"/>
      <c r="E328" s="35">
        <v>262105</v>
      </c>
      <c r="F328" s="15">
        <f t="shared" si="4"/>
        <v>95209607.809999898</v>
      </c>
    </row>
    <row r="329" spans="1:6" s="44" customFormat="1" ht="71.25" customHeight="1" x14ac:dyDescent="0.2">
      <c r="A329" s="31">
        <v>44467</v>
      </c>
      <c r="B329" s="32" t="s">
        <v>632</v>
      </c>
      <c r="C329" s="33" t="s">
        <v>633</v>
      </c>
      <c r="D329" s="43"/>
      <c r="E329" s="35">
        <v>18984</v>
      </c>
      <c r="F329" s="15">
        <f t="shared" si="4"/>
        <v>95190623.809999898</v>
      </c>
    </row>
    <row r="330" spans="1:6" s="44" customFormat="1" ht="45" customHeight="1" x14ac:dyDescent="0.2">
      <c r="A330" s="31">
        <v>44467</v>
      </c>
      <c r="B330" s="32" t="s">
        <v>634</v>
      </c>
      <c r="C330" s="33" t="s">
        <v>635</v>
      </c>
      <c r="D330" s="43"/>
      <c r="E330" s="35">
        <v>28526.85</v>
      </c>
      <c r="F330" s="15">
        <f t="shared" si="4"/>
        <v>95162096.959999904</v>
      </c>
    </row>
    <row r="331" spans="1:6" s="44" customFormat="1" ht="31.5" customHeight="1" x14ac:dyDescent="0.2">
      <c r="A331" s="31">
        <v>44467</v>
      </c>
      <c r="B331" s="32" t="s">
        <v>636</v>
      </c>
      <c r="C331" s="33" t="s">
        <v>637</v>
      </c>
      <c r="D331" s="43"/>
      <c r="E331" s="35">
        <v>2323765.64</v>
      </c>
      <c r="F331" s="15">
        <f t="shared" si="4"/>
        <v>92838331.319999903</v>
      </c>
    </row>
    <row r="332" spans="1:6" s="44" customFormat="1" ht="53.25" customHeight="1" x14ac:dyDescent="0.2">
      <c r="A332" s="31">
        <v>44467</v>
      </c>
      <c r="B332" s="32" t="s">
        <v>638</v>
      </c>
      <c r="C332" s="33" t="s">
        <v>639</v>
      </c>
      <c r="D332" s="43"/>
      <c r="E332" s="35">
        <v>126825</v>
      </c>
      <c r="F332" s="15">
        <f t="shared" si="4"/>
        <v>92711506.319999903</v>
      </c>
    </row>
    <row r="333" spans="1:6" s="44" customFormat="1" ht="41.25" customHeight="1" x14ac:dyDescent="0.2">
      <c r="A333" s="31">
        <v>44467</v>
      </c>
      <c r="B333" s="32" t="s">
        <v>640</v>
      </c>
      <c r="C333" s="33" t="s">
        <v>641</v>
      </c>
      <c r="D333" s="43"/>
      <c r="E333" s="35">
        <v>126825</v>
      </c>
      <c r="F333" s="15">
        <f t="shared" si="4"/>
        <v>92584681.319999903</v>
      </c>
    </row>
    <row r="334" spans="1:6" s="44" customFormat="1" ht="66" customHeight="1" x14ac:dyDescent="0.2">
      <c r="A334" s="31">
        <v>44467</v>
      </c>
      <c r="B334" s="32" t="s">
        <v>642</v>
      </c>
      <c r="C334" s="33" t="s">
        <v>643</v>
      </c>
      <c r="D334" s="43"/>
      <c r="E334" s="35">
        <v>875092.5</v>
      </c>
      <c r="F334" s="15">
        <f t="shared" ref="F334:F352" si="5">F333-E334</f>
        <v>91709588.819999903</v>
      </c>
    </row>
    <row r="335" spans="1:6" s="44" customFormat="1" ht="66" customHeight="1" x14ac:dyDescent="0.2">
      <c r="A335" s="31">
        <v>44467</v>
      </c>
      <c r="B335" s="32" t="s">
        <v>644</v>
      </c>
      <c r="C335" s="33" t="s">
        <v>645</v>
      </c>
      <c r="D335" s="43"/>
      <c r="E335" s="35">
        <v>9000</v>
      </c>
      <c r="F335" s="15">
        <f t="shared" si="5"/>
        <v>91700588.819999903</v>
      </c>
    </row>
    <row r="336" spans="1:6" s="44" customFormat="1" ht="40.5" customHeight="1" x14ac:dyDescent="0.2">
      <c r="A336" s="31">
        <v>44467</v>
      </c>
      <c r="B336" s="32" t="s">
        <v>646</v>
      </c>
      <c r="C336" s="33" t="s">
        <v>647</v>
      </c>
      <c r="D336" s="43"/>
      <c r="E336" s="35">
        <v>18450</v>
      </c>
      <c r="F336" s="15">
        <f t="shared" si="5"/>
        <v>91682138.819999903</v>
      </c>
    </row>
    <row r="337" spans="1:6" s="44" customFormat="1" ht="41.25" customHeight="1" x14ac:dyDescent="0.2">
      <c r="A337" s="31">
        <v>44468</v>
      </c>
      <c r="B337" s="32" t="s">
        <v>648</v>
      </c>
      <c r="C337" s="33" t="s">
        <v>649</v>
      </c>
      <c r="D337" s="43"/>
      <c r="E337" s="35">
        <v>119976.88</v>
      </c>
      <c r="F337" s="15">
        <f t="shared" si="5"/>
        <v>91562161.939999908</v>
      </c>
    </row>
    <row r="338" spans="1:6" s="44" customFormat="1" ht="76.5" customHeight="1" x14ac:dyDescent="0.2">
      <c r="A338" s="31">
        <v>44468</v>
      </c>
      <c r="B338" s="32" t="s">
        <v>650</v>
      </c>
      <c r="C338" s="33" t="s">
        <v>651</v>
      </c>
      <c r="D338" s="43"/>
      <c r="E338" s="35">
        <v>90000</v>
      </c>
      <c r="F338" s="15">
        <f t="shared" si="5"/>
        <v>91472161.939999908</v>
      </c>
    </row>
    <row r="339" spans="1:6" s="44" customFormat="1" ht="51" customHeight="1" x14ac:dyDescent="0.2">
      <c r="A339" s="31">
        <v>44468</v>
      </c>
      <c r="B339" s="32" t="s">
        <v>652</v>
      </c>
      <c r="C339" s="33" t="s">
        <v>653</v>
      </c>
      <c r="D339" s="43"/>
      <c r="E339" s="35">
        <v>81000</v>
      </c>
      <c r="F339" s="15">
        <f t="shared" si="5"/>
        <v>91391161.939999908</v>
      </c>
    </row>
    <row r="340" spans="1:6" s="44" customFormat="1" ht="102" customHeight="1" x14ac:dyDescent="0.2">
      <c r="A340" s="31">
        <v>44468</v>
      </c>
      <c r="B340" s="32" t="s">
        <v>654</v>
      </c>
      <c r="C340" s="33" t="s">
        <v>655</v>
      </c>
      <c r="D340" s="43"/>
      <c r="E340" s="35">
        <v>339000</v>
      </c>
      <c r="F340" s="15">
        <f t="shared" si="5"/>
        <v>91052161.939999908</v>
      </c>
    </row>
    <row r="341" spans="1:6" s="44" customFormat="1" ht="63" customHeight="1" x14ac:dyDescent="0.2">
      <c r="A341" s="31">
        <v>44468</v>
      </c>
      <c r="B341" s="32" t="s">
        <v>656</v>
      </c>
      <c r="C341" s="33" t="s">
        <v>657</v>
      </c>
      <c r="D341" s="43"/>
      <c r="E341" s="35">
        <v>10190172.720000001</v>
      </c>
      <c r="F341" s="15">
        <f t="shared" si="5"/>
        <v>80861989.219999909</v>
      </c>
    </row>
    <row r="342" spans="1:6" s="44" customFormat="1" ht="45.75" customHeight="1" x14ac:dyDescent="0.2">
      <c r="A342" s="31">
        <v>44468</v>
      </c>
      <c r="B342" s="32" t="s">
        <v>658</v>
      </c>
      <c r="C342" s="33" t="s">
        <v>659</v>
      </c>
      <c r="D342" s="43"/>
      <c r="E342" s="35">
        <v>126825</v>
      </c>
      <c r="F342" s="15">
        <f t="shared" si="5"/>
        <v>80735164.219999909</v>
      </c>
    </row>
    <row r="343" spans="1:6" s="44" customFormat="1" ht="41.25" customHeight="1" x14ac:dyDescent="0.2">
      <c r="A343" s="31">
        <v>44468</v>
      </c>
      <c r="B343" s="32" t="s">
        <v>660</v>
      </c>
      <c r="C343" s="33" t="s">
        <v>661</v>
      </c>
      <c r="D343" s="43"/>
      <c r="E343" s="35">
        <v>131052.5</v>
      </c>
      <c r="F343" s="15">
        <f t="shared" si="5"/>
        <v>80604111.719999909</v>
      </c>
    </row>
    <row r="344" spans="1:6" s="44" customFormat="1" ht="51" customHeight="1" x14ac:dyDescent="0.2">
      <c r="A344" s="31">
        <v>44468</v>
      </c>
      <c r="B344" s="32" t="s">
        <v>662</v>
      </c>
      <c r="C344" s="33" t="s">
        <v>663</v>
      </c>
      <c r="D344" s="43"/>
      <c r="E344" s="35">
        <v>126825</v>
      </c>
      <c r="F344" s="15">
        <f t="shared" si="5"/>
        <v>80477286.719999909</v>
      </c>
    </row>
    <row r="345" spans="1:6" s="44" customFormat="1" ht="41.25" customHeight="1" x14ac:dyDescent="0.2">
      <c r="A345" s="31">
        <v>44468</v>
      </c>
      <c r="B345" s="32" t="s">
        <v>664</v>
      </c>
      <c r="C345" s="33" t="s">
        <v>665</v>
      </c>
      <c r="D345" s="43"/>
      <c r="E345" s="35">
        <v>24750</v>
      </c>
      <c r="F345" s="15">
        <f t="shared" si="5"/>
        <v>80452536.719999909</v>
      </c>
    </row>
    <row r="346" spans="1:6" s="44" customFormat="1" ht="51.75" customHeight="1" x14ac:dyDescent="0.2">
      <c r="A346" s="31">
        <v>44468</v>
      </c>
      <c r="B346" s="32" t="s">
        <v>666</v>
      </c>
      <c r="C346" s="33" t="s">
        <v>667</v>
      </c>
      <c r="D346" s="43"/>
      <c r="E346" s="35">
        <v>126825</v>
      </c>
      <c r="F346" s="15">
        <f t="shared" si="5"/>
        <v>80325711.719999909</v>
      </c>
    </row>
    <row r="347" spans="1:6" s="44" customFormat="1" ht="41.25" customHeight="1" x14ac:dyDescent="0.2">
      <c r="A347" s="31">
        <v>44468</v>
      </c>
      <c r="B347" s="32" t="s">
        <v>668</v>
      </c>
      <c r="C347" s="33" t="s">
        <v>669</v>
      </c>
      <c r="D347" s="43"/>
      <c r="E347" s="35">
        <v>63412.5</v>
      </c>
      <c r="F347" s="15">
        <f t="shared" si="5"/>
        <v>80262299.219999909</v>
      </c>
    </row>
    <row r="348" spans="1:6" s="44" customFormat="1" ht="63.75" customHeight="1" x14ac:dyDescent="0.2">
      <c r="A348" s="31">
        <v>44468</v>
      </c>
      <c r="B348" s="32" t="s">
        <v>670</v>
      </c>
      <c r="C348" s="33" t="s">
        <v>671</v>
      </c>
      <c r="D348" s="43"/>
      <c r="E348" s="35">
        <v>55991.72</v>
      </c>
      <c r="F348" s="15">
        <f t="shared" si="5"/>
        <v>80206307.499999911</v>
      </c>
    </row>
    <row r="349" spans="1:6" s="44" customFormat="1" ht="52.5" customHeight="1" x14ac:dyDescent="0.2">
      <c r="A349" s="31">
        <v>44468</v>
      </c>
      <c r="B349" s="32" t="s">
        <v>672</v>
      </c>
      <c r="C349" s="33" t="s">
        <v>673</v>
      </c>
      <c r="D349" s="43"/>
      <c r="E349" s="35">
        <v>131052.5</v>
      </c>
      <c r="F349" s="15">
        <f t="shared" si="5"/>
        <v>80075254.999999911</v>
      </c>
    </row>
    <row r="350" spans="1:6" s="44" customFormat="1" ht="45" customHeight="1" x14ac:dyDescent="0.2">
      <c r="A350" s="31">
        <v>44468</v>
      </c>
      <c r="B350" s="32" t="s">
        <v>674</v>
      </c>
      <c r="C350" s="33" t="s">
        <v>675</v>
      </c>
      <c r="D350" s="43"/>
      <c r="E350" s="35">
        <v>12760474.689999999</v>
      </c>
      <c r="F350" s="15">
        <f t="shared" si="5"/>
        <v>67314780.309999913</v>
      </c>
    </row>
    <row r="351" spans="1:6" s="44" customFormat="1" ht="75" customHeight="1" x14ac:dyDescent="0.2">
      <c r="A351" s="31">
        <v>44468</v>
      </c>
      <c r="B351" s="32" t="s">
        <v>676</v>
      </c>
      <c r="C351" s="33" t="s">
        <v>677</v>
      </c>
      <c r="D351" s="43"/>
      <c r="E351" s="35">
        <v>9000</v>
      </c>
      <c r="F351" s="15">
        <f t="shared" si="5"/>
        <v>67305780.309999913</v>
      </c>
    </row>
    <row r="352" spans="1:6" s="44" customFormat="1" ht="43.5" customHeight="1" x14ac:dyDescent="0.2">
      <c r="A352" s="31">
        <v>44469</v>
      </c>
      <c r="B352" s="32" t="s">
        <v>678</v>
      </c>
      <c r="C352" s="33" t="s">
        <v>679</v>
      </c>
      <c r="D352" s="43"/>
      <c r="E352" s="35">
        <v>1606426.25</v>
      </c>
      <c r="F352" s="15">
        <f t="shared" si="5"/>
        <v>65699354.059999913</v>
      </c>
    </row>
    <row r="353" spans="1:6" s="44" customFormat="1" ht="29.25" customHeight="1" x14ac:dyDescent="0.2">
      <c r="A353" s="45"/>
      <c r="B353" s="46"/>
      <c r="C353" s="47"/>
      <c r="D353" s="48"/>
      <c r="E353" s="49"/>
      <c r="F353" s="50"/>
    </row>
    <row r="354" spans="1:6" s="44" customFormat="1" ht="29.25" customHeight="1" x14ac:dyDescent="0.2">
      <c r="A354" s="45"/>
      <c r="B354" s="46"/>
      <c r="C354" s="47"/>
      <c r="D354" s="48"/>
      <c r="E354" s="49"/>
      <c r="F354" s="50"/>
    </row>
    <row r="355" spans="1:6" s="44" customFormat="1" ht="29.25" customHeight="1" x14ac:dyDescent="0.2">
      <c r="A355" s="45"/>
      <c r="B355" s="46"/>
      <c r="C355" s="47"/>
      <c r="D355" s="48"/>
      <c r="E355" s="49"/>
      <c r="F355" s="50"/>
    </row>
    <row r="356" spans="1:6" s="44" customFormat="1" ht="29.25" customHeight="1" x14ac:dyDescent="0.2">
      <c r="A356" s="45"/>
      <c r="B356" s="46"/>
      <c r="C356" s="47"/>
      <c r="D356" s="48"/>
      <c r="E356" s="49"/>
      <c r="F356" s="50"/>
    </row>
    <row r="357" spans="1:6" s="44" customFormat="1" ht="29.25" customHeight="1" x14ac:dyDescent="0.2">
      <c r="A357" s="45"/>
      <c r="B357" s="46"/>
      <c r="C357" s="47"/>
      <c r="D357" s="48"/>
      <c r="E357" s="49"/>
      <c r="F357" s="50"/>
    </row>
    <row r="358" spans="1:6" s="44" customFormat="1" ht="29.25" customHeight="1" x14ac:dyDescent="0.2">
      <c r="A358" s="45"/>
      <c r="B358" s="46"/>
      <c r="C358" s="47"/>
      <c r="D358" s="48"/>
      <c r="E358" s="49"/>
      <c r="F358" s="50"/>
    </row>
    <row r="359" spans="1:6" s="44" customFormat="1" ht="29.25" customHeight="1" x14ac:dyDescent="0.2">
      <c r="A359" s="45"/>
      <c r="B359" s="46"/>
      <c r="C359" s="47"/>
      <c r="D359" s="48"/>
      <c r="E359" s="49"/>
      <c r="F359" s="50"/>
    </row>
    <row r="360" spans="1:6" s="44" customFormat="1" ht="29.25" customHeight="1" x14ac:dyDescent="0.2">
      <c r="A360" s="45"/>
      <c r="B360" s="46"/>
      <c r="C360" s="47"/>
      <c r="D360" s="48"/>
      <c r="E360" s="49"/>
      <c r="F360" s="50"/>
    </row>
    <row r="361" spans="1:6" s="44" customFormat="1" ht="29.25" customHeight="1" x14ac:dyDescent="0.2">
      <c r="A361" s="45"/>
      <c r="B361" s="46"/>
      <c r="C361" s="47"/>
      <c r="D361" s="48"/>
      <c r="E361" s="49"/>
      <c r="F361" s="50"/>
    </row>
    <row r="362" spans="1:6" s="44" customFormat="1" ht="29.25" customHeight="1" x14ac:dyDescent="0.2">
      <c r="A362" s="45"/>
      <c r="B362" s="46"/>
      <c r="C362" s="47"/>
      <c r="D362" s="48"/>
      <c r="E362" s="49"/>
      <c r="F362" s="50"/>
    </row>
    <row r="363" spans="1:6" s="44" customFormat="1" ht="29.25" customHeight="1" x14ac:dyDescent="0.2">
      <c r="A363" s="45"/>
      <c r="B363" s="46"/>
      <c r="C363" s="47"/>
      <c r="D363" s="48"/>
      <c r="E363" s="49"/>
      <c r="F363" s="50"/>
    </row>
    <row r="364" spans="1:6" s="44" customFormat="1" ht="29.25" customHeight="1" x14ac:dyDescent="0.2">
      <c r="A364" s="45"/>
      <c r="B364" s="46"/>
      <c r="C364" s="47"/>
      <c r="D364" s="48"/>
      <c r="E364" s="49"/>
      <c r="F364" s="50"/>
    </row>
    <row r="365" spans="1:6" s="44" customFormat="1" ht="29.25" customHeight="1" x14ac:dyDescent="0.2">
      <c r="A365" s="45"/>
      <c r="B365" s="46"/>
      <c r="C365" s="47"/>
      <c r="D365" s="48"/>
      <c r="E365" s="49"/>
      <c r="F365" s="50"/>
    </row>
    <row r="366" spans="1:6" s="44" customFormat="1" ht="29.25" customHeight="1" x14ac:dyDescent="0.2">
      <c r="A366" s="45"/>
      <c r="B366" s="46"/>
      <c r="C366" s="47"/>
      <c r="D366" s="48"/>
      <c r="E366" s="49"/>
      <c r="F366" s="50"/>
    </row>
    <row r="367" spans="1:6" s="44" customFormat="1" ht="29.25" customHeight="1" x14ac:dyDescent="0.2">
      <c r="A367" s="45"/>
      <c r="B367" s="46"/>
      <c r="C367" s="47"/>
      <c r="D367" s="48"/>
      <c r="E367" s="49"/>
      <c r="F367" s="50"/>
    </row>
    <row r="368" spans="1:6" s="44" customFormat="1" ht="29.25" customHeight="1" x14ac:dyDescent="0.2">
      <c r="A368" s="45"/>
      <c r="B368" s="46"/>
      <c r="C368" s="47"/>
      <c r="D368" s="48"/>
      <c r="E368" s="49"/>
      <c r="F368" s="50"/>
    </row>
    <row r="369" spans="1:6" s="44" customFormat="1" ht="29.25" customHeight="1" x14ac:dyDescent="0.2">
      <c r="A369" s="45"/>
      <c r="B369" s="46"/>
      <c r="C369" s="47"/>
      <c r="D369" s="48"/>
      <c r="E369" s="49"/>
      <c r="F369" s="50"/>
    </row>
    <row r="370" spans="1:6" s="44" customFormat="1" ht="29.25" customHeight="1" x14ac:dyDescent="0.2">
      <c r="A370" s="45"/>
      <c r="B370" s="46"/>
      <c r="C370" s="47"/>
      <c r="D370" s="48"/>
      <c r="E370" s="49"/>
      <c r="F370" s="50"/>
    </row>
    <row r="371" spans="1:6" s="44" customFormat="1" ht="29.25" customHeight="1" x14ac:dyDescent="0.2">
      <c r="A371" s="45"/>
      <c r="B371" s="46"/>
      <c r="C371" s="47"/>
      <c r="D371" s="48"/>
      <c r="E371" s="49"/>
      <c r="F371" s="50"/>
    </row>
    <row r="372" spans="1:6" s="44" customFormat="1" ht="29.25" customHeight="1" x14ac:dyDescent="0.2">
      <c r="A372" s="45"/>
      <c r="B372" s="46"/>
      <c r="C372" s="47"/>
      <c r="D372" s="48"/>
      <c r="E372" s="49"/>
      <c r="F372" s="50"/>
    </row>
    <row r="373" spans="1:6" s="44" customFormat="1" ht="29.25" customHeight="1" x14ac:dyDescent="0.2">
      <c r="A373" s="45"/>
      <c r="B373" s="46"/>
      <c r="C373" s="47"/>
      <c r="D373" s="48"/>
      <c r="E373" s="49"/>
      <c r="F373" s="50"/>
    </row>
    <row r="374" spans="1:6" s="44" customFormat="1" ht="29.25" customHeight="1" x14ac:dyDescent="0.2">
      <c r="A374" s="45"/>
      <c r="B374" s="46"/>
      <c r="C374" s="47"/>
      <c r="D374" s="48"/>
      <c r="E374" s="49"/>
      <c r="F374" s="50"/>
    </row>
    <row r="375" spans="1:6" s="44" customFormat="1" ht="29.25" customHeight="1" x14ac:dyDescent="0.2">
      <c r="A375" s="45"/>
      <c r="B375" s="46"/>
      <c r="C375" s="47"/>
      <c r="D375" s="48"/>
      <c r="E375" s="49"/>
      <c r="F375" s="50"/>
    </row>
    <row r="376" spans="1:6" s="44" customFormat="1" ht="29.25" customHeight="1" x14ac:dyDescent="0.2">
      <c r="A376" s="45"/>
      <c r="B376" s="46"/>
      <c r="C376" s="47"/>
      <c r="D376" s="48"/>
      <c r="E376" s="49"/>
      <c r="F376" s="50"/>
    </row>
    <row r="377" spans="1:6" s="44" customFormat="1" ht="29.25" customHeight="1" x14ac:dyDescent="0.2">
      <c r="A377" s="45"/>
      <c r="B377" s="46"/>
      <c r="C377" s="47"/>
      <c r="D377" s="48"/>
      <c r="E377" s="49"/>
      <c r="F377" s="50"/>
    </row>
    <row r="378" spans="1:6" s="44" customFormat="1" ht="15" customHeight="1" x14ac:dyDescent="0.25">
      <c r="A378" s="220" t="s">
        <v>0</v>
      </c>
      <c r="B378" s="220"/>
      <c r="C378" s="220"/>
      <c r="D378" s="220"/>
      <c r="E378" s="220"/>
      <c r="F378" s="220"/>
    </row>
    <row r="379" spans="1:6" s="44" customFormat="1" ht="15" customHeight="1" x14ac:dyDescent="0.25">
      <c r="A379" s="220" t="s">
        <v>1</v>
      </c>
      <c r="B379" s="220"/>
      <c r="C379" s="220"/>
      <c r="D379" s="220"/>
      <c r="E379" s="220"/>
      <c r="F379" s="220"/>
    </row>
    <row r="380" spans="1:6" s="44" customFormat="1" ht="15" customHeight="1" x14ac:dyDescent="0.25">
      <c r="A380" s="221" t="s">
        <v>2</v>
      </c>
      <c r="B380" s="221"/>
      <c r="C380" s="221"/>
      <c r="D380" s="221"/>
      <c r="E380" s="221"/>
      <c r="F380" s="221"/>
    </row>
    <row r="381" spans="1:6" s="44" customFormat="1" ht="15" customHeight="1" x14ac:dyDescent="0.25">
      <c r="A381" s="221" t="s">
        <v>3</v>
      </c>
      <c r="B381" s="221"/>
      <c r="C381" s="221"/>
      <c r="D381" s="221"/>
      <c r="E381" s="221"/>
      <c r="F381" s="221"/>
    </row>
    <row r="382" spans="1:6" s="44" customFormat="1" ht="14.25" customHeight="1" x14ac:dyDescent="0.25">
      <c r="A382" s="3"/>
      <c r="B382" s="4"/>
      <c r="C382" s="5"/>
      <c r="D382" s="6"/>
      <c r="E382" s="7"/>
      <c r="F382" s="8"/>
    </row>
    <row r="383" spans="1:6" s="44" customFormat="1" ht="30" customHeight="1" x14ac:dyDescent="0.2">
      <c r="A383" s="226" t="s">
        <v>680</v>
      </c>
      <c r="B383" s="226"/>
      <c r="C383" s="226"/>
      <c r="D383" s="226"/>
      <c r="E383" s="226"/>
      <c r="F383" s="226"/>
    </row>
    <row r="384" spans="1:6" s="44" customFormat="1" ht="3.75" hidden="1" customHeight="1" x14ac:dyDescent="0.2">
      <c r="A384" s="51"/>
      <c r="B384" s="52"/>
      <c r="C384" s="51"/>
      <c r="D384" s="51"/>
      <c r="E384" s="51"/>
      <c r="F384" s="51"/>
    </row>
    <row r="385" spans="1:60" s="44" customFormat="1" ht="33" customHeight="1" x14ac:dyDescent="0.2">
      <c r="A385" s="226" t="s">
        <v>6</v>
      </c>
      <c r="B385" s="226"/>
      <c r="C385" s="226"/>
      <c r="D385" s="226"/>
      <c r="E385" s="226"/>
      <c r="F385" s="53">
        <v>2499093360.0700002</v>
      </c>
    </row>
    <row r="386" spans="1:60" s="44" customFormat="1" ht="5.25" hidden="1" customHeight="1" x14ac:dyDescent="0.2">
      <c r="A386" s="51"/>
      <c r="B386" s="52"/>
      <c r="C386" s="51"/>
      <c r="D386" s="51"/>
      <c r="E386" s="51"/>
      <c r="F386" s="53"/>
    </row>
    <row r="387" spans="1:60" s="56" customFormat="1" ht="15" customHeight="1" x14ac:dyDescent="0.2">
      <c r="A387" s="54" t="s">
        <v>7</v>
      </c>
      <c r="B387" s="54" t="s">
        <v>8</v>
      </c>
      <c r="C387" s="54" t="s">
        <v>681</v>
      </c>
      <c r="D387" s="54" t="s">
        <v>10</v>
      </c>
      <c r="E387" s="54" t="s">
        <v>11</v>
      </c>
      <c r="F387" s="54" t="s">
        <v>682</v>
      </c>
      <c r="G387" s="55"/>
      <c r="H387" s="55"/>
      <c r="I387" s="55"/>
      <c r="J387" s="55"/>
      <c r="K387" s="55"/>
      <c r="L387" s="55"/>
      <c r="M387" s="55"/>
      <c r="N387" s="55"/>
      <c r="O387" s="55"/>
      <c r="P387" s="55"/>
      <c r="Q387" s="55"/>
      <c r="R387" s="55"/>
      <c r="S387" s="55"/>
      <c r="T387" s="55"/>
      <c r="U387" s="55"/>
      <c r="V387" s="55"/>
      <c r="W387" s="55"/>
      <c r="X387" s="55"/>
      <c r="Y387" s="55"/>
      <c r="Z387" s="55"/>
      <c r="AA387" s="55"/>
      <c r="AB387" s="55"/>
      <c r="AC387" s="55"/>
      <c r="AD387" s="55"/>
      <c r="AE387" s="55"/>
      <c r="AF387" s="55"/>
      <c r="AG387" s="55"/>
      <c r="AH387" s="55"/>
      <c r="AI387" s="55"/>
      <c r="AJ387" s="55"/>
      <c r="AK387" s="55"/>
      <c r="AL387" s="55"/>
      <c r="AM387" s="55"/>
      <c r="AN387" s="55"/>
      <c r="AO387" s="55"/>
      <c r="AP387" s="55"/>
      <c r="AQ387" s="55"/>
      <c r="AR387" s="55"/>
      <c r="AS387" s="55"/>
      <c r="AT387" s="55"/>
      <c r="AU387" s="55"/>
      <c r="AV387" s="55"/>
      <c r="AW387" s="55"/>
      <c r="AX387" s="55"/>
      <c r="AY387" s="55"/>
      <c r="AZ387" s="55"/>
      <c r="BA387" s="55"/>
      <c r="BB387" s="55"/>
      <c r="BC387" s="55"/>
      <c r="BD387" s="55"/>
      <c r="BE387" s="55"/>
      <c r="BF387" s="55"/>
      <c r="BG387" s="55"/>
      <c r="BH387" s="55"/>
    </row>
    <row r="388" spans="1:60" ht="15" customHeight="1" x14ac:dyDescent="0.2">
      <c r="A388" s="51"/>
      <c r="B388" s="57"/>
      <c r="C388" s="51"/>
      <c r="D388" s="51"/>
      <c r="E388" s="58"/>
      <c r="F388" s="51"/>
    </row>
    <row r="389" spans="1:60" ht="15" customHeight="1" x14ac:dyDescent="0.2">
      <c r="A389" s="59"/>
      <c r="B389" s="18"/>
      <c r="C389" s="60" t="s">
        <v>683</v>
      </c>
      <c r="D389" s="61">
        <v>617473603.88</v>
      </c>
      <c r="E389" s="62"/>
      <c r="F389" s="63">
        <f>F385+D389</f>
        <v>3116566963.9500003</v>
      </c>
    </row>
    <row r="390" spans="1:60" ht="15" customHeight="1" x14ac:dyDescent="0.2">
      <c r="A390" s="59"/>
      <c r="B390" s="18"/>
      <c r="C390" s="60" t="s">
        <v>684</v>
      </c>
      <c r="D390" s="61"/>
      <c r="E390" s="62"/>
      <c r="F390" s="63">
        <f>F389</f>
        <v>3116566963.9500003</v>
      </c>
    </row>
    <row r="391" spans="1:60" ht="15" customHeight="1" x14ac:dyDescent="0.2">
      <c r="A391" s="59"/>
      <c r="B391" s="18"/>
      <c r="C391" s="60" t="s">
        <v>685</v>
      </c>
      <c r="D391" s="61"/>
      <c r="E391" s="62"/>
      <c r="F391" s="63">
        <f>F390</f>
        <v>3116566963.9500003</v>
      </c>
    </row>
    <row r="392" spans="1:60" ht="15" customHeight="1" x14ac:dyDescent="0.2">
      <c r="A392" s="64"/>
      <c r="B392" s="65"/>
      <c r="C392" s="60" t="s">
        <v>686</v>
      </c>
      <c r="D392" s="61">
        <v>1913209.12</v>
      </c>
      <c r="E392" s="61"/>
      <c r="F392" s="63">
        <f>F391+D392</f>
        <v>3118480173.0700002</v>
      </c>
    </row>
    <row r="393" spans="1:60" ht="15" customHeight="1" x14ac:dyDescent="0.2">
      <c r="A393" s="64"/>
      <c r="B393" s="65"/>
      <c r="C393" s="60" t="s">
        <v>683</v>
      </c>
      <c r="D393" s="66"/>
      <c r="E393" s="67">
        <v>100000000</v>
      </c>
      <c r="F393" s="63">
        <f>F392-E393</f>
        <v>3018480173.0700002</v>
      </c>
    </row>
    <row r="394" spans="1:60" ht="15" customHeight="1" x14ac:dyDescent="0.2">
      <c r="A394" s="68"/>
      <c r="B394" s="65"/>
      <c r="C394" s="69" t="s">
        <v>18</v>
      </c>
      <c r="D394" s="70"/>
      <c r="E394" s="71">
        <v>155625.87</v>
      </c>
      <c r="F394" s="63">
        <f t="shared" ref="F394:F430" si="6">F393-E394</f>
        <v>3018324547.2000003</v>
      </c>
    </row>
    <row r="395" spans="1:60" ht="15" customHeight="1" x14ac:dyDescent="0.2">
      <c r="A395" s="68"/>
      <c r="B395" s="65"/>
      <c r="C395" s="72" t="s">
        <v>19</v>
      </c>
      <c r="D395" s="70"/>
      <c r="E395" s="71">
        <v>54870.83</v>
      </c>
      <c r="F395" s="63">
        <f t="shared" si="6"/>
        <v>3018269676.3700004</v>
      </c>
    </row>
    <row r="396" spans="1:60" ht="15" customHeight="1" x14ac:dyDescent="0.2">
      <c r="A396" s="68"/>
      <c r="B396" s="65"/>
      <c r="C396" s="69" t="s">
        <v>21</v>
      </c>
      <c r="D396" s="70"/>
      <c r="E396" s="71">
        <v>2500</v>
      </c>
      <c r="F396" s="63">
        <f t="shared" si="6"/>
        <v>3018267176.3700004</v>
      </c>
      <c r="K396" s="73"/>
    </row>
    <row r="397" spans="1:60" ht="15" customHeight="1" x14ac:dyDescent="0.2">
      <c r="A397" s="68"/>
      <c r="B397" s="65"/>
      <c r="C397" s="69" t="s">
        <v>23</v>
      </c>
      <c r="D397" s="70"/>
      <c r="E397" s="71">
        <v>175</v>
      </c>
      <c r="F397" s="63">
        <f t="shared" si="6"/>
        <v>3018267001.3700004</v>
      </c>
    </row>
    <row r="398" spans="1:60" s="77" customFormat="1" ht="40.5" customHeight="1" x14ac:dyDescent="0.2">
      <c r="A398" s="68">
        <v>44440</v>
      </c>
      <c r="B398" s="40">
        <v>34002</v>
      </c>
      <c r="C398" s="33" t="s">
        <v>687</v>
      </c>
      <c r="D398" s="74"/>
      <c r="E398" s="35">
        <v>3184417.43</v>
      </c>
      <c r="F398" s="63">
        <f t="shared" si="6"/>
        <v>3015082583.9400005</v>
      </c>
      <c r="G398" s="75"/>
      <c r="H398" s="76"/>
      <c r="I398" s="75"/>
      <c r="J398" s="75"/>
      <c r="K398" s="75"/>
      <c r="L398" s="75"/>
      <c r="M398" s="75"/>
      <c r="N398" s="75"/>
      <c r="O398" s="75"/>
      <c r="P398" s="75"/>
      <c r="Q398" s="75"/>
      <c r="R398" s="75"/>
      <c r="S398" s="75"/>
      <c r="T398" s="75"/>
      <c r="U398" s="75"/>
      <c r="V398" s="75"/>
      <c r="W398" s="75"/>
      <c r="X398" s="75"/>
      <c r="Y398" s="75"/>
      <c r="Z398" s="75"/>
      <c r="AA398" s="75"/>
      <c r="AB398" s="75"/>
      <c r="AC398" s="75"/>
      <c r="AD398" s="75"/>
      <c r="AE398" s="75"/>
      <c r="AF398" s="75"/>
      <c r="AG398" s="75"/>
      <c r="AH398" s="75"/>
      <c r="AI398" s="75"/>
      <c r="AJ398" s="75"/>
      <c r="AK398" s="75"/>
      <c r="AL398" s="75"/>
      <c r="AM398" s="75"/>
      <c r="AN398" s="75"/>
      <c r="AO398" s="75"/>
      <c r="AP398" s="75"/>
      <c r="AQ398" s="75"/>
      <c r="AR398" s="75"/>
      <c r="AS398" s="75"/>
      <c r="AT398" s="75"/>
      <c r="AU398" s="75"/>
      <c r="AV398" s="75"/>
      <c r="AW398" s="75"/>
      <c r="AX398" s="75"/>
      <c r="AY398" s="75"/>
      <c r="AZ398" s="75"/>
      <c r="BA398" s="75"/>
      <c r="BB398" s="75"/>
      <c r="BC398" s="75"/>
      <c r="BD398" s="75"/>
      <c r="BE398" s="75"/>
      <c r="BF398" s="75"/>
      <c r="BG398" s="75"/>
      <c r="BH398" s="75"/>
    </row>
    <row r="399" spans="1:60" s="77" customFormat="1" ht="38.25" customHeight="1" x14ac:dyDescent="0.2">
      <c r="A399" s="68">
        <v>44440</v>
      </c>
      <c r="B399" s="32" t="s">
        <v>688</v>
      </c>
      <c r="C399" s="33" t="s">
        <v>689</v>
      </c>
      <c r="D399" s="74"/>
      <c r="E399" s="35">
        <v>56963.97</v>
      </c>
      <c r="F399" s="63">
        <f t="shared" si="6"/>
        <v>3015025619.9700007</v>
      </c>
      <c r="G399" s="75"/>
      <c r="H399" s="75"/>
      <c r="I399" s="75"/>
      <c r="J399" s="78"/>
      <c r="K399" s="75"/>
      <c r="L399" s="75"/>
      <c r="M399" s="75"/>
      <c r="N399" s="75"/>
      <c r="O399" s="75"/>
      <c r="P399" s="75"/>
      <c r="Q399" s="75"/>
      <c r="R399" s="75"/>
      <c r="S399" s="75"/>
      <c r="T399" s="75"/>
      <c r="U399" s="75"/>
      <c r="V399" s="75"/>
      <c r="W399" s="75"/>
      <c r="X399" s="75"/>
      <c r="Y399" s="75"/>
      <c r="Z399" s="75"/>
      <c r="AA399" s="75"/>
      <c r="AB399" s="75"/>
      <c r="AC399" s="75"/>
      <c r="AD399" s="75"/>
      <c r="AE399" s="75"/>
      <c r="AF399" s="75"/>
      <c r="AG399" s="75"/>
      <c r="AH399" s="75"/>
      <c r="AI399" s="75"/>
      <c r="AJ399" s="75"/>
      <c r="AK399" s="75"/>
      <c r="AL399" s="75"/>
      <c r="AM399" s="75"/>
      <c r="AN399" s="75"/>
      <c r="AO399" s="75"/>
      <c r="AP399" s="75"/>
      <c r="AQ399" s="75"/>
      <c r="AR399" s="75"/>
      <c r="AS399" s="75"/>
      <c r="AT399" s="75"/>
      <c r="AU399" s="75"/>
      <c r="AV399" s="75"/>
      <c r="AW399" s="75"/>
      <c r="AX399" s="75"/>
      <c r="AY399" s="75"/>
      <c r="AZ399" s="75"/>
      <c r="BA399" s="75"/>
      <c r="BB399" s="75"/>
      <c r="BC399" s="75"/>
      <c r="BD399" s="75"/>
      <c r="BE399" s="75"/>
      <c r="BF399" s="75"/>
      <c r="BG399" s="75"/>
      <c r="BH399" s="75"/>
    </row>
    <row r="400" spans="1:60" s="77" customFormat="1" ht="51" customHeight="1" x14ac:dyDescent="0.2">
      <c r="A400" s="68">
        <v>44440</v>
      </c>
      <c r="B400" s="40" t="s">
        <v>690</v>
      </c>
      <c r="C400" s="33" t="s">
        <v>691</v>
      </c>
      <c r="D400" s="74"/>
      <c r="E400" s="35">
        <v>1439689.74</v>
      </c>
      <c r="F400" s="63">
        <f t="shared" si="6"/>
        <v>3013585930.230001</v>
      </c>
      <c r="G400" s="75"/>
      <c r="H400" s="75"/>
      <c r="I400" s="75"/>
      <c r="J400" s="75"/>
      <c r="K400" s="75"/>
      <c r="L400" s="75"/>
      <c r="M400" s="75"/>
      <c r="N400" s="75"/>
      <c r="O400" s="75"/>
      <c r="P400" s="75"/>
      <c r="Q400" s="75"/>
      <c r="R400" s="75"/>
      <c r="S400" s="75"/>
      <c r="T400" s="75"/>
      <c r="U400" s="75"/>
      <c r="V400" s="75"/>
      <c r="W400" s="75"/>
      <c r="X400" s="75"/>
      <c r="Y400" s="75"/>
      <c r="Z400" s="75"/>
      <c r="AA400" s="75"/>
      <c r="AB400" s="75"/>
      <c r="AC400" s="75"/>
      <c r="AD400" s="75"/>
      <c r="AE400" s="75"/>
      <c r="AF400" s="75"/>
      <c r="AG400" s="75"/>
      <c r="AH400" s="75"/>
      <c r="AI400" s="75"/>
      <c r="AJ400" s="75"/>
      <c r="AK400" s="75"/>
      <c r="AL400" s="75"/>
      <c r="AM400" s="75"/>
      <c r="AN400" s="75"/>
      <c r="AO400" s="75"/>
      <c r="AP400" s="75"/>
      <c r="AQ400" s="75"/>
      <c r="AR400" s="75"/>
      <c r="AS400" s="75"/>
      <c r="AT400" s="75"/>
      <c r="AU400" s="75"/>
      <c r="AV400" s="75"/>
      <c r="AW400" s="75"/>
      <c r="AX400" s="75"/>
      <c r="AY400" s="75"/>
      <c r="AZ400" s="75"/>
      <c r="BA400" s="75"/>
      <c r="BB400" s="75"/>
      <c r="BC400" s="75"/>
      <c r="BD400" s="75"/>
      <c r="BE400" s="75"/>
      <c r="BF400" s="75"/>
      <c r="BG400" s="75"/>
      <c r="BH400" s="75"/>
    </row>
    <row r="401" spans="1:60" s="77" customFormat="1" ht="48" customHeight="1" x14ac:dyDescent="0.2">
      <c r="A401" s="68">
        <v>44442</v>
      </c>
      <c r="B401" s="40" t="s">
        <v>692</v>
      </c>
      <c r="C401" s="33" t="s">
        <v>693</v>
      </c>
      <c r="D401" s="74"/>
      <c r="E401" s="35">
        <v>93825.88</v>
      </c>
      <c r="F401" s="63">
        <f t="shared" si="6"/>
        <v>3013492104.3500009</v>
      </c>
      <c r="G401" s="75"/>
      <c r="H401" s="75"/>
      <c r="I401" s="75"/>
      <c r="J401" s="75"/>
      <c r="K401" s="75"/>
      <c r="L401" s="75"/>
      <c r="M401" s="75"/>
      <c r="N401" s="75"/>
      <c r="O401" s="75"/>
      <c r="P401" s="75"/>
      <c r="Q401" s="75"/>
      <c r="R401" s="75"/>
      <c r="S401" s="75"/>
      <c r="T401" s="75"/>
      <c r="U401" s="75"/>
      <c r="V401" s="75"/>
      <c r="W401" s="75"/>
      <c r="X401" s="75"/>
      <c r="Y401" s="75"/>
      <c r="Z401" s="75"/>
      <c r="AA401" s="75"/>
      <c r="AB401" s="75"/>
      <c r="AC401" s="75"/>
      <c r="AD401" s="75"/>
      <c r="AE401" s="75"/>
      <c r="AF401" s="75"/>
      <c r="AG401" s="75"/>
      <c r="AH401" s="75"/>
      <c r="AI401" s="75"/>
      <c r="AJ401" s="75"/>
      <c r="AK401" s="75"/>
      <c r="AL401" s="75"/>
      <c r="AM401" s="75"/>
      <c r="AN401" s="75"/>
      <c r="AO401" s="75"/>
      <c r="AP401" s="75"/>
      <c r="AQ401" s="75"/>
      <c r="AR401" s="75"/>
      <c r="AS401" s="75"/>
      <c r="AT401" s="75"/>
      <c r="AU401" s="75"/>
      <c r="AV401" s="75"/>
      <c r="AW401" s="75"/>
      <c r="AX401" s="75"/>
      <c r="AY401" s="75"/>
      <c r="AZ401" s="75"/>
      <c r="BA401" s="75"/>
      <c r="BB401" s="75"/>
      <c r="BC401" s="75"/>
      <c r="BD401" s="75"/>
      <c r="BE401" s="75"/>
      <c r="BF401" s="75"/>
      <c r="BG401" s="75"/>
      <c r="BH401" s="75"/>
    </row>
    <row r="402" spans="1:60" s="77" customFormat="1" ht="50.25" customHeight="1" x14ac:dyDescent="0.2">
      <c r="A402" s="68">
        <v>44446</v>
      </c>
      <c r="B402" s="40">
        <v>34003</v>
      </c>
      <c r="C402" s="33" t="s">
        <v>694</v>
      </c>
      <c r="D402" s="74"/>
      <c r="E402" s="35">
        <v>21000</v>
      </c>
      <c r="F402" s="63">
        <f t="shared" si="6"/>
        <v>3013471104.3500009</v>
      </c>
      <c r="G402" s="75"/>
      <c r="H402" s="75"/>
      <c r="I402" s="75"/>
      <c r="J402" s="75"/>
      <c r="K402" s="75"/>
      <c r="L402" s="75"/>
      <c r="M402" s="75"/>
      <c r="N402" s="75"/>
      <c r="O402" s="75"/>
      <c r="P402" s="75"/>
      <c r="Q402" s="75"/>
      <c r="R402" s="75"/>
      <c r="S402" s="75"/>
      <c r="T402" s="75"/>
      <c r="U402" s="75"/>
      <c r="V402" s="75"/>
      <c r="W402" s="75"/>
      <c r="X402" s="75"/>
      <c r="Y402" s="75"/>
      <c r="Z402" s="75"/>
      <c r="AA402" s="75"/>
      <c r="AB402" s="75"/>
      <c r="AC402" s="75"/>
      <c r="AD402" s="75"/>
      <c r="AE402" s="75"/>
      <c r="AF402" s="75"/>
      <c r="AG402" s="75"/>
      <c r="AH402" s="75"/>
      <c r="AI402" s="75"/>
      <c r="AJ402" s="75"/>
      <c r="AK402" s="75"/>
      <c r="AL402" s="75"/>
      <c r="AM402" s="75"/>
      <c r="AN402" s="75"/>
      <c r="AO402" s="75"/>
      <c r="AP402" s="75"/>
      <c r="AQ402" s="75"/>
      <c r="AR402" s="75"/>
      <c r="AS402" s="75"/>
      <c r="AT402" s="75"/>
      <c r="AU402" s="75"/>
      <c r="AV402" s="75"/>
      <c r="AW402" s="75"/>
      <c r="AX402" s="75"/>
      <c r="AY402" s="75"/>
      <c r="AZ402" s="75"/>
      <c r="BA402" s="75"/>
      <c r="BB402" s="75"/>
      <c r="BC402" s="75"/>
      <c r="BD402" s="75"/>
      <c r="BE402" s="75"/>
      <c r="BF402" s="75"/>
      <c r="BG402" s="75"/>
      <c r="BH402" s="75"/>
    </row>
    <row r="403" spans="1:60" s="77" customFormat="1" ht="59.25" customHeight="1" x14ac:dyDescent="0.2">
      <c r="A403" s="68">
        <v>44446</v>
      </c>
      <c r="B403" s="40">
        <v>34004</v>
      </c>
      <c r="C403" s="33" t="s">
        <v>695</v>
      </c>
      <c r="D403" s="74"/>
      <c r="E403" s="35">
        <v>108500</v>
      </c>
      <c r="F403" s="63">
        <f t="shared" si="6"/>
        <v>3013362604.3500009</v>
      </c>
      <c r="G403" s="75"/>
      <c r="H403" s="75"/>
      <c r="I403" s="75"/>
      <c r="J403" s="75"/>
      <c r="K403" s="75"/>
      <c r="L403" s="75"/>
      <c r="M403" s="75"/>
      <c r="N403" s="75"/>
      <c r="O403" s="75"/>
      <c r="P403" s="75"/>
      <c r="Q403" s="75"/>
      <c r="R403" s="75"/>
      <c r="S403" s="75"/>
      <c r="T403" s="75"/>
      <c r="U403" s="75"/>
      <c r="V403" s="75"/>
      <c r="W403" s="75"/>
      <c r="X403" s="75"/>
      <c r="Y403" s="75"/>
      <c r="Z403" s="75"/>
      <c r="AA403" s="75"/>
      <c r="AB403" s="75"/>
      <c r="AC403" s="75"/>
      <c r="AD403" s="75"/>
      <c r="AE403" s="75"/>
      <c r="AF403" s="75"/>
      <c r="AG403" s="75"/>
      <c r="AH403" s="75"/>
      <c r="AI403" s="75"/>
      <c r="AJ403" s="75"/>
      <c r="AK403" s="75"/>
      <c r="AL403" s="75"/>
      <c r="AM403" s="75"/>
      <c r="AN403" s="75"/>
      <c r="AO403" s="75"/>
      <c r="AP403" s="75"/>
      <c r="AQ403" s="75"/>
      <c r="AR403" s="75"/>
      <c r="AS403" s="75"/>
      <c r="AT403" s="75"/>
      <c r="AU403" s="75"/>
      <c r="AV403" s="75"/>
      <c r="AW403" s="75"/>
      <c r="AX403" s="75"/>
      <c r="AY403" s="75"/>
      <c r="AZ403" s="75"/>
      <c r="BA403" s="75"/>
      <c r="BB403" s="75"/>
      <c r="BC403" s="75"/>
      <c r="BD403" s="75"/>
      <c r="BE403" s="75"/>
      <c r="BF403" s="75"/>
      <c r="BG403" s="75"/>
      <c r="BH403" s="75"/>
    </row>
    <row r="404" spans="1:60" s="77" customFormat="1" ht="50.25" customHeight="1" x14ac:dyDescent="0.2">
      <c r="A404" s="68">
        <v>44446</v>
      </c>
      <c r="B404" s="40">
        <v>34005</v>
      </c>
      <c r="C404" s="33" t="s">
        <v>696</v>
      </c>
      <c r="D404" s="74"/>
      <c r="E404" s="35">
        <v>59500</v>
      </c>
      <c r="F404" s="63">
        <f t="shared" si="6"/>
        <v>3013303104.3500009</v>
      </c>
      <c r="G404" s="75"/>
      <c r="H404" s="75"/>
      <c r="I404" s="75"/>
      <c r="J404" s="75"/>
      <c r="K404" s="75"/>
      <c r="L404" s="75"/>
      <c r="M404" s="75"/>
      <c r="N404" s="75"/>
      <c r="O404" s="75"/>
      <c r="P404" s="75"/>
      <c r="Q404" s="75"/>
      <c r="R404" s="75"/>
      <c r="S404" s="75"/>
      <c r="T404" s="75"/>
      <c r="U404" s="75"/>
      <c r="V404" s="75"/>
      <c r="W404" s="75"/>
      <c r="X404" s="75"/>
      <c r="Y404" s="75"/>
      <c r="Z404" s="75"/>
      <c r="AA404" s="75"/>
      <c r="AB404" s="75"/>
      <c r="AC404" s="75"/>
      <c r="AD404" s="75"/>
      <c r="AE404" s="75"/>
      <c r="AF404" s="75"/>
      <c r="AG404" s="75"/>
      <c r="AH404" s="75"/>
      <c r="AI404" s="75"/>
      <c r="AJ404" s="75"/>
      <c r="AK404" s="75"/>
      <c r="AL404" s="75"/>
      <c r="AM404" s="75"/>
      <c r="AN404" s="75"/>
      <c r="AO404" s="75"/>
      <c r="AP404" s="75"/>
      <c r="AQ404" s="75"/>
      <c r="AR404" s="75"/>
      <c r="AS404" s="75"/>
      <c r="AT404" s="75"/>
      <c r="AU404" s="75"/>
      <c r="AV404" s="75"/>
      <c r="AW404" s="75"/>
      <c r="AX404" s="75"/>
      <c r="AY404" s="75"/>
      <c r="AZ404" s="75"/>
      <c r="BA404" s="75"/>
      <c r="BB404" s="75"/>
      <c r="BC404" s="75"/>
      <c r="BD404" s="75"/>
      <c r="BE404" s="75"/>
      <c r="BF404" s="75"/>
      <c r="BG404" s="75"/>
      <c r="BH404" s="75"/>
    </row>
    <row r="405" spans="1:60" s="77" customFormat="1" ht="43.5" customHeight="1" x14ac:dyDescent="0.2">
      <c r="A405" s="68">
        <v>44446</v>
      </c>
      <c r="B405" s="40" t="s">
        <v>697</v>
      </c>
      <c r="C405" s="33" t="s">
        <v>698</v>
      </c>
      <c r="D405" s="79"/>
      <c r="E405" s="35">
        <v>4494046.3</v>
      </c>
      <c r="F405" s="63">
        <f t="shared" si="6"/>
        <v>3008809058.0500007</v>
      </c>
      <c r="G405" s="75"/>
      <c r="H405" s="75"/>
      <c r="I405" s="75"/>
      <c r="J405" s="75"/>
      <c r="K405" s="75"/>
      <c r="L405" s="75"/>
      <c r="M405" s="75"/>
      <c r="N405" s="75"/>
      <c r="O405" s="75"/>
      <c r="P405" s="75"/>
      <c r="Q405" s="75"/>
      <c r="R405" s="75"/>
      <c r="S405" s="75"/>
      <c r="T405" s="75"/>
      <c r="U405" s="75"/>
      <c r="V405" s="75"/>
      <c r="W405" s="75"/>
      <c r="X405" s="75"/>
      <c r="Y405" s="75"/>
      <c r="Z405" s="75"/>
      <c r="AA405" s="75"/>
      <c r="AB405" s="75"/>
      <c r="AC405" s="75"/>
      <c r="AD405" s="75"/>
      <c r="AE405" s="75"/>
      <c r="AF405" s="75"/>
      <c r="AG405" s="75"/>
      <c r="AH405" s="75"/>
      <c r="AI405" s="75"/>
      <c r="AJ405" s="75"/>
      <c r="AK405" s="75"/>
      <c r="AL405" s="75"/>
      <c r="AM405" s="75"/>
      <c r="AN405" s="75"/>
      <c r="AO405" s="75"/>
      <c r="AP405" s="75"/>
      <c r="AQ405" s="75"/>
      <c r="AR405" s="75"/>
      <c r="AS405" s="75"/>
      <c r="AT405" s="75"/>
      <c r="AU405" s="75"/>
      <c r="AV405" s="75"/>
      <c r="AW405" s="75"/>
      <c r="AX405" s="75"/>
      <c r="AY405" s="75"/>
      <c r="AZ405" s="75"/>
      <c r="BA405" s="75"/>
      <c r="BB405" s="75"/>
      <c r="BC405" s="75"/>
      <c r="BD405" s="75"/>
      <c r="BE405" s="75"/>
      <c r="BF405" s="75"/>
      <c r="BG405" s="75"/>
      <c r="BH405" s="75"/>
    </row>
    <row r="406" spans="1:60" s="77" customFormat="1" ht="33.75" customHeight="1" x14ac:dyDescent="0.2">
      <c r="A406" s="68">
        <v>44446</v>
      </c>
      <c r="B406" s="40" t="s">
        <v>699</v>
      </c>
      <c r="C406" s="33" t="s">
        <v>700</v>
      </c>
      <c r="D406" s="79"/>
      <c r="E406" s="35">
        <v>3194472.99</v>
      </c>
      <c r="F406" s="63">
        <f t="shared" si="6"/>
        <v>3005614585.0600009</v>
      </c>
      <c r="G406" s="75"/>
      <c r="H406" s="75"/>
      <c r="I406" s="75"/>
      <c r="J406" s="75"/>
      <c r="K406" s="75"/>
      <c r="L406" s="75"/>
      <c r="M406" s="75"/>
      <c r="N406" s="75"/>
      <c r="O406" s="75"/>
      <c r="P406" s="75"/>
      <c r="Q406" s="75"/>
      <c r="R406" s="75"/>
      <c r="S406" s="75"/>
      <c r="T406" s="75"/>
      <c r="U406" s="75"/>
      <c r="V406" s="75"/>
      <c r="W406" s="75"/>
      <c r="X406" s="75"/>
      <c r="Y406" s="75"/>
      <c r="Z406" s="75"/>
      <c r="AA406" s="75"/>
      <c r="AB406" s="75"/>
      <c r="AC406" s="75"/>
      <c r="AD406" s="75"/>
      <c r="AE406" s="75"/>
      <c r="AF406" s="75"/>
      <c r="AG406" s="75"/>
      <c r="AH406" s="75"/>
      <c r="AI406" s="75"/>
      <c r="AJ406" s="75"/>
      <c r="AK406" s="75"/>
      <c r="AL406" s="75"/>
      <c r="AM406" s="75"/>
      <c r="AN406" s="75"/>
      <c r="AO406" s="75"/>
      <c r="AP406" s="75"/>
      <c r="AQ406" s="75"/>
      <c r="AR406" s="75"/>
      <c r="AS406" s="75"/>
      <c r="AT406" s="75"/>
      <c r="AU406" s="75"/>
      <c r="AV406" s="75"/>
      <c r="AW406" s="75"/>
      <c r="AX406" s="75"/>
      <c r="AY406" s="75"/>
      <c r="AZ406" s="75"/>
      <c r="BA406" s="75"/>
      <c r="BB406" s="75"/>
      <c r="BC406" s="75"/>
      <c r="BD406" s="75"/>
      <c r="BE406" s="75"/>
      <c r="BF406" s="75"/>
      <c r="BG406" s="75"/>
      <c r="BH406" s="75"/>
    </row>
    <row r="407" spans="1:60" s="77" customFormat="1" ht="55.5" customHeight="1" x14ac:dyDescent="0.2">
      <c r="A407" s="68">
        <v>44447</v>
      </c>
      <c r="B407" s="80" t="s">
        <v>701</v>
      </c>
      <c r="C407" s="33" t="s">
        <v>702</v>
      </c>
      <c r="D407" s="79"/>
      <c r="E407" s="35">
        <v>8045817.1699999999</v>
      </c>
      <c r="F407" s="63">
        <f t="shared" si="6"/>
        <v>2997568767.8900008</v>
      </c>
      <c r="G407" s="75"/>
      <c r="H407" s="75"/>
      <c r="I407" s="75"/>
      <c r="J407" s="75"/>
      <c r="K407" s="75"/>
      <c r="L407" s="75"/>
      <c r="M407" s="75"/>
      <c r="N407" s="75"/>
      <c r="O407" s="75"/>
      <c r="P407" s="75"/>
      <c r="Q407" s="75"/>
      <c r="R407" s="75"/>
      <c r="S407" s="75"/>
      <c r="T407" s="75"/>
      <c r="U407" s="75"/>
      <c r="V407" s="75"/>
      <c r="W407" s="75"/>
      <c r="X407" s="75"/>
      <c r="Y407" s="75"/>
      <c r="Z407" s="75"/>
      <c r="AA407" s="75"/>
      <c r="AB407" s="75"/>
      <c r="AC407" s="75"/>
      <c r="AD407" s="75"/>
      <c r="AE407" s="75"/>
      <c r="AF407" s="75"/>
      <c r="AG407" s="75"/>
      <c r="AH407" s="75"/>
      <c r="AI407" s="75"/>
      <c r="AJ407" s="75"/>
      <c r="AK407" s="75"/>
      <c r="AL407" s="75"/>
      <c r="AM407" s="75"/>
      <c r="AN407" s="75"/>
      <c r="AO407" s="75"/>
      <c r="AP407" s="75"/>
      <c r="AQ407" s="75"/>
      <c r="AR407" s="75"/>
      <c r="AS407" s="75"/>
      <c r="AT407" s="75"/>
      <c r="AU407" s="75"/>
      <c r="AV407" s="75"/>
      <c r="AW407" s="75"/>
      <c r="AX407" s="75"/>
      <c r="AY407" s="75"/>
      <c r="AZ407" s="75"/>
      <c r="BA407" s="75"/>
      <c r="BB407" s="75"/>
      <c r="BC407" s="75"/>
      <c r="BD407" s="75"/>
      <c r="BE407" s="75"/>
      <c r="BF407" s="75"/>
      <c r="BG407" s="75"/>
      <c r="BH407" s="75"/>
    </row>
    <row r="408" spans="1:60" s="77" customFormat="1" ht="54" customHeight="1" x14ac:dyDescent="0.2">
      <c r="A408" s="68">
        <v>44448</v>
      </c>
      <c r="B408" s="40">
        <v>34006</v>
      </c>
      <c r="C408" s="33" t="s">
        <v>703</v>
      </c>
      <c r="D408" s="79"/>
      <c r="E408" s="35">
        <v>68250</v>
      </c>
      <c r="F408" s="63">
        <f t="shared" si="6"/>
        <v>2997500517.8900008</v>
      </c>
      <c r="G408" s="75"/>
      <c r="H408" s="75"/>
      <c r="I408" s="75"/>
      <c r="J408" s="75"/>
      <c r="K408" s="75"/>
      <c r="L408" s="75"/>
      <c r="M408" s="75"/>
      <c r="N408" s="75"/>
      <c r="O408" s="75"/>
      <c r="P408" s="75"/>
      <c r="Q408" s="75"/>
      <c r="R408" s="75"/>
      <c r="S408" s="75"/>
      <c r="T408" s="75"/>
      <c r="U408" s="75"/>
      <c r="V408" s="75"/>
      <c r="W408" s="75"/>
      <c r="X408" s="75"/>
      <c r="Y408" s="75"/>
      <c r="Z408" s="75"/>
      <c r="AA408" s="75"/>
      <c r="AB408" s="75"/>
      <c r="AC408" s="75"/>
      <c r="AD408" s="75"/>
      <c r="AE408" s="75"/>
      <c r="AF408" s="75"/>
      <c r="AG408" s="75"/>
      <c r="AH408" s="75"/>
      <c r="AI408" s="75"/>
      <c r="AJ408" s="75"/>
      <c r="AK408" s="75"/>
      <c r="AL408" s="75"/>
      <c r="AM408" s="75"/>
      <c r="AN408" s="75"/>
      <c r="AO408" s="75"/>
      <c r="AP408" s="75"/>
      <c r="AQ408" s="75"/>
      <c r="AR408" s="75"/>
      <c r="AS408" s="75"/>
      <c r="AT408" s="75"/>
      <c r="AU408" s="75"/>
      <c r="AV408" s="75"/>
      <c r="AW408" s="75"/>
      <c r="AX408" s="75"/>
      <c r="AY408" s="75"/>
      <c r="AZ408" s="75"/>
      <c r="BA408" s="75"/>
      <c r="BB408" s="75"/>
      <c r="BC408" s="75"/>
      <c r="BD408" s="75"/>
      <c r="BE408" s="75"/>
      <c r="BF408" s="75"/>
      <c r="BG408" s="75"/>
      <c r="BH408" s="75"/>
    </row>
    <row r="409" spans="1:60" s="77" customFormat="1" ht="42.75" customHeight="1" x14ac:dyDescent="0.2">
      <c r="A409" s="68">
        <v>44448</v>
      </c>
      <c r="B409" s="40" t="s">
        <v>704</v>
      </c>
      <c r="C409" s="33" t="s">
        <v>705</v>
      </c>
      <c r="D409" s="79"/>
      <c r="E409" s="35">
        <v>3957528.75</v>
      </c>
      <c r="F409" s="63">
        <f t="shared" si="6"/>
        <v>2993542989.1400008</v>
      </c>
      <c r="G409" s="75"/>
      <c r="H409" s="75"/>
      <c r="I409" s="75"/>
      <c r="J409" s="75"/>
      <c r="K409" s="75"/>
      <c r="L409" s="75"/>
      <c r="M409" s="75"/>
      <c r="N409" s="75"/>
      <c r="O409" s="75"/>
      <c r="P409" s="75"/>
      <c r="Q409" s="75"/>
      <c r="R409" s="75"/>
      <c r="S409" s="75"/>
      <c r="T409" s="75"/>
      <c r="U409" s="75"/>
      <c r="V409" s="75"/>
      <c r="W409" s="75"/>
      <c r="X409" s="75"/>
      <c r="Y409" s="75"/>
      <c r="Z409" s="75"/>
      <c r="AA409" s="75"/>
      <c r="AB409" s="75"/>
      <c r="AC409" s="75"/>
      <c r="AD409" s="75"/>
      <c r="AE409" s="75"/>
      <c r="AF409" s="75"/>
      <c r="AG409" s="75"/>
      <c r="AH409" s="75"/>
      <c r="AI409" s="75"/>
      <c r="AJ409" s="75"/>
      <c r="AK409" s="75"/>
      <c r="AL409" s="75"/>
      <c r="AM409" s="75"/>
      <c r="AN409" s="75"/>
      <c r="AO409" s="75"/>
      <c r="AP409" s="75"/>
      <c r="AQ409" s="75"/>
      <c r="AR409" s="75"/>
      <c r="AS409" s="75"/>
      <c r="AT409" s="75"/>
      <c r="AU409" s="75"/>
      <c r="AV409" s="75"/>
      <c r="AW409" s="75"/>
      <c r="AX409" s="75"/>
      <c r="AY409" s="75"/>
      <c r="AZ409" s="75"/>
      <c r="BA409" s="75"/>
      <c r="BB409" s="75"/>
      <c r="BC409" s="75"/>
      <c r="BD409" s="75"/>
      <c r="BE409" s="75"/>
      <c r="BF409" s="75"/>
      <c r="BG409" s="75"/>
      <c r="BH409" s="75"/>
    </row>
    <row r="410" spans="1:60" s="77" customFormat="1" ht="60.75" customHeight="1" x14ac:dyDescent="0.2">
      <c r="A410" s="68">
        <v>44449</v>
      </c>
      <c r="B410" s="40">
        <v>34007</v>
      </c>
      <c r="C410" s="33" t="s">
        <v>706</v>
      </c>
      <c r="D410" s="79"/>
      <c r="E410" s="35">
        <v>35000</v>
      </c>
      <c r="F410" s="63">
        <f t="shared" si="6"/>
        <v>2993507989.1400008</v>
      </c>
      <c r="G410" s="75"/>
      <c r="H410" s="75"/>
      <c r="I410" s="75"/>
      <c r="J410" s="75"/>
      <c r="K410" s="75"/>
      <c r="L410" s="75"/>
      <c r="M410" s="75"/>
      <c r="N410" s="75"/>
      <c r="O410" s="75"/>
      <c r="P410" s="75"/>
      <c r="Q410" s="75"/>
      <c r="R410" s="75"/>
      <c r="S410" s="75"/>
      <c r="T410" s="75"/>
      <c r="U410" s="75"/>
      <c r="V410" s="75"/>
      <c r="W410" s="75"/>
      <c r="X410" s="75"/>
      <c r="Y410" s="75"/>
      <c r="Z410" s="75"/>
      <c r="AA410" s="75"/>
      <c r="AB410" s="75"/>
      <c r="AC410" s="75"/>
      <c r="AD410" s="75"/>
      <c r="AE410" s="75"/>
      <c r="AF410" s="75"/>
      <c r="AG410" s="75"/>
      <c r="AH410" s="75"/>
      <c r="AI410" s="75"/>
      <c r="AJ410" s="75"/>
      <c r="AK410" s="75"/>
      <c r="AL410" s="75"/>
      <c r="AM410" s="75"/>
      <c r="AN410" s="75"/>
      <c r="AO410" s="75"/>
      <c r="AP410" s="75"/>
      <c r="AQ410" s="75"/>
      <c r="AR410" s="75"/>
      <c r="AS410" s="75"/>
      <c r="AT410" s="75"/>
      <c r="AU410" s="75"/>
      <c r="AV410" s="75"/>
      <c r="AW410" s="75"/>
      <c r="AX410" s="75"/>
      <c r="AY410" s="75"/>
      <c r="AZ410" s="75"/>
      <c r="BA410" s="75"/>
      <c r="BB410" s="75"/>
      <c r="BC410" s="75"/>
      <c r="BD410" s="75"/>
      <c r="BE410" s="75"/>
      <c r="BF410" s="75"/>
      <c r="BG410" s="75"/>
      <c r="BH410" s="75"/>
    </row>
    <row r="411" spans="1:60" s="77" customFormat="1" ht="48.75" customHeight="1" x14ac:dyDescent="0.2">
      <c r="A411" s="68">
        <v>44449</v>
      </c>
      <c r="B411" s="40" t="s">
        <v>707</v>
      </c>
      <c r="C411" s="33" t="s">
        <v>708</v>
      </c>
      <c r="D411" s="79"/>
      <c r="E411" s="35">
        <v>1333851.98</v>
      </c>
      <c r="F411" s="63">
        <f t="shared" si="6"/>
        <v>2992174137.1600008</v>
      </c>
      <c r="G411" s="75"/>
      <c r="H411" s="75"/>
      <c r="I411" s="75"/>
      <c r="J411" s="75"/>
      <c r="K411" s="75"/>
      <c r="L411" s="75"/>
      <c r="M411" s="75"/>
      <c r="N411" s="75"/>
      <c r="O411" s="75"/>
      <c r="P411" s="75"/>
      <c r="Q411" s="75"/>
      <c r="R411" s="75"/>
      <c r="S411" s="75"/>
      <c r="T411" s="75"/>
      <c r="U411" s="75"/>
      <c r="V411" s="75"/>
      <c r="W411" s="75"/>
      <c r="X411" s="75"/>
      <c r="Y411" s="75"/>
      <c r="Z411" s="75"/>
      <c r="AA411" s="75"/>
      <c r="AB411" s="75"/>
      <c r="AC411" s="75"/>
      <c r="AD411" s="75"/>
      <c r="AE411" s="75"/>
      <c r="AF411" s="75"/>
      <c r="AG411" s="75"/>
      <c r="AH411" s="75"/>
      <c r="AI411" s="75"/>
      <c r="AJ411" s="75"/>
      <c r="AK411" s="75"/>
      <c r="AL411" s="75"/>
      <c r="AM411" s="75"/>
      <c r="AN411" s="75"/>
      <c r="AO411" s="75"/>
      <c r="AP411" s="75"/>
      <c r="AQ411" s="75"/>
      <c r="AR411" s="75"/>
      <c r="AS411" s="75"/>
      <c r="AT411" s="75"/>
      <c r="AU411" s="75"/>
      <c r="AV411" s="75"/>
      <c r="AW411" s="75"/>
      <c r="AX411" s="75"/>
      <c r="AY411" s="75"/>
      <c r="AZ411" s="75"/>
      <c r="BA411" s="75"/>
      <c r="BB411" s="75"/>
      <c r="BC411" s="75"/>
      <c r="BD411" s="75"/>
      <c r="BE411" s="75"/>
      <c r="BF411" s="75"/>
      <c r="BG411" s="75"/>
      <c r="BH411" s="75"/>
    </row>
    <row r="412" spans="1:60" s="77" customFormat="1" ht="45" customHeight="1" x14ac:dyDescent="0.2">
      <c r="A412" s="68">
        <v>44449</v>
      </c>
      <c r="B412" s="40" t="s">
        <v>709</v>
      </c>
      <c r="C412" s="33" t="s">
        <v>710</v>
      </c>
      <c r="D412" s="79"/>
      <c r="E412" s="35">
        <v>1623698.51</v>
      </c>
      <c r="F412" s="63">
        <f t="shared" si="6"/>
        <v>2990550438.6500006</v>
      </c>
      <c r="G412" s="75"/>
      <c r="H412" s="75"/>
      <c r="J412" s="75"/>
      <c r="K412" s="75"/>
      <c r="L412" s="75"/>
      <c r="M412" s="75"/>
      <c r="N412" s="75"/>
      <c r="O412" s="75"/>
      <c r="P412" s="75"/>
      <c r="Q412" s="75"/>
      <c r="R412" s="75"/>
      <c r="S412" s="75"/>
      <c r="T412" s="75"/>
      <c r="U412" s="75"/>
      <c r="V412" s="75"/>
      <c r="W412" s="75"/>
      <c r="X412" s="75"/>
      <c r="Y412" s="75"/>
      <c r="Z412" s="75"/>
      <c r="AA412" s="75"/>
      <c r="AB412" s="75"/>
      <c r="AC412" s="75"/>
      <c r="AD412" s="75"/>
      <c r="AE412" s="75"/>
      <c r="AF412" s="75"/>
      <c r="AG412" s="75"/>
      <c r="AH412" s="75"/>
      <c r="AI412" s="75"/>
      <c r="AJ412" s="75"/>
      <c r="AK412" s="75"/>
      <c r="AL412" s="75"/>
      <c r="AM412" s="75"/>
      <c r="AN412" s="75"/>
      <c r="AO412" s="75"/>
      <c r="AP412" s="75"/>
      <c r="AQ412" s="75"/>
      <c r="AR412" s="75"/>
      <c r="AS412" s="75"/>
      <c r="AT412" s="75"/>
      <c r="AU412" s="75"/>
      <c r="AV412" s="75"/>
      <c r="AW412" s="75"/>
      <c r="AX412" s="75"/>
      <c r="AY412" s="75"/>
      <c r="AZ412" s="75"/>
      <c r="BA412" s="75"/>
      <c r="BB412" s="75"/>
      <c r="BC412" s="75"/>
      <c r="BD412" s="75"/>
      <c r="BE412" s="75"/>
      <c r="BF412" s="75"/>
      <c r="BG412" s="75"/>
      <c r="BH412" s="75"/>
    </row>
    <row r="413" spans="1:60" s="77" customFormat="1" ht="42" customHeight="1" x14ac:dyDescent="0.2">
      <c r="A413" s="68">
        <v>44449</v>
      </c>
      <c r="B413" s="40" t="s">
        <v>711</v>
      </c>
      <c r="C413" s="33" t="s">
        <v>712</v>
      </c>
      <c r="D413" s="79"/>
      <c r="E413" s="35">
        <v>8890052.9600000009</v>
      </c>
      <c r="F413" s="63">
        <f t="shared" si="6"/>
        <v>2981660385.6900005</v>
      </c>
      <c r="G413" s="75"/>
      <c r="H413" s="75"/>
      <c r="I413" s="75"/>
      <c r="J413" s="75"/>
      <c r="K413" s="75"/>
      <c r="L413" s="75"/>
      <c r="M413" s="75"/>
      <c r="N413" s="75"/>
      <c r="O413" s="75"/>
      <c r="P413" s="75"/>
      <c r="Q413" s="75"/>
      <c r="R413" s="75"/>
      <c r="S413" s="75"/>
      <c r="T413" s="75"/>
      <c r="U413" s="75"/>
      <c r="V413" s="75"/>
      <c r="W413" s="75"/>
      <c r="X413" s="75"/>
      <c r="Y413" s="75"/>
      <c r="Z413" s="75"/>
      <c r="AA413" s="75"/>
      <c r="AB413" s="75"/>
      <c r="AC413" s="75"/>
      <c r="AD413" s="75"/>
      <c r="AE413" s="75"/>
      <c r="AF413" s="75"/>
      <c r="AG413" s="75"/>
      <c r="AH413" s="75"/>
      <c r="AI413" s="75"/>
      <c r="AJ413" s="75"/>
      <c r="AK413" s="75"/>
      <c r="AL413" s="75"/>
      <c r="AM413" s="75"/>
      <c r="AN413" s="75"/>
      <c r="AO413" s="75"/>
      <c r="AP413" s="75"/>
      <c r="AQ413" s="75"/>
      <c r="AR413" s="75"/>
      <c r="AS413" s="75"/>
      <c r="AT413" s="75"/>
      <c r="AU413" s="75"/>
      <c r="AV413" s="75"/>
      <c r="AW413" s="75"/>
      <c r="AX413" s="75"/>
      <c r="AY413" s="75"/>
      <c r="AZ413" s="75"/>
      <c r="BA413" s="75"/>
      <c r="BB413" s="75"/>
      <c r="BC413" s="75"/>
      <c r="BD413" s="75"/>
      <c r="BE413" s="75"/>
      <c r="BF413" s="75"/>
      <c r="BG413" s="75"/>
      <c r="BH413" s="75"/>
    </row>
    <row r="414" spans="1:60" s="77" customFormat="1" ht="32.25" customHeight="1" x14ac:dyDescent="0.2">
      <c r="A414" s="81">
        <v>44454</v>
      </c>
      <c r="B414" s="40" t="s">
        <v>713</v>
      </c>
      <c r="C414" s="33" t="s">
        <v>714</v>
      </c>
      <c r="D414" s="79"/>
      <c r="E414" s="35">
        <v>15383472.439999999</v>
      </c>
      <c r="F414" s="63">
        <f t="shared" si="6"/>
        <v>2966276913.2500005</v>
      </c>
      <c r="G414" s="75"/>
      <c r="H414" s="75"/>
      <c r="I414" s="75"/>
      <c r="J414" s="75"/>
      <c r="K414" s="75"/>
      <c r="L414" s="75"/>
      <c r="M414" s="75"/>
      <c r="N414" s="75"/>
      <c r="O414" s="75"/>
      <c r="P414" s="75"/>
      <c r="Q414" s="75"/>
      <c r="R414" s="75"/>
      <c r="S414" s="75"/>
      <c r="T414" s="75"/>
      <c r="U414" s="75"/>
      <c r="V414" s="75"/>
      <c r="W414" s="75"/>
      <c r="X414" s="75"/>
      <c r="Y414" s="75"/>
      <c r="Z414" s="75"/>
      <c r="AA414" s="75"/>
      <c r="AB414" s="75"/>
      <c r="AC414" s="75"/>
      <c r="AD414" s="75"/>
      <c r="AE414" s="75"/>
      <c r="AF414" s="75"/>
      <c r="AG414" s="75"/>
      <c r="AH414" s="75"/>
      <c r="AI414" s="75"/>
      <c r="AJ414" s="75"/>
      <c r="AK414" s="75"/>
      <c r="AL414" s="75"/>
      <c r="AM414" s="75"/>
      <c r="AN414" s="75"/>
      <c r="AO414" s="75"/>
      <c r="AP414" s="75"/>
      <c r="AQ414" s="75"/>
      <c r="AR414" s="75"/>
      <c r="AS414" s="75"/>
      <c r="AT414" s="75"/>
      <c r="AU414" s="75"/>
      <c r="AV414" s="75"/>
      <c r="AW414" s="75"/>
      <c r="AX414" s="75"/>
      <c r="AY414" s="75"/>
      <c r="AZ414" s="75"/>
      <c r="BA414" s="75"/>
      <c r="BB414" s="75"/>
      <c r="BC414" s="75"/>
      <c r="BD414" s="75"/>
      <c r="BE414" s="75"/>
      <c r="BF414" s="75"/>
      <c r="BG414" s="75"/>
      <c r="BH414" s="75"/>
    </row>
    <row r="415" spans="1:60" s="77" customFormat="1" ht="36.75" customHeight="1" x14ac:dyDescent="0.2">
      <c r="A415" s="81">
        <v>44454</v>
      </c>
      <c r="B415" s="40" t="s">
        <v>715</v>
      </c>
      <c r="C415" s="33" t="s">
        <v>716</v>
      </c>
      <c r="D415" s="79"/>
      <c r="E415" s="35">
        <v>9814593.5500000007</v>
      </c>
      <c r="F415" s="63">
        <f t="shared" si="6"/>
        <v>2956462319.7000003</v>
      </c>
      <c r="G415" s="75"/>
      <c r="H415" s="75"/>
      <c r="I415" s="75"/>
      <c r="J415" s="75"/>
      <c r="K415" s="75"/>
      <c r="L415" s="75"/>
      <c r="M415" s="75"/>
      <c r="N415" s="75"/>
      <c r="O415" s="75"/>
      <c r="P415" s="75"/>
      <c r="Q415" s="75"/>
      <c r="R415" s="75"/>
      <c r="S415" s="75"/>
      <c r="T415" s="75"/>
      <c r="U415" s="75"/>
      <c r="V415" s="75"/>
      <c r="W415" s="75"/>
      <c r="X415" s="75"/>
      <c r="Y415" s="75"/>
      <c r="Z415" s="75"/>
      <c r="AA415" s="75"/>
      <c r="AB415" s="75"/>
      <c r="AC415" s="75"/>
      <c r="AD415" s="75"/>
      <c r="AE415" s="75"/>
      <c r="AF415" s="75"/>
      <c r="AG415" s="75"/>
      <c r="AH415" s="75"/>
      <c r="AI415" s="75"/>
      <c r="AJ415" s="75"/>
      <c r="AK415" s="75"/>
      <c r="AL415" s="75"/>
      <c r="AM415" s="75"/>
      <c r="AN415" s="75"/>
      <c r="AO415" s="75"/>
      <c r="AP415" s="75"/>
      <c r="AQ415" s="75"/>
      <c r="AR415" s="75"/>
      <c r="AS415" s="75"/>
      <c r="AT415" s="75"/>
      <c r="AU415" s="75"/>
      <c r="AV415" s="75"/>
      <c r="AW415" s="75"/>
      <c r="AX415" s="75"/>
      <c r="AY415" s="75"/>
      <c r="AZ415" s="75"/>
      <c r="BA415" s="75"/>
      <c r="BB415" s="75"/>
      <c r="BC415" s="75"/>
      <c r="BD415" s="75"/>
      <c r="BE415" s="75"/>
      <c r="BF415" s="75"/>
      <c r="BG415" s="75"/>
      <c r="BH415" s="75"/>
    </row>
    <row r="416" spans="1:60" s="77" customFormat="1" ht="41.25" customHeight="1" x14ac:dyDescent="0.2">
      <c r="A416" s="81">
        <v>44455</v>
      </c>
      <c r="B416" s="40" t="s">
        <v>717</v>
      </c>
      <c r="C416" s="33" t="s">
        <v>718</v>
      </c>
      <c r="D416" s="79"/>
      <c r="E416" s="35">
        <v>3038303.36</v>
      </c>
      <c r="F416" s="63">
        <f t="shared" si="6"/>
        <v>2953424016.3400002</v>
      </c>
      <c r="G416" s="75"/>
      <c r="H416" s="75"/>
      <c r="I416" s="75"/>
      <c r="J416" s="75"/>
      <c r="K416" s="75"/>
      <c r="L416" s="75"/>
      <c r="M416" s="75"/>
      <c r="N416" s="75"/>
      <c r="O416" s="75"/>
      <c r="P416" s="75"/>
      <c r="Q416" s="75"/>
      <c r="R416" s="75"/>
      <c r="S416" s="75"/>
      <c r="T416" s="75"/>
      <c r="U416" s="75"/>
      <c r="V416" s="75"/>
      <c r="W416" s="75"/>
      <c r="X416" s="75"/>
      <c r="Y416" s="75"/>
      <c r="Z416" s="75"/>
      <c r="AA416" s="75"/>
      <c r="AB416" s="75"/>
      <c r="AC416" s="75"/>
      <c r="AD416" s="75"/>
      <c r="AE416" s="75"/>
      <c r="AF416" s="75"/>
      <c r="AG416" s="75"/>
      <c r="AH416" s="75"/>
      <c r="AI416" s="75"/>
      <c r="AJ416" s="75"/>
      <c r="AK416" s="75"/>
      <c r="AL416" s="75"/>
      <c r="AM416" s="75"/>
      <c r="AN416" s="75"/>
      <c r="AO416" s="75"/>
      <c r="AP416" s="75"/>
      <c r="AQ416" s="75"/>
      <c r="AR416" s="75"/>
      <c r="AS416" s="75"/>
      <c r="AT416" s="75"/>
      <c r="AU416" s="75"/>
      <c r="AV416" s="75"/>
      <c r="AW416" s="75"/>
      <c r="AX416" s="75"/>
      <c r="AY416" s="75"/>
      <c r="AZ416" s="75"/>
      <c r="BA416" s="75"/>
      <c r="BB416" s="75"/>
      <c r="BC416" s="75"/>
      <c r="BD416" s="75"/>
      <c r="BE416" s="75"/>
      <c r="BF416" s="75"/>
      <c r="BG416" s="75"/>
      <c r="BH416" s="75"/>
    </row>
    <row r="417" spans="1:60" s="77" customFormat="1" ht="42" customHeight="1" x14ac:dyDescent="0.2">
      <c r="A417" s="81" t="s">
        <v>719</v>
      </c>
      <c r="B417" s="40" t="s">
        <v>720</v>
      </c>
      <c r="C417" s="33" t="s">
        <v>721</v>
      </c>
      <c r="D417" s="79"/>
      <c r="E417" s="35">
        <v>4730384.8099999996</v>
      </c>
      <c r="F417" s="63">
        <f t="shared" si="6"/>
        <v>2948693631.5300002</v>
      </c>
      <c r="G417" s="75"/>
      <c r="H417" s="75"/>
      <c r="I417" s="75"/>
      <c r="J417" s="75"/>
      <c r="K417" s="75"/>
      <c r="L417" s="75"/>
      <c r="M417" s="75"/>
      <c r="N417" s="75"/>
      <c r="O417" s="75"/>
      <c r="P417" s="75"/>
      <c r="Q417" s="75"/>
      <c r="R417" s="75"/>
      <c r="S417" s="75"/>
      <c r="T417" s="75"/>
      <c r="U417" s="75"/>
      <c r="V417" s="75"/>
      <c r="W417" s="75"/>
      <c r="X417" s="75"/>
      <c r="Y417" s="75"/>
      <c r="Z417" s="75"/>
      <c r="AA417" s="75"/>
      <c r="AB417" s="75"/>
      <c r="AC417" s="75"/>
      <c r="AD417" s="75"/>
      <c r="AE417" s="75"/>
      <c r="AF417" s="75"/>
      <c r="AG417" s="75"/>
      <c r="AH417" s="75"/>
      <c r="AI417" s="75"/>
      <c r="AJ417" s="75"/>
      <c r="AK417" s="75"/>
      <c r="AL417" s="75"/>
      <c r="AM417" s="75"/>
      <c r="AN417" s="75"/>
      <c r="AO417" s="75"/>
      <c r="AP417" s="75"/>
      <c r="AQ417" s="75"/>
      <c r="AR417" s="75"/>
      <c r="AS417" s="75"/>
      <c r="AT417" s="75"/>
      <c r="AU417" s="75"/>
      <c r="AV417" s="75"/>
      <c r="AW417" s="75"/>
      <c r="AX417" s="75"/>
      <c r="AY417" s="75"/>
      <c r="AZ417" s="75"/>
      <c r="BA417" s="75"/>
      <c r="BB417" s="75"/>
      <c r="BC417" s="75"/>
      <c r="BD417" s="75"/>
      <c r="BE417" s="75"/>
      <c r="BF417" s="75"/>
      <c r="BG417" s="75"/>
      <c r="BH417" s="75"/>
    </row>
    <row r="418" spans="1:60" s="77" customFormat="1" ht="41.25" customHeight="1" x14ac:dyDescent="0.2">
      <c r="A418" s="81" t="s">
        <v>719</v>
      </c>
      <c r="B418" s="40" t="s">
        <v>722</v>
      </c>
      <c r="C418" s="33" t="s">
        <v>723</v>
      </c>
      <c r="D418" s="79"/>
      <c r="E418" s="35">
        <v>982520.42</v>
      </c>
      <c r="F418" s="63">
        <f t="shared" si="6"/>
        <v>2947711111.1100001</v>
      </c>
      <c r="G418" s="75"/>
      <c r="H418" s="75"/>
      <c r="I418" s="75"/>
      <c r="J418" s="75"/>
      <c r="K418" s="75"/>
      <c r="L418" s="75"/>
      <c r="M418" s="75"/>
      <c r="N418" s="75"/>
      <c r="O418" s="75"/>
      <c r="P418" s="75"/>
      <c r="Q418" s="75"/>
      <c r="R418" s="75"/>
      <c r="S418" s="75"/>
      <c r="T418" s="75"/>
      <c r="U418" s="75"/>
      <c r="V418" s="75"/>
      <c r="W418" s="75"/>
      <c r="X418" s="75"/>
      <c r="Y418" s="75"/>
      <c r="Z418" s="75"/>
      <c r="AA418" s="75"/>
      <c r="AB418" s="75"/>
      <c r="AC418" s="75"/>
      <c r="AD418" s="75"/>
      <c r="AE418" s="75"/>
      <c r="AF418" s="75"/>
      <c r="AG418" s="75"/>
      <c r="AH418" s="75"/>
      <c r="AI418" s="75"/>
      <c r="AJ418" s="75"/>
      <c r="AK418" s="75"/>
      <c r="AL418" s="75"/>
      <c r="AM418" s="75"/>
      <c r="AN418" s="75"/>
      <c r="AO418" s="75"/>
      <c r="AP418" s="75"/>
      <c r="AQ418" s="75"/>
      <c r="AR418" s="75"/>
      <c r="AS418" s="75"/>
      <c r="AT418" s="75"/>
      <c r="AU418" s="75"/>
      <c r="AV418" s="75"/>
      <c r="AW418" s="75"/>
      <c r="AX418" s="75"/>
      <c r="AY418" s="75"/>
      <c r="AZ418" s="75"/>
      <c r="BA418" s="75"/>
      <c r="BB418" s="75"/>
      <c r="BC418" s="75"/>
      <c r="BD418" s="75"/>
      <c r="BE418" s="75"/>
      <c r="BF418" s="75"/>
      <c r="BG418" s="75"/>
      <c r="BH418" s="75"/>
    </row>
    <row r="419" spans="1:60" s="77" customFormat="1" ht="24.75" customHeight="1" x14ac:dyDescent="0.2">
      <c r="A419" s="81">
        <v>44460</v>
      </c>
      <c r="B419" s="40">
        <v>34008</v>
      </c>
      <c r="C419" s="33" t="s">
        <v>724</v>
      </c>
      <c r="D419" s="79"/>
      <c r="E419" s="35">
        <v>137836.67000000001</v>
      </c>
      <c r="F419" s="63">
        <f t="shared" si="6"/>
        <v>2947573274.4400001</v>
      </c>
      <c r="G419" s="75"/>
      <c r="H419" s="75"/>
      <c r="I419" s="75"/>
      <c r="J419" s="75"/>
      <c r="K419" s="75"/>
      <c r="L419" s="75"/>
      <c r="M419" s="75"/>
      <c r="N419" s="75"/>
      <c r="O419" s="75"/>
      <c r="P419" s="75"/>
      <c r="Q419" s="75"/>
      <c r="R419" s="75"/>
      <c r="S419" s="75"/>
      <c r="T419" s="75"/>
      <c r="U419" s="75"/>
      <c r="V419" s="75"/>
      <c r="W419" s="75"/>
      <c r="X419" s="75"/>
      <c r="Y419" s="75"/>
      <c r="Z419" s="75"/>
      <c r="AA419" s="75"/>
      <c r="AB419" s="75"/>
      <c r="AC419" s="75"/>
      <c r="AD419" s="75"/>
      <c r="AE419" s="75"/>
      <c r="AF419" s="75"/>
      <c r="AG419" s="75"/>
      <c r="AH419" s="75"/>
      <c r="AI419" s="75"/>
      <c r="AJ419" s="75"/>
      <c r="AK419" s="75"/>
      <c r="AL419" s="75"/>
      <c r="AM419" s="75"/>
      <c r="AN419" s="75"/>
      <c r="AO419" s="75"/>
      <c r="AP419" s="75"/>
      <c r="AQ419" s="75"/>
      <c r="AR419" s="75"/>
      <c r="AS419" s="75"/>
      <c r="AT419" s="75"/>
      <c r="AU419" s="75"/>
      <c r="AV419" s="75"/>
      <c r="AW419" s="75"/>
      <c r="AX419" s="75"/>
      <c r="AY419" s="75"/>
      <c r="AZ419" s="75"/>
      <c r="BA419" s="75"/>
      <c r="BB419" s="75"/>
      <c r="BC419" s="75"/>
      <c r="BD419" s="75"/>
      <c r="BE419" s="75"/>
      <c r="BF419" s="75"/>
      <c r="BG419" s="75"/>
      <c r="BH419" s="75"/>
    </row>
    <row r="420" spans="1:60" s="77" customFormat="1" ht="24.75" customHeight="1" x14ac:dyDescent="0.2">
      <c r="A420" s="81">
        <v>44460</v>
      </c>
      <c r="B420" s="40">
        <v>34009</v>
      </c>
      <c r="C420" s="33" t="s">
        <v>725</v>
      </c>
      <c r="D420" s="79"/>
      <c r="E420" s="35">
        <v>1197255.3700000001</v>
      </c>
      <c r="F420" s="63">
        <f t="shared" si="6"/>
        <v>2946376019.0700002</v>
      </c>
      <c r="G420" s="75"/>
      <c r="H420" s="75"/>
      <c r="I420" s="75"/>
      <c r="J420" s="75"/>
      <c r="K420" s="75"/>
      <c r="L420" s="75"/>
      <c r="M420" s="75"/>
      <c r="N420" s="75"/>
      <c r="O420" s="75"/>
      <c r="P420" s="75"/>
      <c r="Q420" s="75"/>
      <c r="R420" s="75"/>
      <c r="S420" s="75"/>
      <c r="T420" s="75"/>
      <c r="U420" s="75"/>
      <c r="V420" s="75"/>
      <c r="W420" s="75"/>
      <c r="X420" s="75"/>
      <c r="Y420" s="75"/>
      <c r="Z420" s="75"/>
      <c r="AA420" s="75"/>
      <c r="AB420" s="75"/>
      <c r="AC420" s="75"/>
      <c r="AD420" s="75"/>
      <c r="AE420" s="75"/>
      <c r="AF420" s="75"/>
      <c r="AG420" s="75"/>
      <c r="AH420" s="75"/>
      <c r="AI420" s="75"/>
      <c r="AJ420" s="75"/>
      <c r="AK420" s="75"/>
      <c r="AL420" s="75"/>
      <c r="AM420" s="75"/>
      <c r="AN420" s="75"/>
      <c r="AO420" s="75"/>
      <c r="AP420" s="75"/>
      <c r="AQ420" s="75"/>
      <c r="AR420" s="75"/>
      <c r="AS420" s="75"/>
      <c r="AT420" s="75"/>
      <c r="AU420" s="75"/>
      <c r="AV420" s="75"/>
      <c r="AW420" s="75"/>
      <c r="AX420" s="75"/>
      <c r="AY420" s="75"/>
      <c r="AZ420" s="75"/>
      <c r="BA420" s="75"/>
      <c r="BB420" s="75"/>
      <c r="BC420" s="75"/>
      <c r="BD420" s="75"/>
      <c r="BE420" s="75"/>
      <c r="BF420" s="75"/>
      <c r="BG420" s="75"/>
      <c r="BH420" s="75"/>
    </row>
    <row r="421" spans="1:60" s="77" customFormat="1" ht="23.25" customHeight="1" x14ac:dyDescent="0.2">
      <c r="A421" s="81">
        <v>44460</v>
      </c>
      <c r="B421" s="40">
        <v>34010</v>
      </c>
      <c r="C421" s="33" t="s">
        <v>725</v>
      </c>
      <c r="D421" s="79"/>
      <c r="E421" s="35">
        <v>1261848.17</v>
      </c>
      <c r="F421" s="63">
        <f t="shared" si="6"/>
        <v>2945114170.9000001</v>
      </c>
      <c r="G421" s="75"/>
      <c r="H421" s="75"/>
      <c r="I421" s="75"/>
      <c r="J421" s="75"/>
      <c r="K421" s="75"/>
      <c r="L421" s="75"/>
      <c r="M421" s="75"/>
      <c r="N421" s="75"/>
      <c r="O421" s="75"/>
      <c r="P421" s="75"/>
      <c r="Q421" s="75"/>
      <c r="R421" s="75"/>
      <c r="S421" s="75"/>
      <c r="T421" s="75"/>
      <c r="U421" s="75"/>
      <c r="V421" s="75"/>
      <c r="W421" s="75"/>
      <c r="X421" s="75"/>
      <c r="Y421" s="75"/>
      <c r="Z421" s="75"/>
      <c r="AA421" s="75"/>
      <c r="AB421" s="75"/>
      <c r="AC421" s="75"/>
      <c r="AD421" s="75"/>
      <c r="AE421" s="75"/>
      <c r="AF421" s="75"/>
      <c r="AG421" s="75"/>
      <c r="AH421" s="75"/>
      <c r="AI421" s="75"/>
      <c r="AJ421" s="75"/>
      <c r="AK421" s="75"/>
      <c r="AL421" s="75"/>
      <c r="AM421" s="75"/>
      <c r="AN421" s="75"/>
      <c r="AO421" s="75"/>
      <c r="AP421" s="75"/>
      <c r="AQ421" s="75"/>
      <c r="AR421" s="75"/>
      <c r="AS421" s="75"/>
      <c r="AT421" s="75"/>
      <c r="AU421" s="75"/>
      <c r="AV421" s="75"/>
      <c r="AW421" s="75"/>
      <c r="AX421" s="75"/>
      <c r="AY421" s="75"/>
      <c r="AZ421" s="75"/>
      <c r="BA421" s="75"/>
      <c r="BB421" s="75"/>
      <c r="BC421" s="75"/>
      <c r="BD421" s="75"/>
      <c r="BE421" s="75"/>
      <c r="BF421" s="75"/>
      <c r="BG421" s="75"/>
      <c r="BH421" s="75"/>
    </row>
    <row r="422" spans="1:60" s="77" customFormat="1" ht="21" customHeight="1" x14ac:dyDescent="0.2">
      <c r="A422" s="81">
        <v>44460</v>
      </c>
      <c r="B422" s="40">
        <v>34011</v>
      </c>
      <c r="C422" s="33" t="s">
        <v>726</v>
      </c>
      <c r="D422" s="79"/>
      <c r="E422" s="35">
        <v>1361341.46</v>
      </c>
      <c r="F422" s="63">
        <f t="shared" si="6"/>
        <v>2943752829.4400001</v>
      </c>
      <c r="G422" s="75"/>
      <c r="H422" s="75"/>
      <c r="I422" s="75"/>
      <c r="J422" s="75"/>
      <c r="K422" s="75"/>
      <c r="L422" s="75"/>
      <c r="M422" s="75"/>
      <c r="N422" s="75"/>
      <c r="O422" s="75"/>
      <c r="P422" s="75"/>
      <c r="Q422" s="75"/>
      <c r="R422" s="75"/>
      <c r="S422" s="75"/>
      <c r="T422" s="75"/>
      <c r="U422" s="75"/>
      <c r="V422" s="75"/>
      <c r="W422" s="75"/>
      <c r="X422" s="75"/>
      <c r="Y422" s="75"/>
      <c r="Z422" s="75"/>
      <c r="AA422" s="75"/>
      <c r="AB422" s="75"/>
      <c r="AC422" s="75"/>
      <c r="AD422" s="75"/>
      <c r="AE422" s="75"/>
      <c r="AF422" s="75"/>
      <c r="AG422" s="75"/>
      <c r="AH422" s="75"/>
      <c r="AI422" s="75"/>
      <c r="AJ422" s="75"/>
      <c r="AK422" s="75"/>
      <c r="AL422" s="75"/>
      <c r="AM422" s="75"/>
      <c r="AN422" s="75"/>
      <c r="AO422" s="75"/>
      <c r="AP422" s="75"/>
      <c r="AQ422" s="75"/>
      <c r="AR422" s="75"/>
      <c r="AS422" s="75"/>
      <c r="AT422" s="75"/>
      <c r="AU422" s="75"/>
      <c r="AV422" s="75"/>
      <c r="AW422" s="75"/>
      <c r="AX422" s="75"/>
      <c r="AY422" s="75"/>
      <c r="AZ422" s="75"/>
      <c r="BA422" s="75"/>
      <c r="BB422" s="75"/>
      <c r="BC422" s="75"/>
      <c r="BD422" s="75"/>
      <c r="BE422" s="75"/>
      <c r="BF422" s="75"/>
      <c r="BG422" s="75"/>
      <c r="BH422" s="75"/>
    </row>
    <row r="423" spans="1:60" s="77" customFormat="1" ht="19.5" customHeight="1" x14ac:dyDescent="0.2">
      <c r="A423" s="81">
        <v>44460</v>
      </c>
      <c r="B423" s="40">
        <v>34012</v>
      </c>
      <c r="C423" s="33" t="s">
        <v>725</v>
      </c>
      <c r="D423" s="79"/>
      <c r="E423" s="35">
        <v>356569.94</v>
      </c>
      <c r="F423" s="63">
        <f t="shared" si="6"/>
        <v>2943396259.5</v>
      </c>
      <c r="G423" s="75"/>
      <c r="H423" s="75"/>
      <c r="I423" s="75"/>
      <c r="J423" s="75"/>
      <c r="K423" s="75"/>
      <c r="L423" s="75"/>
      <c r="M423" s="75"/>
      <c r="N423" s="75"/>
      <c r="O423" s="75"/>
      <c r="P423" s="75"/>
      <c r="Q423" s="75"/>
      <c r="R423" s="75"/>
      <c r="S423" s="75"/>
      <c r="T423" s="75"/>
      <c r="U423" s="75"/>
      <c r="V423" s="75"/>
      <c r="W423" s="75"/>
      <c r="X423" s="75"/>
      <c r="Y423" s="75"/>
      <c r="Z423" s="75"/>
      <c r="AA423" s="75"/>
      <c r="AB423" s="75"/>
      <c r="AC423" s="75"/>
      <c r="AD423" s="75"/>
      <c r="AE423" s="75"/>
      <c r="AF423" s="75"/>
      <c r="AG423" s="75"/>
      <c r="AH423" s="75"/>
      <c r="AI423" s="75"/>
      <c r="AJ423" s="75"/>
      <c r="AK423" s="75"/>
      <c r="AL423" s="75"/>
      <c r="AM423" s="75"/>
      <c r="AN423" s="75"/>
      <c r="AO423" s="75"/>
      <c r="AP423" s="75"/>
      <c r="AQ423" s="75"/>
      <c r="AR423" s="75"/>
      <c r="AS423" s="75"/>
      <c r="AT423" s="75"/>
      <c r="AU423" s="75"/>
      <c r="AV423" s="75"/>
      <c r="AW423" s="75"/>
      <c r="AX423" s="75"/>
      <c r="AY423" s="75"/>
      <c r="AZ423" s="75"/>
      <c r="BA423" s="75"/>
      <c r="BB423" s="75"/>
      <c r="BC423" s="75"/>
      <c r="BD423" s="75"/>
      <c r="BE423" s="75"/>
      <c r="BF423" s="75"/>
      <c r="BG423" s="75"/>
      <c r="BH423" s="75"/>
    </row>
    <row r="424" spans="1:60" s="77" customFormat="1" ht="44.25" customHeight="1" x14ac:dyDescent="0.2">
      <c r="A424" s="81">
        <v>44462</v>
      </c>
      <c r="B424" s="40" t="s">
        <v>727</v>
      </c>
      <c r="C424" s="33" t="s">
        <v>728</v>
      </c>
      <c r="D424" s="79"/>
      <c r="E424" s="35">
        <v>1098059</v>
      </c>
      <c r="F424" s="63">
        <f t="shared" si="6"/>
        <v>2942298200.5</v>
      </c>
      <c r="G424" s="75"/>
      <c r="H424" s="75"/>
      <c r="I424" s="75"/>
      <c r="J424" s="75"/>
      <c r="K424" s="75"/>
      <c r="L424" s="75"/>
      <c r="M424" s="75"/>
      <c r="N424" s="75"/>
      <c r="O424" s="75"/>
      <c r="P424" s="75"/>
      <c r="Q424" s="75"/>
      <c r="R424" s="75"/>
      <c r="S424" s="75"/>
      <c r="T424" s="75"/>
      <c r="U424" s="75"/>
      <c r="V424" s="75"/>
      <c r="W424" s="75"/>
      <c r="X424" s="75"/>
      <c r="Y424" s="75"/>
      <c r="Z424" s="75"/>
      <c r="AA424" s="75"/>
      <c r="AB424" s="75"/>
      <c r="AC424" s="75"/>
      <c r="AD424" s="75"/>
      <c r="AE424" s="75"/>
      <c r="AF424" s="75"/>
      <c r="AG424" s="75"/>
      <c r="AH424" s="75"/>
      <c r="AI424" s="75"/>
      <c r="AJ424" s="75"/>
      <c r="AK424" s="75"/>
      <c r="AL424" s="75"/>
      <c r="AM424" s="75"/>
      <c r="AN424" s="75"/>
      <c r="AO424" s="75"/>
      <c r="AP424" s="75"/>
      <c r="AQ424" s="75"/>
      <c r="AR424" s="75"/>
      <c r="AS424" s="75"/>
      <c r="AT424" s="75"/>
      <c r="AU424" s="75"/>
      <c r="AV424" s="75"/>
      <c r="AW424" s="75"/>
      <c r="AX424" s="75"/>
      <c r="AY424" s="75"/>
      <c r="AZ424" s="75"/>
      <c r="BA424" s="75"/>
      <c r="BB424" s="75"/>
      <c r="BC424" s="75"/>
      <c r="BD424" s="75"/>
      <c r="BE424" s="75"/>
      <c r="BF424" s="75"/>
      <c r="BG424" s="75"/>
      <c r="BH424" s="75"/>
    </row>
    <row r="425" spans="1:60" s="77" customFormat="1" ht="39" customHeight="1" x14ac:dyDescent="0.2">
      <c r="A425" s="81">
        <v>44467</v>
      </c>
      <c r="B425" s="40" t="s">
        <v>729</v>
      </c>
      <c r="C425" s="33" t="s">
        <v>730</v>
      </c>
      <c r="D425" s="79"/>
      <c r="E425" s="35">
        <v>11499010.460000001</v>
      </c>
      <c r="F425" s="63">
        <f t="shared" si="6"/>
        <v>2930799190.04</v>
      </c>
      <c r="G425" s="75"/>
      <c r="H425" s="75"/>
      <c r="I425" s="75"/>
      <c r="J425" s="75"/>
      <c r="K425" s="75"/>
      <c r="L425" s="75"/>
      <c r="M425" s="75"/>
      <c r="N425" s="75"/>
      <c r="O425" s="75"/>
      <c r="P425" s="75"/>
      <c r="Q425" s="75"/>
      <c r="R425" s="75"/>
      <c r="S425" s="75"/>
      <c r="T425" s="75"/>
      <c r="U425" s="75"/>
      <c r="V425" s="75"/>
      <c r="W425" s="75"/>
      <c r="X425" s="75"/>
      <c r="Y425" s="75"/>
      <c r="Z425" s="75"/>
      <c r="AA425" s="75"/>
      <c r="AB425" s="75"/>
      <c r="AC425" s="75"/>
      <c r="AD425" s="75"/>
      <c r="AE425" s="75"/>
      <c r="AF425" s="75"/>
      <c r="AG425" s="75"/>
      <c r="AH425" s="75"/>
      <c r="AI425" s="75"/>
      <c r="AJ425" s="75"/>
      <c r="AK425" s="75"/>
      <c r="AL425" s="75"/>
      <c r="AM425" s="75"/>
      <c r="AN425" s="75"/>
      <c r="AO425" s="75"/>
      <c r="AP425" s="75"/>
      <c r="AQ425" s="75"/>
      <c r="AR425" s="75"/>
      <c r="AS425" s="75"/>
      <c r="AT425" s="75"/>
      <c r="AU425" s="75"/>
      <c r="AV425" s="75"/>
      <c r="AW425" s="75"/>
      <c r="AX425" s="75"/>
      <c r="AY425" s="75"/>
      <c r="AZ425" s="75"/>
      <c r="BA425" s="75"/>
      <c r="BB425" s="75"/>
      <c r="BC425" s="75"/>
      <c r="BD425" s="75"/>
      <c r="BE425" s="75"/>
      <c r="BF425" s="75"/>
      <c r="BG425" s="75"/>
      <c r="BH425" s="75"/>
    </row>
    <row r="426" spans="1:60" s="77" customFormat="1" ht="50.25" customHeight="1" x14ac:dyDescent="0.2">
      <c r="A426" s="81">
        <v>44467</v>
      </c>
      <c r="B426" s="40" t="s">
        <v>731</v>
      </c>
      <c r="C426" s="33" t="s">
        <v>732</v>
      </c>
      <c r="D426" s="79"/>
      <c r="E426" s="35">
        <v>240192</v>
      </c>
      <c r="F426" s="63">
        <f t="shared" si="6"/>
        <v>2930558998.04</v>
      </c>
      <c r="G426" s="75"/>
      <c r="H426" s="75"/>
      <c r="I426" s="75"/>
      <c r="J426" s="75"/>
      <c r="K426" s="75"/>
      <c r="L426" s="75"/>
      <c r="M426" s="75"/>
      <c r="N426" s="75"/>
      <c r="O426" s="75"/>
      <c r="P426" s="75"/>
      <c r="Q426" s="75"/>
      <c r="R426" s="75"/>
      <c r="S426" s="75"/>
      <c r="T426" s="75"/>
      <c r="U426" s="75"/>
      <c r="V426" s="75"/>
      <c r="W426" s="75"/>
      <c r="X426" s="75"/>
      <c r="Y426" s="75"/>
      <c r="Z426" s="75"/>
      <c r="AA426" s="75"/>
      <c r="AB426" s="75"/>
      <c r="AC426" s="75"/>
      <c r="AD426" s="75"/>
      <c r="AE426" s="75"/>
      <c r="AF426" s="75"/>
      <c r="AG426" s="75"/>
      <c r="AH426" s="75"/>
      <c r="AI426" s="75"/>
      <c r="AJ426" s="75"/>
      <c r="AK426" s="75"/>
      <c r="AL426" s="75"/>
      <c r="AM426" s="75"/>
      <c r="AN426" s="75"/>
      <c r="AO426" s="75"/>
      <c r="AP426" s="75"/>
      <c r="AQ426" s="75"/>
      <c r="AR426" s="75"/>
      <c r="AS426" s="75"/>
      <c r="AT426" s="75"/>
      <c r="AU426" s="75"/>
      <c r="AV426" s="75"/>
      <c r="AW426" s="75"/>
      <c r="AX426" s="75"/>
      <c r="AY426" s="75"/>
      <c r="AZ426" s="75"/>
      <c r="BA426" s="75"/>
      <c r="BB426" s="75"/>
      <c r="BC426" s="75"/>
      <c r="BD426" s="75"/>
      <c r="BE426" s="75"/>
      <c r="BF426" s="75"/>
      <c r="BG426" s="75"/>
      <c r="BH426" s="75"/>
    </row>
    <row r="427" spans="1:60" s="77" customFormat="1" ht="72" customHeight="1" x14ac:dyDescent="0.2">
      <c r="A427" s="81">
        <v>44467</v>
      </c>
      <c r="B427" s="40" t="s">
        <v>733</v>
      </c>
      <c r="C427" s="33" t="s">
        <v>734</v>
      </c>
      <c r="D427" s="79"/>
      <c r="E427" s="35">
        <v>2726701.46</v>
      </c>
      <c r="F427" s="63">
        <f t="shared" si="6"/>
        <v>2927832296.5799999</v>
      </c>
      <c r="G427" s="75"/>
      <c r="H427" s="75"/>
      <c r="I427" s="75"/>
      <c r="J427" s="75"/>
      <c r="K427" s="75"/>
      <c r="L427" s="75"/>
      <c r="M427" s="75"/>
      <c r="N427" s="75"/>
      <c r="O427" s="75"/>
      <c r="P427" s="75"/>
      <c r="Q427" s="75"/>
      <c r="R427" s="75"/>
      <c r="S427" s="75"/>
      <c r="T427" s="75"/>
      <c r="U427" s="75"/>
      <c r="V427" s="75"/>
      <c r="W427" s="75"/>
      <c r="X427" s="75"/>
      <c r="Y427" s="75"/>
      <c r="Z427" s="75"/>
      <c r="AA427" s="75"/>
      <c r="AB427" s="75"/>
      <c r="AC427" s="75"/>
      <c r="AD427" s="75"/>
      <c r="AE427" s="75"/>
      <c r="AF427" s="75"/>
      <c r="AG427" s="75"/>
      <c r="AH427" s="75"/>
      <c r="AI427" s="75"/>
      <c r="AJ427" s="75"/>
      <c r="AK427" s="75"/>
      <c r="AL427" s="75"/>
      <c r="AM427" s="75"/>
      <c r="AN427" s="75"/>
      <c r="AO427" s="75"/>
      <c r="AP427" s="75"/>
      <c r="AQ427" s="75"/>
      <c r="AR427" s="75"/>
      <c r="AS427" s="75"/>
      <c r="AT427" s="75"/>
      <c r="AU427" s="75"/>
      <c r="AV427" s="75"/>
      <c r="AW427" s="75"/>
      <c r="AX427" s="75"/>
      <c r="AY427" s="75"/>
      <c r="AZ427" s="75"/>
      <c r="BA427" s="75"/>
      <c r="BB427" s="75"/>
      <c r="BC427" s="75"/>
      <c r="BD427" s="75"/>
      <c r="BE427" s="75"/>
      <c r="BF427" s="75"/>
      <c r="BG427" s="75"/>
      <c r="BH427" s="75"/>
    </row>
    <row r="428" spans="1:60" s="77" customFormat="1" ht="51.75" customHeight="1" x14ac:dyDescent="0.2">
      <c r="A428" s="81">
        <v>44467</v>
      </c>
      <c r="B428" s="40" t="s">
        <v>735</v>
      </c>
      <c r="C428" s="33" t="s">
        <v>736</v>
      </c>
      <c r="D428" s="79"/>
      <c r="E428" s="35">
        <v>25175718.41</v>
      </c>
      <c r="F428" s="63">
        <f t="shared" si="6"/>
        <v>2902656578.1700001</v>
      </c>
      <c r="G428" s="75"/>
      <c r="H428" s="75"/>
      <c r="I428" s="75"/>
      <c r="K428" s="75"/>
      <c r="L428" s="75"/>
      <c r="M428" s="75"/>
      <c r="N428" s="75"/>
      <c r="O428" s="75"/>
      <c r="P428" s="75"/>
      <c r="Q428" s="75"/>
      <c r="R428" s="75"/>
      <c r="S428" s="75"/>
      <c r="T428" s="75"/>
      <c r="U428" s="75"/>
      <c r="V428" s="75"/>
      <c r="W428" s="75"/>
      <c r="X428" s="75"/>
      <c r="Y428" s="75"/>
      <c r="Z428" s="75"/>
      <c r="AA428" s="75"/>
      <c r="AB428" s="75"/>
      <c r="AC428" s="75"/>
      <c r="AD428" s="75"/>
      <c r="AE428" s="75"/>
      <c r="AF428" s="75"/>
      <c r="AG428" s="75"/>
      <c r="AH428" s="75"/>
      <c r="AI428" s="75"/>
      <c r="AJ428" s="75"/>
      <c r="AK428" s="75"/>
      <c r="AL428" s="75"/>
      <c r="AM428" s="75"/>
      <c r="AN428" s="75"/>
      <c r="AO428" s="75"/>
      <c r="AP428" s="75"/>
      <c r="AQ428" s="75"/>
      <c r="AR428" s="75"/>
      <c r="AS428" s="75"/>
      <c r="AT428" s="75"/>
      <c r="AU428" s="75"/>
      <c r="AV428" s="75"/>
      <c r="AW428" s="75"/>
      <c r="AX428" s="75"/>
      <c r="AY428" s="75"/>
      <c r="AZ428" s="75"/>
      <c r="BA428" s="75"/>
      <c r="BB428" s="75"/>
      <c r="BC428" s="75"/>
      <c r="BD428" s="75"/>
      <c r="BE428" s="75"/>
      <c r="BF428" s="75"/>
      <c r="BG428" s="75"/>
      <c r="BH428" s="75"/>
    </row>
    <row r="429" spans="1:60" s="77" customFormat="1" ht="46.5" customHeight="1" x14ac:dyDescent="0.2">
      <c r="A429" s="82">
        <v>44468</v>
      </c>
      <c r="B429" s="40" t="s">
        <v>737</v>
      </c>
      <c r="C429" s="33" t="s">
        <v>738</v>
      </c>
      <c r="D429" s="79"/>
      <c r="E429" s="35">
        <v>1957294.36</v>
      </c>
      <c r="F429" s="63">
        <f t="shared" si="6"/>
        <v>2900699283.8099999</v>
      </c>
      <c r="G429" s="75"/>
      <c r="H429" s="75"/>
      <c r="I429" s="75"/>
      <c r="J429" s="75"/>
      <c r="K429" s="75"/>
      <c r="L429" s="75"/>
      <c r="M429" s="75"/>
      <c r="N429" s="75"/>
      <c r="O429" s="75"/>
      <c r="P429" s="75"/>
      <c r="Q429" s="75"/>
      <c r="R429" s="75"/>
      <c r="S429" s="75"/>
      <c r="T429" s="75"/>
      <c r="U429" s="75"/>
      <c r="V429" s="75"/>
      <c r="W429" s="75"/>
      <c r="X429" s="75"/>
      <c r="Y429" s="75"/>
      <c r="Z429" s="75"/>
      <c r="AA429" s="75"/>
      <c r="AB429" s="75"/>
      <c r="AC429" s="75"/>
      <c r="AD429" s="75"/>
      <c r="AE429" s="75"/>
      <c r="AF429" s="75"/>
      <c r="AG429" s="75"/>
      <c r="AH429" s="75"/>
      <c r="AI429" s="75"/>
      <c r="AJ429" s="75"/>
      <c r="AK429" s="75"/>
      <c r="AL429" s="75"/>
      <c r="AM429" s="75"/>
      <c r="AN429" s="75"/>
      <c r="AO429" s="75"/>
      <c r="AP429" s="75"/>
      <c r="AQ429" s="75"/>
      <c r="AR429" s="75"/>
      <c r="AS429" s="75"/>
      <c r="AT429" s="75"/>
      <c r="AU429" s="75"/>
      <c r="AV429" s="75"/>
      <c r="AW429" s="75"/>
      <c r="AX429" s="75"/>
      <c r="AY429" s="75"/>
      <c r="AZ429" s="75"/>
      <c r="BA429" s="75"/>
      <c r="BB429" s="75"/>
      <c r="BC429" s="75"/>
      <c r="BD429" s="75"/>
      <c r="BE429" s="75"/>
      <c r="BF429" s="75"/>
      <c r="BG429" s="75"/>
      <c r="BH429" s="75"/>
    </row>
    <row r="430" spans="1:60" s="77" customFormat="1" ht="46.5" customHeight="1" x14ac:dyDescent="0.2">
      <c r="A430" s="82">
        <v>44468</v>
      </c>
      <c r="B430" s="40" t="s">
        <v>739</v>
      </c>
      <c r="C430" s="33" t="s">
        <v>740</v>
      </c>
      <c r="D430" s="79"/>
      <c r="E430" s="35">
        <v>2026242.27</v>
      </c>
      <c r="F430" s="63">
        <f t="shared" si="6"/>
        <v>2898673041.54</v>
      </c>
      <c r="G430" s="75"/>
      <c r="H430" s="75"/>
      <c r="I430" s="75"/>
      <c r="J430" s="75"/>
      <c r="K430" s="75"/>
      <c r="L430" s="75"/>
      <c r="M430" s="75"/>
      <c r="N430" s="75"/>
      <c r="O430" s="75"/>
      <c r="P430" s="75"/>
      <c r="Q430" s="75"/>
      <c r="R430" s="75"/>
      <c r="S430" s="75"/>
      <c r="T430" s="75"/>
      <c r="U430" s="75"/>
      <c r="V430" s="75"/>
      <c r="W430" s="75"/>
      <c r="X430" s="75"/>
      <c r="Y430" s="75"/>
      <c r="Z430" s="75"/>
      <c r="AA430" s="75"/>
      <c r="AB430" s="75"/>
      <c r="AC430" s="75"/>
      <c r="AD430" s="75"/>
      <c r="AE430" s="75"/>
      <c r="AF430" s="75"/>
      <c r="AG430" s="75"/>
      <c r="AH430" s="75"/>
      <c r="AI430" s="75"/>
      <c r="AJ430" s="75"/>
      <c r="AK430" s="75"/>
      <c r="AL430" s="75"/>
      <c r="AM430" s="75"/>
      <c r="AN430" s="75"/>
      <c r="AO430" s="75"/>
      <c r="AP430" s="75"/>
      <c r="AQ430" s="75"/>
      <c r="AR430" s="75"/>
      <c r="AS430" s="75"/>
      <c r="AT430" s="75"/>
      <c r="AU430" s="75"/>
      <c r="AV430" s="75"/>
      <c r="AW430" s="75"/>
      <c r="AX430" s="75"/>
      <c r="AY430" s="75"/>
      <c r="AZ430" s="75"/>
      <c r="BA430" s="75"/>
      <c r="BB430" s="75"/>
      <c r="BC430" s="75"/>
      <c r="BD430" s="75"/>
      <c r="BE430" s="75"/>
      <c r="BF430" s="75"/>
      <c r="BG430" s="75"/>
      <c r="BH430" s="75"/>
    </row>
    <row r="431" spans="1:60" s="77" customFormat="1" ht="34.5" customHeight="1" x14ac:dyDescent="0.2">
      <c r="A431" s="83"/>
      <c r="B431" s="84"/>
      <c r="C431" s="84"/>
      <c r="D431" s="85"/>
      <c r="E431" s="49"/>
      <c r="F431" s="86"/>
      <c r="G431" s="75"/>
      <c r="H431" s="75"/>
      <c r="I431" s="75"/>
      <c r="J431" s="75"/>
      <c r="K431" s="75"/>
      <c r="L431" s="75"/>
      <c r="M431" s="75"/>
      <c r="N431" s="75"/>
      <c r="O431" s="75"/>
      <c r="P431" s="75"/>
      <c r="Q431" s="75"/>
      <c r="R431" s="75"/>
      <c r="S431" s="75"/>
      <c r="T431" s="75"/>
      <c r="U431" s="75"/>
      <c r="V431" s="75"/>
      <c r="W431" s="75"/>
      <c r="X431" s="75"/>
      <c r="Y431" s="75"/>
      <c r="Z431" s="75"/>
      <c r="AA431" s="75"/>
      <c r="AB431" s="75"/>
      <c r="AC431" s="75"/>
      <c r="AD431" s="75"/>
      <c r="AE431" s="75"/>
      <c r="AF431" s="75"/>
      <c r="AG431" s="75"/>
      <c r="AH431" s="75"/>
      <c r="AI431" s="75"/>
      <c r="AJ431" s="75"/>
      <c r="AK431" s="75"/>
      <c r="AL431" s="75"/>
      <c r="AM431" s="75"/>
      <c r="AN431" s="75"/>
      <c r="AO431" s="75"/>
      <c r="AP431" s="75"/>
      <c r="AQ431" s="75"/>
      <c r="AR431" s="75"/>
      <c r="AS431" s="75"/>
      <c r="AT431" s="75"/>
      <c r="AU431" s="75"/>
      <c r="AV431" s="75"/>
      <c r="AW431" s="75"/>
      <c r="AX431" s="75"/>
      <c r="AY431" s="75"/>
      <c r="AZ431" s="75"/>
      <c r="BA431" s="75"/>
      <c r="BB431" s="75"/>
      <c r="BC431" s="75"/>
      <c r="BD431" s="75"/>
      <c r="BE431" s="75"/>
      <c r="BF431" s="75"/>
      <c r="BG431" s="75"/>
      <c r="BH431" s="75"/>
    </row>
    <row r="432" spans="1:60" s="77" customFormat="1" ht="34.5" customHeight="1" x14ac:dyDescent="0.2">
      <c r="A432" s="83"/>
      <c r="B432" s="84"/>
      <c r="C432" s="84"/>
      <c r="D432" s="85"/>
      <c r="E432" s="49"/>
      <c r="F432" s="86"/>
      <c r="G432" s="75"/>
      <c r="H432" s="75"/>
      <c r="I432" s="75"/>
      <c r="J432" s="75"/>
      <c r="K432" s="75"/>
      <c r="L432" s="75"/>
      <c r="M432" s="75"/>
      <c r="N432" s="75"/>
      <c r="O432" s="75"/>
      <c r="P432" s="75"/>
      <c r="Q432" s="75"/>
      <c r="R432" s="75"/>
      <c r="S432" s="75"/>
      <c r="T432" s="75"/>
      <c r="U432" s="75"/>
      <c r="V432" s="75"/>
      <c r="W432" s="75"/>
      <c r="X432" s="75"/>
      <c r="Y432" s="75"/>
      <c r="Z432" s="75"/>
      <c r="AA432" s="75"/>
      <c r="AB432" s="75"/>
      <c r="AC432" s="75"/>
      <c r="AD432" s="75"/>
      <c r="AE432" s="75"/>
      <c r="AF432" s="75"/>
      <c r="AG432" s="75"/>
      <c r="AH432" s="75"/>
      <c r="AI432" s="75"/>
      <c r="AJ432" s="75"/>
      <c r="AK432" s="75"/>
      <c r="AL432" s="75"/>
      <c r="AM432" s="75"/>
      <c r="AN432" s="75"/>
      <c r="AO432" s="75"/>
      <c r="AP432" s="75"/>
      <c r="AQ432" s="75"/>
      <c r="AR432" s="75"/>
      <c r="AS432" s="75"/>
      <c r="AT432" s="75"/>
      <c r="AU432" s="75"/>
      <c r="AV432" s="75"/>
      <c r="AW432" s="75"/>
      <c r="AX432" s="75"/>
      <c r="AY432" s="75"/>
      <c r="AZ432" s="75"/>
      <c r="BA432" s="75"/>
      <c r="BB432" s="75"/>
      <c r="BC432" s="75"/>
      <c r="BD432" s="75"/>
      <c r="BE432" s="75"/>
      <c r="BF432" s="75"/>
      <c r="BG432" s="75"/>
      <c r="BH432" s="75"/>
    </row>
    <row r="433" spans="1:60" s="77" customFormat="1" ht="34.5" customHeight="1" x14ac:dyDescent="0.2">
      <c r="A433" s="83"/>
      <c r="B433" s="84"/>
      <c r="C433" s="84"/>
      <c r="D433" s="85"/>
      <c r="E433" s="49"/>
      <c r="F433" s="86"/>
      <c r="G433" s="75"/>
      <c r="H433" s="75"/>
      <c r="I433" s="75"/>
      <c r="J433" s="75"/>
      <c r="K433" s="75"/>
      <c r="L433" s="75"/>
      <c r="M433" s="75"/>
      <c r="N433" s="75"/>
      <c r="O433" s="75"/>
      <c r="P433" s="75"/>
      <c r="Q433" s="75"/>
      <c r="R433" s="75"/>
      <c r="S433" s="75"/>
      <c r="T433" s="75"/>
      <c r="U433" s="75"/>
      <c r="V433" s="75"/>
      <c r="W433" s="75"/>
      <c r="X433" s="75"/>
      <c r="Y433" s="75"/>
      <c r="Z433" s="75"/>
      <c r="AA433" s="75"/>
      <c r="AB433" s="75"/>
      <c r="AC433" s="75"/>
      <c r="AD433" s="75"/>
      <c r="AE433" s="75"/>
      <c r="AF433" s="75"/>
      <c r="AG433" s="75"/>
      <c r="AH433" s="75"/>
      <c r="AI433" s="75"/>
      <c r="AJ433" s="75"/>
      <c r="AK433" s="75"/>
      <c r="AL433" s="75"/>
      <c r="AM433" s="75"/>
      <c r="AN433" s="75"/>
      <c r="AO433" s="75"/>
      <c r="AP433" s="75"/>
      <c r="AQ433" s="75"/>
      <c r="AR433" s="75"/>
      <c r="AS433" s="75"/>
      <c r="AT433" s="75"/>
      <c r="AU433" s="75"/>
      <c r="AV433" s="75"/>
      <c r="AW433" s="75"/>
      <c r="AX433" s="75"/>
      <c r="AY433" s="75"/>
      <c r="AZ433" s="75"/>
      <c r="BA433" s="75"/>
      <c r="BB433" s="75"/>
      <c r="BC433" s="75"/>
      <c r="BD433" s="75"/>
      <c r="BE433" s="75"/>
      <c r="BF433" s="75"/>
      <c r="BG433" s="75"/>
      <c r="BH433" s="75"/>
    </row>
    <row r="434" spans="1:60" s="77" customFormat="1" ht="34.5" customHeight="1" x14ac:dyDescent="0.2">
      <c r="A434" s="83"/>
      <c r="B434" s="84"/>
      <c r="C434" s="84"/>
      <c r="D434" s="85"/>
      <c r="E434" s="49"/>
      <c r="F434" s="86"/>
      <c r="G434" s="75"/>
      <c r="H434" s="75"/>
      <c r="I434" s="75"/>
      <c r="J434" s="75"/>
      <c r="K434" s="75"/>
      <c r="L434" s="75"/>
      <c r="M434" s="75"/>
      <c r="N434" s="75"/>
      <c r="O434" s="75"/>
      <c r="P434" s="75"/>
      <c r="Q434" s="75"/>
      <c r="R434" s="75"/>
      <c r="S434" s="75"/>
      <c r="T434" s="75"/>
      <c r="U434" s="75"/>
      <c r="V434" s="75"/>
      <c r="W434" s="75"/>
      <c r="X434" s="75"/>
      <c r="Y434" s="75"/>
      <c r="Z434" s="75"/>
      <c r="AA434" s="75"/>
      <c r="AB434" s="75"/>
      <c r="AC434" s="75"/>
      <c r="AD434" s="75"/>
      <c r="AE434" s="75"/>
      <c r="AF434" s="75"/>
      <c r="AG434" s="75"/>
      <c r="AH434" s="75"/>
      <c r="AI434" s="75"/>
      <c r="AJ434" s="75"/>
      <c r="AK434" s="75"/>
      <c r="AL434" s="75"/>
      <c r="AM434" s="75"/>
      <c r="AN434" s="75"/>
      <c r="AO434" s="75"/>
      <c r="AP434" s="75"/>
      <c r="AQ434" s="75"/>
      <c r="AR434" s="75"/>
      <c r="AS434" s="75"/>
      <c r="AT434" s="75"/>
      <c r="AU434" s="75"/>
      <c r="AV434" s="75"/>
      <c r="AW434" s="75"/>
      <c r="AX434" s="75"/>
      <c r="AY434" s="75"/>
      <c r="AZ434" s="75"/>
      <c r="BA434" s="75"/>
      <c r="BB434" s="75"/>
      <c r="BC434" s="75"/>
      <c r="BD434" s="75"/>
      <c r="BE434" s="75"/>
      <c r="BF434" s="75"/>
      <c r="BG434" s="75"/>
      <c r="BH434" s="75"/>
    </row>
    <row r="435" spans="1:60" s="77" customFormat="1" ht="34.5" customHeight="1" x14ac:dyDescent="0.2">
      <c r="A435" s="83"/>
      <c r="B435" s="84"/>
      <c r="C435" s="84"/>
      <c r="D435" s="85"/>
      <c r="E435" s="49"/>
      <c r="F435" s="86"/>
      <c r="G435" s="75"/>
      <c r="H435" s="75"/>
      <c r="I435" s="75"/>
      <c r="J435" s="75"/>
      <c r="K435" s="75"/>
      <c r="L435" s="75"/>
      <c r="M435" s="75"/>
      <c r="N435" s="75"/>
      <c r="O435" s="75"/>
      <c r="P435" s="75"/>
      <c r="Q435" s="75"/>
      <c r="R435" s="75"/>
      <c r="S435" s="75"/>
      <c r="T435" s="75"/>
      <c r="U435" s="75"/>
      <c r="V435" s="75"/>
      <c r="W435" s="75"/>
      <c r="X435" s="75"/>
      <c r="Y435" s="75"/>
      <c r="Z435" s="75"/>
      <c r="AA435" s="75"/>
      <c r="AB435" s="75"/>
      <c r="AC435" s="75"/>
      <c r="AD435" s="75"/>
      <c r="AE435" s="75"/>
      <c r="AF435" s="75"/>
      <c r="AG435" s="75"/>
      <c r="AH435" s="75"/>
      <c r="AI435" s="75"/>
      <c r="AJ435" s="75"/>
      <c r="AK435" s="75"/>
      <c r="AL435" s="75"/>
      <c r="AM435" s="75"/>
      <c r="AN435" s="75"/>
      <c r="AO435" s="75"/>
      <c r="AP435" s="75"/>
      <c r="AQ435" s="75"/>
      <c r="AR435" s="75"/>
      <c r="AS435" s="75"/>
      <c r="AT435" s="75"/>
      <c r="AU435" s="75"/>
      <c r="AV435" s="75"/>
      <c r="AW435" s="75"/>
      <c r="AX435" s="75"/>
      <c r="AY435" s="75"/>
      <c r="AZ435" s="75"/>
      <c r="BA435" s="75"/>
      <c r="BB435" s="75"/>
      <c r="BC435" s="75"/>
      <c r="BD435" s="75"/>
      <c r="BE435" s="75"/>
      <c r="BF435" s="75"/>
      <c r="BG435" s="75"/>
      <c r="BH435" s="75"/>
    </row>
    <row r="436" spans="1:60" s="77" customFormat="1" ht="34.5" customHeight="1" x14ac:dyDescent="0.2">
      <c r="A436" s="83"/>
      <c r="B436" s="84"/>
      <c r="C436" s="84"/>
      <c r="D436" s="85"/>
      <c r="E436" s="49"/>
      <c r="F436" s="86"/>
      <c r="G436" s="75"/>
      <c r="H436" s="75"/>
      <c r="I436" s="75"/>
      <c r="J436" s="75"/>
      <c r="K436" s="75"/>
      <c r="L436" s="75"/>
      <c r="M436" s="75"/>
      <c r="N436" s="75"/>
      <c r="O436" s="75"/>
      <c r="P436" s="75"/>
      <c r="Q436" s="75"/>
      <c r="R436" s="75"/>
      <c r="S436" s="75"/>
      <c r="T436" s="75"/>
      <c r="U436" s="75"/>
      <c r="V436" s="75"/>
      <c r="W436" s="75"/>
      <c r="X436" s="75"/>
      <c r="Y436" s="75"/>
      <c r="Z436" s="75"/>
      <c r="AA436" s="75"/>
      <c r="AB436" s="75"/>
      <c r="AC436" s="75"/>
      <c r="AD436" s="75"/>
      <c r="AE436" s="75"/>
      <c r="AF436" s="75"/>
      <c r="AG436" s="75"/>
      <c r="AH436" s="75"/>
      <c r="AI436" s="75"/>
      <c r="AJ436" s="75"/>
      <c r="AK436" s="75"/>
      <c r="AL436" s="75"/>
      <c r="AM436" s="75"/>
      <c r="AN436" s="75"/>
      <c r="AO436" s="75"/>
      <c r="AP436" s="75"/>
      <c r="AQ436" s="75"/>
      <c r="AR436" s="75"/>
      <c r="AS436" s="75"/>
      <c r="AT436" s="75"/>
      <c r="AU436" s="75"/>
      <c r="AV436" s="75"/>
      <c r="AW436" s="75"/>
      <c r="AX436" s="75"/>
      <c r="AY436" s="75"/>
      <c r="AZ436" s="75"/>
      <c r="BA436" s="75"/>
      <c r="BB436" s="75"/>
      <c r="BC436" s="75"/>
      <c r="BD436" s="75"/>
      <c r="BE436" s="75"/>
      <c r="BF436" s="75"/>
      <c r="BG436" s="75"/>
      <c r="BH436" s="75"/>
    </row>
    <row r="437" spans="1:60" s="77" customFormat="1" ht="34.5" customHeight="1" x14ac:dyDescent="0.2">
      <c r="A437" s="83"/>
      <c r="B437" s="84"/>
      <c r="C437" s="84"/>
      <c r="D437" s="85"/>
      <c r="E437" s="49"/>
      <c r="F437" s="86"/>
      <c r="G437" s="75"/>
      <c r="H437" s="75"/>
      <c r="I437" s="75"/>
      <c r="J437" s="75"/>
      <c r="K437" s="75"/>
      <c r="L437" s="75"/>
      <c r="M437" s="75"/>
      <c r="N437" s="75"/>
      <c r="O437" s="75"/>
      <c r="P437" s="75"/>
      <c r="Q437" s="75"/>
      <c r="R437" s="75"/>
      <c r="S437" s="75"/>
      <c r="T437" s="75"/>
      <c r="U437" s="75"/>
      <c r="V437" s="75"/>
      <c r="W437" s="75"/>
      <c r="X437" s="75"/>
      <c r="Y437" s="75"/>
      <c r="Z437" s="75"/>
      <c r="AA437" s="75"/>
      <c r="AB437" s="75"/>
      <c r="AC437" s="75"/>
      <c r="AD437" s="75"/>
      <c r="AE437" s="75"/>
      <c r="AF437" s="75"/>
      <c r="AG437" s="75"/>
      <c r="AH437" s="75"/>
      <c r="AI437" s="75"/>
      <c r="AJ437" s="75"/>
      <c r="AK437" s="75"/>
      <c r="AL437" s="75"/>
      <c r="AM437" s="75"/>
      <c r="AN437" s="75"/>
      <c r="AO437" s="75"/>
      <c r="AP437" s="75"/>
      <c r="AQ437" s="75"/>
      <c r="AR437" s="75"/>
      <c r="AS437" s="75"/>
      <c r="AT437" s="75"/>
      <c r="AU437" s="75"/>
      <c r="AV437" s="75"/>
      <c r="AW437" s="75"/>
      <c r="AX437" s="75"/>
      <c r="AY437" s="75"/>
      <c r="AZ437" s="75"/>
      <c r="BA437" s="75"/>
      <c r="BB437" s="75"/>
      <c r="BC437" s="75"/>
      <c r="BD437" s="75"/>
      <c r="BE437" s="75"/>
      <c r="BF437" s="75"/>
      <c r="BG437" s="75"/>
      <c r="BH437" s="75"/>
    </row>
    <row r="438" spans="1:60" s="77" customFormat="1" ht="34.5" customHeight="1" x14ac:dyDescent="0.2">
      <c r="A438" s="83"/>
      <c r="B438" s="84"/>
      <c r="C438" s="84"/>
      <c r="D438" s="85"/>
      <c r="E438" s="49"/>
      <c r="F438" s="86"/>
      <c r="G438" s="75"/>
      <c r="H438" s="75"/>
      <c r="I438" s="75"/>
      <c r="J438" s="75"/>
      <c r="K438" s="75"/>
      <c r="L438" s="75"/>
      <c r="M438" s="75"/>
      <c r="N438" s="75"/>
      <c r="O438" s="75"/>
      <c r="P438" s="75"/>
      <c r="Q438" s="75"/>
      <c r="R438" s="75"/>
      <c r="S438" s="75"/>
      <c r="T438" s="75"/>
      <c r="U438" s="75"/>
      <c r="V438" s="75"/>
      <c r="W438" s="75"/>
      <c r="X438" s="75"/>
      <c r="Y438" s="75"/>
      <c r="Z438" s="75"/>
      <c r="AA438" s="75"/>
      <c r="AB438" s="75"/>
      <c r="AC438" s="75"/>
      <c r="AD438" s="75"/>
      <c r="AE438" s="75"/>
      <c r="AF438" s="75"/>
      <c r="AG438" s="75"/>
      <c r="AH438" s="75"/>
      <c r="AI438" s="75"/>
      <c r="AJ438" s="75"/>
      <c r="AK438" s="75"/>
      <c r="AL438" s="75"/>
      <c r="AM438" s="75"/>
      <c r="AN438" s="75"/>
      <c r="AO438" s="75"/>
      <c r="AP438" s="75"/>
      <c r="AQ438" s="75"/>
      <c r="AR438" s="75"/>
      <c r="AS438" s="75"/>
      <c r="AT438" s="75"/>
      <c r="AU438" s="75"/>
      <c r="AV438" s="75"/>
      <c r="AW438" s="75"/>
      <c r="AX438" s="75"/>
      <c r="AY438" s="75"/>
      <c r="AZ438" s="75"/>
      <c r="BA438" s="75"/>
      <c r="BB438" s="75"/>
      <c r="BC438" s="75"/>
      <c r="BD438" s="75"/>
      <c r="BE438" s="75"/>
      <c r="BF438" s="75"/>
      <c r="BG438" s="75"/>
      <c r="BH438" s="75"/>
    </row>
    <row r="439" spans="1:60" s="77" customFormat="1" ht="34.5" customHeight="1" x14ac:dyDescent="0.2">
      <c r="A439" s="83"/>
      <c r="B439" s="84"/>
      <c r="C439" s="84"/>
      <c r="D439" s="85"/>
      <c r="E439" s="49"/>
      <c r="F439" s="86"/>
      <c r="G439" s="75"/>
      <c r="H439" s="75"/>
      <c r="I439" s="75"/>
      <c r="J439" s="75"/>
      <c r="K439" s="75"/>
      <c r="L439" s="75"/>
      <c r="M439" s="75"/>
      <c r="N439" s="75"/>
      <c r="O439" s="75"/>
      <c r="P439" s="75"/>
      <c r="Q439" s="75"/>
      <c r="R439" s="75"/>
      <c r="S439" s="75"/>
      <c r="T439" s="75"/>
      <c r="U439" s="75"/>
      <c r="V439" s="75"/>
      <c r="W439" s="75"/>
      <c r="X439" s="75"/>
      <c r="Y439" s="75"/>
      <c r="Z439" s="75"/>
      <c r="AA439" s="75"/>
      <c r="AB439" s="75"/>
      <c r="AC439" s="75"/>
      <c r="AD439" s="75"/>
      <c r="AE439" s="75"/>
      <c r="AF439" s="75"/>
      <c r="AG439" s="75"/>
      <c r="AH439" s="75"/>
      <c r="AI439" s="75"/>
      <c r="AJ439" s="75"/>
      <c r="AK439" s="75"/>
      <c r="AL439" s="75"/>
      <c r="AM439" s="75"/>
      <c r="AN439" s="75"/>
      <c r="AO439" s="75"/>
      <c r="AP439" s="75"/>
      <c r="AQ439" s="75"/>
      <c r="AR439" s="75"/>
      <c r="AS439" s="75"/>
      <c r="AT439" s="75"/>
      <c r="AU439" s="75"/>
      <c r="AV439" s="75"/>
      <c r="AW439" s="75"/>
      <c r="AX439" s="75"/>
      <c r="AY439" s="75"/>
      <c r="AZ439" s="75"/>
      <c r="BA439" s="75"/>
      <c r="BB439" s="75"/>
      <c r="BC439" s="75"/>
      <c r="BD439" s="75"/>
      <c r="BE439" s="75"/>
      <c r="BF439" s="75"/>
      <c r="BG439" s="75"/>
      <c r="BH439" s="75"/>
    </row>
    <row r="440" spans="1:60" s="77" customFormat="1" ht="34.5" customHeight="1" x14ac:dyDescent="0.2">
      <c r="A440" s="83"/>
      <c r="B440" s="84"/>
      <c r="C440" s="84"/>
      <c r="D440" s="85"/>
      <c r="E440" s="49"/>
      <c r="F440" s="86"/>
      <c r="G440" s="75"/>
      <c r="H440" s="75"/>
      <c r="I440" s="75"/>
      <c r="J440" s="75"/>
      <c r="K440" s="75"/>
      <c r="L440" s="75"/>
      <c r="M440" s="75"/>
      <c r="N440" s="75"/>
      <c r="O440" s="75"/>
      <c r="P440" s="75"/>
      <c r="Q440" s="75"/>
      <c r="R440" s="75"/>
      <c r="S440" s="75"/>
      <c r="T440" s="75"/>
      <c r="U440" s="75"/>
      <c r="V440" s="75"/>
      <c r="W440" s="75"/>
      <c r="X440" s="75"/>
      <c r="Y440" s="75"/>
      <c r="Z440" s="75"/>
      <c r="AA440" s="75"/>
      <c r="AB440" s="75"/>
      <c r="AC440" s="75"/>
      <c r="AD440" s="75"/>
      <c r="AE440" s="75"/>
      <c r="AF440" s="75"/>
      <c r="AG440" s="75"/>
      <c r="AH440" s="75"/>
      <c r="AI440" s="75"/>
      <c r="AJ440" s="75"/>
      <c r="AK440" s="75"/>
      <c r="AL440" s="75"/>
      <c r="AM440" s="75"/>
      <c r="AN440" s="75"/>
      <c r="AO440" s="75"/>
      <c r="AP440" s="75"/>
      <c r="AQ440" s="75"/>
      <c r="AR440" s="75"/>
      <c r="AS440" s="75"/>
      <c r="AT440" s="75"/>
      <c r="AU440" s="75"/>
      <c r="AV440" s="75"/>
      <c r="AW440" s="75"/>
      <c r="AX440" s="75"/>
      <c r="AY440" s="75"/>
      <c r="AZ440" s="75"/>
      <c r="BA440" s="75"/>
      <c r="BB440" s="75"/>
      <c r="BC440" s="75"/>
      <c r="BD440" s="75"/>
      <c r="BE440" s="75"/>
      <c r="BF440" s="75"/>
      <c r="BG440" s="75"/>
      <c r="BH440" s="75"/>
    </row>
    <row r="441" spans="1:60" s="77" customFormat="1" ht="34.5" customHeight="1" x14ac:dyDescent="0.2">
      <c r="A441" s="83"/>
      <c r="B441" s="84"/>
      <c r="C441" s="84"/>
      <c r="D441" s="85"/>
      <c r="E441" s="49"/>
      <c r="F441" s="86"/>
      <c r="G441" s="75"/>
      <c r="H441" s="75"/>
      <c r="I441" s="75"/>
      <c r="J441" s="75"/>
      <c r="K441" s="75"/>
      <c r="L441" s="75"/>
      <c r="M441" s="75"/>
      <c r="N441" s="75"/>
      <c r="O441" s="75"/>
      <c r="P441" s="75"/>
      <c r="Q441" s="75"/>
      <c r="R441" s="75"/>
      <c r="S441" s="75"/>
      <c r="T441" s="75"/>
      <c r="U441" s="75"/>
      <c r="V441" s="75"/>
      <c r="W441" s="75"/>
      <c r="X441" s="75"/>
      <c r="Y441" s="75"/>
      <c r="Z441" s="75"/>
      <c r="AA441" s="75"/>
      <c r="AB441" s="75"/>
      <c r="AC441" s="75"/>
      <c r="AD441" s="75"/>
      <c r="AE441" s="75"/>
      <c r="AF441" s="75"/>
      <c r="AG441" s="75"/>
      <c r="AH441" s="75"/>
      <c r="AI441" s="75"/>
      <c r="AJ441" s="75"/>
      <c r="AK441" s="75"/>
      <c r="AL441" s="75"/>
      <c r="AM441" s="75"/>
      <c r="AN441" s="75"/>
      <c r="AO441" s="75"/>
      <c r="AP441" s="75"/>
      <c r="AQ441" s="75"/>
      <c r="AR441" s="75"/>
      <c r="AS441" s="75"/>
      <c r="AT441" s="75"/>
      <c r="AU441" s="75"/>
      <c r="AV441" s="75"/>
      <c r="AW441" s="75"/>
      <c r="AX441" s="75"/>
      <c r="AY441" s="75"/>
      <c r="AZ441" s="75"/>
      <c r="BA441" s="75"/>
      <c r="BB441" s="75"/>
      <c r="BC441" s="75"/>
      <c r="BD441" s="75"/>
      <c r="BE441" s="75"/>
      <c r="BF441" s="75"/>
      <c r="BG441" s="75"/>
      <c r="BH441" s="75"/>
    </row>
    <row r="442" spans="1:60" s="77" customFormat="1" ht="34.5" customHeight="1" x14ac:dyDescent="0.2">
      <c r="A442" s="83"/>
      <c r="B442" s="84"/>
      <c r="C442" s="84"/>
      <c r="D442" s="85"/>
      <c r="E442" s="49"/>
      <c r="F442" s="86"/>
      <c r="G442" s="75"/>
      <c r="H442" s="75"/>
      <c r="I442" s="75"/>
      <c r="J442" s="75"/>
      <c r="K442" s="75"/>
      <c r="L442" s="75"/>
      <c r="M442" s="75"/>
      <c r="N442" s="75"/>
      <c r="O442" s="75"/>
      <c r="P442" s="75"/>
      <c r="Q442" s="75"/>
      <c r="R442" s="75"/>
      <c r="S442" s="75"/>
      <c r="T442" s="75"/>
      <c r="U442" s="75"/>
      <c r="V442" s="75"/>
      <c r="W442" s="75"/>
      <c r="X442" s="75"/>
      <c r="Y442" s="75"/>
      <c r="Z442" s="75"/>
      <c r="AA442" s="75"/>
      <c r="AB442" s="75"/>
      <c r="AC442" s="75"/>
      <c r="AD442" s="75"/>
      <c r="AE442" s="75"/>
      <c r="AF442" s="75"/>
      <c r="AG442" s="75"/>
      <c r="AH442" s="75"/>
      <c r="AI442" s="75"/>
      <c r="AJ442" s="75"/>
      <c r="AK442" s="75"/>
      <c r="AL442" s="75"/>
      <c r="AM442" s="75"/>
      <c r="AN442" s="75"/>
      <c r="AO442" s="75"/>
      <c r="AP442" s="75"/>
      <c r="AQ442" s="75"/>
      <c r="AR442" s="75"/>
      <c r="AS442" s="75"/>
      <c r="AT442" s="75"/>
      <c r="AU442" s="75"/>
      <c r="AV442" s="75"/>
      <c r="AW442" s="75"/>
      <c r="AX442" s="75"/>
      <c r="AY442" s="75"/>
      <c r="AZ442" s="75"/>
      <c r="BA442" s="75"/>
      <c r="BB442" s="75"/>
      <c r="BC442" s="75"/>
      <c r="BD442" s="75"/>
      <c r="BE442" s="75"/>
      <c r="BF442" s="75"/>
      <c r="BG442" s="75"/>
      <c r="BH442" s="75"/>
    </row>
    <row r="443" spans="1:60" s="77" customFormat="1" ht="34.5" customHeight="1" x14ac:dyDescent="0.2">
      <c r="A443" s="83"/>
      <c r="B443" s="84"/>
      <c r="C443" s="84"/>
      <c r="D443" s="85"/>
      <c r="E443" s="49"/>
      <c r="F443" s="86"/>
      <c r="G443" s="75"/>
      <c r="H443" s="75"/>
      <c r="I443" s="75"/>
      <c r="J443" s="75"/>
      <c r="K443" s="75"/>
      <c r="L443" s="75"/>
      <c r="M443" s="75"/>
      <c r="N443" s="75"/>
      <c r="O443" s="75"/>
      <c r="P443" s="75"/>
      <c r="Q443" s="75"/>
      <c r="R443" s="75"/>
      <c r="S443" s="75"/>
      <c r="T443" s="75"/>
      <c r="U443" s="75"/>
      <c r="V443" s="75"/>
      <c r="W443" s="75"/>
      <c r="X443" s="75"/>
      <c r="Y443" s="75"/>
      <c r="Z443" s="75"/>
      <c r="AA443" s="75"/>
      <c r="AB443" s="75"/>
      <c r="AC443" s="75"/>
      <c r="AD443" s="75"/>
      <c r="AE443" s="75"/>
      <c r="AF443" s="75"/>
      <c r="AG443" s="75"/>
      <c r="AH443" s="75"/>
      <c r="AI443" s="75"/>
      <c r="AJ443" s="75"/>
      <c r="AK443" s="75"/>
      <c r="AL443" s="75"/>
      <c r="AM443" s="75"/>
      <c r="AN443" s="75"/>
      <c r="AO443" s="75"/>
      <c r="AP443" s="75"/>
      <c r="AQ443" s="75"/>
      <c r="AR443" s="75"/>
      <c r="AS443" s="75"/>
      <c r="AT443" s="75"/>
      <c r="AU443" s="75"/>
      <c r="AV443" s="75"/>
      <c r="AW443" s="75"/>
      <c r="AX443" s="75"/>
      <c r="AY443" s="75"/>
      <c r="AZ443" s="75"/>
      <c r="BA443" s="75"/>
      <c r="BB443" s="75"/>
      <c r="BC443" s="75"/>
      <c r="BD443" s="75"/>
      <c r="BE443" s="75"/>
      <c r="BF443" s="75"/>
      <c r="BG443" s="75"/>
      <c r="BH443" s="75"/>
    </row>
    <row r="444" spans="1:60" s="77" customFormat="1" ht="15" customHeight="1" x14ac:dyDescent="0.25">
      <c r="A444" s="220" t="s">
        <v>0</v>
      </c>
      <c r="B444" s="220"/>
      <c r="C444" s="220"/>
      <c r="D444" s="220"/>
      <c r="E444" s="220"/>
      <c r="F444" s="220"/>
      <c r="G444" s="75"/>
      <c r="H444" s="75"/>
      <c r="I444" s="75"/>
      <c r="J444" s="75"/>
      <c r="K444" s="75"/>
      <c r="L444" s="75"/>
      <c r="M444" s="75"/>
      <c r="N444" s="75"/>
      <c r="O444" s="75"/>
      <c r="P444" s="75"/>
      <c r="Q444" s="75"/>
      <c r="R444" s="75"/>
      <c r="S444" s="75"/>
      <c r="T444" s="75"/>
      <c r="U444" s="75"/>
      <c r="V444" s="75"/>
      <c r="W444" s="75"/>
      <c r="X444" s="75"/>
      <c r="Y444" s="75"/>
      <c r="Z444" s="75"/>
      <c r="AA444" s="75"/>
      <c r="AB444" s="75"/>
      <c r="AC444" s="75"/>
      <c r="AD444" s="75"/>
      <c r="AE444" s="75"/>
      <c r="AF444" s="75"/>
      <c r="AG444" s="75"/>
      <c r="AH444" s="75"/>
      <c r="AI444" s="75"/>
      <c r="AJ444" s="75"/>
      <c r="AK444" s="75"/>
      <c r="AL444" s="75"/>
      <c r="AM444" s="75"/>
      <c r="AN444" s="75"/>
      <c r="AO444" s="75"/>
      <c r="AP444" s="75"/>
      <c r="AQ444" s="75"/>
      <c r="AR444" s="75"/>
      <c r="AS444" s="75"/>
      <c r="AT444" s="75"/>
      <c r="AU444" s="75"/>
      <c r="AV444" s="75"/>
      <c r="AW444" s="75"/>
      <c r="AX444" s="75"/>
      <c r="AY444" s="75"/>
      <c r="AZ444" s="75"/>
      <c r="BA444" s="75"/>
      <c r="BB444" s="75"/>
      <c r="BC444" s="75"/>
      <c r="BD444" s="75"/>
      <c r="BE444" s="75"/>
      <c r="BF444" s="75"/>
      <c r="BG444" s="75"/>
      <c r="BH444" s="75"/>
    </row>
    <row r="445" spans="1:60" s="77" customFormat="1" ht="15" customHeight="1" x14ac:dyDescent="0.25">
      <c r="A445" s="220" t="s">
        <v>1</v>
      </c>
      <c r="B445" s="220"/>
      <c r="C445" s="220"/>
      <c r="D445" s="220"/>
      <c r="E445" s="220"/>
      <c r="F445" s="220"/>
      <c r="G445" s="75"/>
      <c r="H445" s="75"/>
      <c r="I445" s="75"/>
      <c r="J445" s="75"/>
      <c r="K445" s="75"/>
      <c r="L445" s="75"/>
      <c r="M445" s="75"/>
      <c r="N445" s="75"/>
      <c r="O445" s="75"/>
      <c r="P445" s="75"/>
      <c r="Q445" s="75"/>
      <c r="R445" s="75"/>
      <c r="S445" s="75"/>
      <c r="T445" s="75"/>
      <c r="U445" s="75"/>
      <c r="V445" s="75"/>
      <c r="W445" s="75"/>
      <c r="X445" s="75"/>
      <c r="Y445" s="75"/>
      <c r="Z445" s="75"/>
      <c r="AA445" s="75"/>
      <c r="AB445" s="75"/>
      <c r="AC445" s="75"/>
      <c r="AD445" s="75"/>
      <c r="AE445" s="75"/>
      <c r="AF445" s="75"/>
      <c r="AG445" s="75"/>
      <c r="AH445" s="75"/>
      <c r="AI445" s="75"/>
      <c r="AJ445" s="75"/>
      <c r="AK445" s="75"/>
      <c r="AL445" s="75"/>
      <c r="AM445" s="75"/>
      <c r="AN445" s="75"/>
      <c r="AO445" s="75"/>
      <c r="AP445" s="75"/>
      <c r="AQ445" s="75"/>
      <c r="AR445" s="75"/>
      <c r="AS445" s="75"/>
      <c r="AT445" s="75"/>
      <c r="AU445" s="75"/>
      <c r="AV445" s="75"/>
      <c r="AW445" s="75"/>
      <c r="AX445" s="75"/>
      <c r="AY445" s="75"/>
      <c r="AZ445" s="75"/>
      <c r="BA445" s="75"/>
      <c r="BB445" s="75"/>
      <c r="BC445" s="75"/>
      <c r="BD445" s="75"/>
      <c r="BE445" s="75"/>
      <c r="BF445" s="75"/>
      <c r="BG445" s="75"/>
      <c r="BH445" s="75"/>
    </row>
    <row r="446" spans="1:60" s="77" customFormat="1" ht="15" customHeight="1" x14ac:dyDescent="0.25">
      <c r="A446" s="221" t="s">
        <v>2</v>
      </c>
      <c r="B446" s="221"/>
      <c r="C446" s="221"/>
      <c r="D446" s="221"/>
      <c r="E446" s="221"/>
      <c r="F446" s="221"/>
      <c r="G446" s="75"/>
      <c r="H446" s="75"/>
      <c r="I446" s="75"/>
      <c r="J446" s="75"/>
      <c r="K446" s="75"/>
      <c r="L446" s="75"/>
      <c r="M446" s="75"/>
      <c r="N446" s="75"/>
      <c r="O446" s="75"/>
      <c r="P446" s="75"/>
      <c r="Q446" s="75"/>
      <c r="R446" s="75"/>
      <c r="S446" s="75"/>
      <c r="T446" s="75"/>
      <c r="U446" s="75"/>
      <c r="V446" s="75"/>
      <c r="W446" s="75"/>
      <c r="X446" s="75"/>
      <c r="Y446" s="75"/>
      <c r="Z446" s="75"/>
      <c r="AA446" s="75"/>
      <c r="AB446" s="75"/>
      <c r="AC446" s="75"/>
      <c r="AD446" s="75"/>
      <c r="AE446" s="75"/>
      <c r="AF446" s="75"/>
      <c r="AG446" s="75"/>
      <c r="AH446" s="75"/>
      <c r="AI446" s="75"/>
      <c r="AJ446" s="75"/>
      <c r="AK446" s="75"/>
      <c r="AL446" s="75"/>
      <c r="AM446" s="75"/>
      <c r="AN446" s="75"/>
      <c r="AO446" s="75"/>
      <c r="AP446" s="75"/>
      <c r="AQ446" s="75"/>
      <c r="AR446" s="75"/>
      <c r="AS446" s="75"/>
      <c r="AT446" s="75"/>
      <c r="AU446" s="75"/>
      <c r="AV446" s="75"/>
      <c r="AW446" s="75"/>
      <c r="AX446" s="75"/>
      <c r="AY446" s="75"/>
      <c r="AZ446" s="75"/>
      <c r="BA446" s="75"/>
      <c r="BB446" s="75"/>
      <c r="BC446" s="75"/>
      <c r="BD446" s="75"/>
      <c r="BE446" s="75"/>
      <c r="BF446" s="75"/>
      <c r="BG446" s="75"/>
      <c r="BH446" s="75"/>
    </row>
    <row r="447" spans="1:60" s="77" customFormat="1" ht="15" customHeight="1" x14ac:dyDescent="0.25">
      <c r="A447" s="221" t="s">
        <v>3</v>
      </c>
      <c r="B447" s="221"/>
      <c r="C447" s="221"/>
      <c r="D447" s="221"/>
      <c r="E447" s="221"/>
      <c r="F447" s="221"/>
      <c r="G447" s="75"/>
      <c r="H447" s="75"/>
      <c r="I447" s="75"/>
      <c r="J447" s="75"/>
      <c r="K447" s="75"/>
      <c r="L447" s="75"/>
      <c r="M447" s="75"/>
      <c r="N447" s="75"/>
      <c r="O447" s="75"/>
      <c r="P447" s="75"/>
      <c r="Q447" s="75"/>
      <c r="R447" s="75"/>
      <c r="S447" s="75"/>
      <c r="T447" s="75"/>
      <c r="U447" s="75"/>
      <c r="V447" s="75"/>
      <c r="W447" s="75"/>
      <c r="X447" s="75"/>
      <c r="Y447" s="75"/>
      <c r="Z447" s="75"/>
      <c r="AA447" s="75"/>
      <c r="AB447" s="75"/>
      <c r="AC447" s="75"/>
      <c r="AD447" s="75"/>
      <c r="AE447" s="75"/>
      <c r="AF447" s="75"/>
      <c r="AG447" s="75"/>
      <c r="AH447" s="75"/>
      <c r="AI447" s="75"/>
      <c r="AJ447" s="75"/>
      <c r="AK447" s="75"/>
      <c r="AL447" s="75"/>
      <c r="AM447" s="75"/>
      <c r="AN447" s="75"/>
      <c r="AO447" s="75"/>
      <c r="AP447" s="75"/>
      <c r="AQ447" s="75"/>
      <c r="AR447" s="75"/>
      <c r="AS447" s="75"/>
      <c r="AT447" s="75"/>
      <c r="AU447" s="75"/>
      <c r="AV447" s="75"/>
      <c r="AW447" s="75"/>
      <c r="AX447" s="75"/>
      <c r="AY447" s="75"/>
      <c r="AZ447" s="75"/>
      <c r="BA447" s="75"/>
      <c r="BB447" s="75"/>
      <c r="BC447" s="75"/>
      <c r="BD447" s="75"/>
      <c r="BE447" s="75"/>
      <c r="BF447" s="75"/>
      <c r="BG447" s="75"/>
      <c r="BH447" s="75"/>
    </row>
    <row r="448" spans="1:60" s="77" customFormat="1" ht="15" customHeight="1" x14ac:dyDescent="0.25">
      <c r="A448" s="3"/>
      <c r="B448" s="4"/>
      <c r="C448" s="5"/>
      <c r="D448" s="6"/>
      <c r="E448" s="7"/>
      <c r="F448" s="8"/>
      <c r="G448" s="75"/>
      <c r="H448" s="75"/>
      <c r="I448" s="75"/>
      <c r="J448" s="75"/>
      <c r="K448" s="75"/>
      <c r="L448" s="75"/>
      <c r="M448" s="75"/>
      <c r="N448" s="75"/>
      <c r="O448" s="75"/>
      <c r="P448" s="75"/>
      <c r="Q448" s="75"/>
      <c r="R448" s="75"/>
      <c r="S448" s="75"/>
      <c r="T448" s="75"/>
      <c r="U448" s="75"/>
      <c r="V448" s="75"/>
      <c r="W448" s="75"/>
      <c r="X448" s="75"/>
      <c r="Y448" s="75"/>
      <c r="Z448" s="75"/>
      <c r="AA448" s="75"/>
      <c r="AB448" s="75"/>
      <c r="AC448" s="75"/>
      <c r="AD448" s="75"/>
      <c r="AE448" s="75"/>
      <c r="AF448" s="75"/>
      <c r="AG448" s="75"/>
      <c r="AH448" s="75"/>
      <c r="AI448" s="75"/>
      <c r="AJ448" s="75"/>
      <c r="AK448" s="75"/>
      <c r="AL448" s="75"/>
      <c r="AM448" s="75"/>
      <c r="AN448" s="75"/>
      <c r="AO448" s="75"/>
      <c r="AP448" s="75"/>
      <c r="AQ448" s="75"/>
      <c r="AR448" s="75"/>
      <c r="AS448" s="75"/>
      <c r="AT448" s="75"/>
      <c r="AU448" s="75"/>
      <c r="AV448" s="75"/>
      <c r="AW448" s="75"/>
      <c r="AX448" s="75"/>
      <c r="AY448" s="75"/>
      <c r="AZ448" s="75"/>
      <c r="BA448" s="75"/>
      <c r="BB448" s="75"/>
      <c r="BC448" s="75"/>
      <c r="BD448" s="75"/>
      <c r="BE448" s="75"/>
      <c r="BF448" s="75"/>
      <c r="BG448" s="75"/>
      <c r="BH448" s="75"/>
    </row>
    <row r="449" spans="1:60" s="77" customFormat="1" ht="30" customHeight="1" x14ac:dyDescent="0.2">
      <c r="A449" s="225" t="s">
        <v>741</v>
      </c>
      <c r="B449" s="225"/>
      <c r="C449" s="225"/>
      <c r="D449" s="225"/>
      <c r="E449" s="225"/>
      <c r="F449" s="225"/>
      <c r="G449" s="75"/>
      <c r="H449" s="75"/>
      <c r="I449" s="75"/>
      <c r="J449" s="75"/>
      <c r="K449" s="75"/>
      <c r="L449" s="75"/>
      <c r="M449" s="75"/>
      <c r="N449" s="75"/>
      <c r="O449" s="75"/>
      <c r="P449" s="75"/>
      <c r="Q449" s="75"/>
      <c r="R449" s="75"/>
      <c r="S449" s="75"/>
      <c r="T449" s="75"/>
      <c r="U449" s="75"/>
      <c r="V449" s="75"/>
      <c r="W449" s="75"/>
      <c r="X449" s="75"/>
      <c r="Y449" s="75"/>
      <c r="Z449" s="75"/>
      <c r="AA449" s="75"/>
      <c r="AB449" s="75"/>
      <c r="AC449" s="75"/>
      <c r="AD449" s="75"/>
      <c r="AE449" s="75"/>
      <c r="AF449" s="75"/>
      <c r="AG449" s="75"/>
      <c r="AH449" s="75"/>
      <c r="AI449" s="75"/>
      <c r="AJ449" s="75"/>
      <c r="AK449" s="75"/>
      <c r="AL449" s="75"/>
      <c r="AM449" s="75"/>
      <c r="AN449" s="75"/>
      <c r="AO449" s="75"/>
      <c r="AP449" s="75"/>
      <c r="AQ449" s="75"/>
      <c r="AR449" s="75"/>
      <c r="AS449" s="75"/>
      <c r="AT449" s="75"/>
      <c r="AU449" s="75"/>
      <c r="AV449" s="75"/>
      <c r="AW449" s="75"/>
      <c r="AX449" s="75"/>
      <c r="AY449" s="75"/>
      <c r="AZ449" s="75"/>
      <c r="BA449" s="75"/>
      <c r="BB449" s="75"/>
      <c r="BC449" s="75"/>
      <c r="BD449" s="75"/>
      <c r="BE449" s="75"/>
      <c r="BF449" s="75"/>
      <c r="BG449" s="75"/>
      <c r="BH449" s="75"/>
    </row>
    <row r="450" spans="1:60" s="77" customFormat="1" ht="33" customHeight="1" x14ac:dyDescent="0.2">
      <c r="A450" s="225" t="s">
        <v>6</v>
      </c>
      <c r="B450" s="225"/>
      <c r="C450" s="225"/>
      <c r="D450" s="225"/>
      <c r="E450" s="225"/>
      <c r="F450" s="87">
        <v>29685838.289999999</v>
      </c>
      <c r="G450" s="75"/>
      <c r="H450" s="75"/>
      <c r="I450" s="75"/>
      <c r="J450" s="75"/>
      <c r="K450" s="75"/>
      <c r="L450" s="75"/>
      <c r="M450" s="75"/>
      <c r="N450" s="75"/>
      <c r="O450" s="75"/>
      <c r="P450" s="75"/>
      <c r="Q450" s="75"/>
      <c r="R450" s="75"/>
      <c r="S450" s="75"/>
      <c r="T450" s="75"/>
      <c r="U450" s="75"/>
      <c r="V450" s="75"/>
      <c r="W450" s="75"/>
      <c r="X450" s="75"/>
      <c r="Y450" s="75"/>
      <c r="Z450" s="75"/>
      <c r="AA450" s="75"/>
      <c r="AB450" s="75"/>
      <c r="AC450" s="75"/>
      <c r="AD450" s="75"/>
      <c r="AE450" s="75"/>
      <c r="AF450" s="75"/>
      <c r="AG450" s="75"/>
      <c r="AH450" s="75"/>
      <c r="AI450" s="75"/>
      <c r="AJ450" s="75"/>
      <c r="AK450" s="75"/>
      <c r="AL450" s="75"/>
      <c r="AM450" s="75"/>
      <c r="AN450" s="75"/>
      <c r="AO450" s="75"/>
      <c r="AP450" s="75"/>
      <c r="AQ450" s="75"/>
      <c r="AR450" s="75"/>
      <c r="AS450" s="75"/>
      <c r="AT450" s="75"/>
      <c r="AU450" s="75"/>
      <c r="AV450" s="75"/>
      <c r="AW450" s="75"/>
      <c r="AX450" s="75"/>
      <c r="AY450" s="75"/>
      <c r="AZ450" s="75"/>
      <c r="BA450" s="75"/>
      <c r="BB450" s="75"/>
      <c r="BC450" s="75"/>
      <c r="BD450" s="75"/>
      <c r="BE450" s="75"/>
      <c r="BF450" s="75"/>
      <c r="BG450" s="75"/>
      <c r="BH450" s="75"/>
    </row>
    <row r="451" spans="1:60" ht="12" x14ac:dyDescent="0.2">
      <c r="A451" s="10" t="s">
        <v>7</v>
      </c>
      <c r="B451" s="10" t="s">
        <v>8</v>
      </c>
      <c r="C451" s="10" t="s">
        <v>742</v>
      </c>
      <c r="D451" s="10" t="s">
        <v>10</v>
      </c>
      <c r="E451" s="10" t="s">
        <v>11</v>
      </c>
      <c r="F451" s="10" t="s">
        <v>682</v>
      </c>
    </row>
    <row r="452" spans="1:60" ht="15" customHeight="1" x14ac:dyDescent="0.2">
      <c r="A452" s="88"/>
      <c r="B452" s="89"/>
      <c r="C452" s="90" t="s">
        <v>684</v>
      </c>
      <c r="D452" s="91">
        <v>319510.11</v>
      </c>
      <c r="E452" s="92"/>
      <c r="F452" s="93">
        <f>F450+D452</f>
        <v>30005348.399999999</v>
      </c>
    </row>
    <row r="453" spans="1:60" ht="15" customHeight="1" x14ac:dyDescent="0.2">
      <c r="A453" s="11"/>
      <c r="B453" s="12"/>
      <c r="C453" s="13" t="s">
        <v>743</v>
      </c>
      <c r="D453" s="94">
        <v>162841546</v>
      </c>
      <c r="E453" s="14"/>
      <c r="F453" s="93">
        <f>F452+D453</f>
        <v>192846894.40000001</v>
      </c>
    </row>
    <row r="454" spans="1:60" ht="15" customHeight="1" x14ac:dyDescent="0.2">
      <c r="A454" s="11"/>
      <c r="B454" s="12"/>
      <c r="C454" s="13" t="s">
        <v>743</v>
      </c>
      <c r="D454" s="94"/>
      <c r="E454" s="14">
        <v>8584572.0500000007</v>
      </c>
      <c r="F454" s="93">
        <f>F453-E454</f>
        <v>184262322.34999999</v>
      </c>
    </row>
    <row r="455" spans="1:60" ht="15" customHeight="1" x14ac:dyDescent="0.2">
      <c r="A455" s="11"/>
      <c r="B455" s="12"/>
      <c r="C455" s="13" t="s">
        <v>744</v>
      </c>
      <c r="D455" s="94">
        <v>2126451.88</v>
      </c>
      <c r="E455" s="95"/>
      <c r="F455" s="93">
        <f>F454+D455</f>
        <v>186388774.22999999</v>
      </c>
    </row>
    <row r="456" spans="1:60" ht="15" customHeight="1" x14ac:dyDescent="0.2">
      <c r="A456" s="11"/>
      <c r="B456" s="12"/>
      <c r="C456" s="22" t="s">
        <v>19</v>
      </c>
      <c r="D456" s="95"/>
      <c r="E456" s="96">
        <v>261308.03</v>
      </c>
      <c r="F456" s="93">
        <f>F455-E456</f>
        <v>186127466.19999999</v>
      </c>
      <c r="H456" s="97"/>
    </row>
    <row r="457" spans="1:60" ht="15" customHeight="1" x14ac:dyDescent="0.2">
      <c r="A457" s="11"/>
      <c r="B457" s="12"/>
      <c r="C457" s="13" t="s">
        <v>18</v>
      </c>
      <c r="D457" s="95"/>
      <c r="E457" s="96">
        <v>707.9</v>
      </c>
      <c r="F457" s="93">
        <f t="shared" ref="F457:F461" si="7">F456-E457</f>
        <v>186126758.29999998</v>
      </c>
      <c r="H457" s="97"/>
    </row>
    <row r="458" spans="1:60" ht="15" customHeight="1" x14ac:dyDescent="0.2">
      <c r="A458" s="11"/>
      <c r="B458" s="98"/>
      <c r="C458" s="13" t="s">
        <v>21</v>
      </c>
      <c r="D458" s="20"/>
      <c r="E458" s="21">
        <v>1500</v>
      </c>
      <c r="F458" s="93">
        <f t="shared" si="7"/>
        <v>186125258.29999998</v>
      </c>
    </row>
    <row r="459" spans="1:60" ht="15" customHeight="1" x14ac:dyDescent="0.2">
      <c r="A459" s="11"/>
      <c r="B459" s="98"/>
      <c r="C459" s="13" t="s">
        <v>23</v>
      </c>
      <c r="D459" s="20"/>
      <c r="E459" s="21">
        <v>175</v>
      </c>
      <c r="F459" s="93">
        <f t="shared" si="7"/>
        <v>186125083.29999998</v>
      </c>
    </row>
    <row r="460" spans="1:60" ht="15" customHeight="1" x14ac:dyDescent="0.2">
      <c r="A460" s="81"/>
      <c r="B460" s="99"/>
      <c r="C460" s="100" t="s">
        <v>745</v>
      </c>
      <c r="D460" s="79"/>
      <c r="E460" s="39">
        <v>272411.40999999997</v>
      </c>
      <c r="F460" s="93">
        <f t="shared" si="7"/>
        <v>185852671.88999999</v>
      </c>
    </row>
    <row r="461" spans="1:60" ht="15" customHeight="1" x14ac:dyDescent="0.2">
      <c r="A461" s="81"/>
      <c r="B461" s="32"/>
      <c r="C461" s="101" t="s">
        <v>746</v>
      </c>
      <c r="D461" s="102"/>
      <c r="E461" s="35">
        <v>290620.55</v>
      </c>
      <c r="F461" s="93">
        <f t="shared" si="7"/>
        <v>185562051.33999997</v>
      </c>
    </row>
    <row r="462" spans="1:60" ht="15" customHeight="1" x14ac:dyDescent="0.2">
      <c r="A462" s="81"/>
      <c r="B462" s="32"/>
      <c r="C462" s="101" t="s">
        <v>747</v>
      </c>
      <c r="D462" s="102"/>
      <c r="E462" s="35">
        <v>28152</v>
      </c>
      <c r="F462" s="93">
        <f>F461-E462</f>
        <v>185533899.33999997</v>
      </c>
    </row>
    <row r="463" spans="1:60" s="1" customFormat="1" ht="28.5" customHeight="1" x14ac:dyDescent="0.2">
      <c r="A463" s="81">
        <v>44440</v>
      </c>
      <c r="B463" s="32" t="s">
        <v>748</v>
      </c>
      <c r="C463" s="33" t="s">
        <v>749</v>
      </c>
      <c r="D463" s="79"/>
      <c r="E463" s="35">
        <v>1329627.9099999999</v>
      </c>
      <c r="F463" s="93">
        <f>F462-E463</f>
        <v>184204271.42999998</v>
      </c>
      <c r="I463" s="103"/>
    </row>
    <row r="464" spans="1:60" s="1" customFormat="1" ht="33" customHeight="1" x14ac:dyDescent="0.2">
      <c r="A464" s="81">
        <v>44440</v>
      </c>
      <c r="B464" s="32" t="s">
        <v>750</v>
      </c>
      <c r="C464" s="33" t="s">
        <v>751</v>
      </c>
      <c r="D464" s="79"/>
      <c r="E464" s="35">
        <v>5978488.0199999996</v>
      </c>
      <c r="F464" s="93">
        <f t="shared" ref="F464:F509" si="8">F463-E464</f>
        <v>178225783.40999997</v>
      </c>
      <c r="H464" s="103"/>
    </row>
    <row r="465" spans="1:34" s="1" customFormat="1" ht="23.25" customHeight="1" x14ac:dyDescent="0.2">
      <c r="A465" s="81">
        <v>44441</v>
      </c>
      <c r="B465" s="32" t="s">
        <v>752</v>
      </c>
      <c r="C465" s="33" t="s">
        <v>753</v>
      </c>
      <c r="D465" s="79"/>
      <c r="E465" s="35">
        <v>282376.40999999997</v>
      </c>
      <c r="F465" s="93">
        <f t="shared" si="8"/>
        <v>177943406.99999997</v>
      </c>
    </row>
    <row r="466" spans="1:34" s="1" customFormat="1" ht="22.5" customHeight="1" x14ac:dyDescent="0.2">
      <c r="A466" s="81">
        <v>44441</v>
      </c>
      <c r="B466" s="40">
        <v>103437</v>
      </c>
      <c r="C466" s="104" t="s">
        <v>50</v>
      </c>
      <c r="D466" s="79"/>
      <c r="E466" s="35">
        <v>0</v>
      </c>
      <c r="F466" s="93">
        <f t="shared" si="8"/>
        <v>177943406.99999997</v>
      </c>
    </row>
    <row r="467" spans="1:34" s="1" customFormat="1" ht="21.75" customHeight="1" x14ac:dyDescent="0.2">
      <c r="A467" s="81">
        <v>44441</v>
      </c>
      <c r="B467" s="32" t="s">
        <v>754</v>
      </c>
      <c r="C467" s="33" t="s">
        <v>753</v>
      </c>
      <c r="D467" s="105"/>
      <c r="E467" s="35">
        <v>830001.18</v>
      </c>
      <c r="F467" s="93">
        <f t="shared" si="8"/>
        <v>177113405.81999996</v>
      </c>
    </row>
    <row r="468" spans="1:34" s="107" customFormat="1" ht="45.75" customHeight="1" x14ac:dyDescent="0.2">
      <c r="A468" s="81">
        <v>44442</v>
      </c>
      <c r="B468" s="32" t="s">
        <v>755</v>
      </c>
      <c r="C468" s="33" t="s">
        <v>756</v>
      </c>
      <c r="D468" s="79"/>
      <c r="E468" s="35">
        <v>10250</v>
      </c>
      <c r="F468" s="93">
        <f t="shared" si="8"/>
        <v>177103155.81999996</v>
      </c>
      <c r="G468" s="1"/>
      <c r="H468" s="1"/>
      <c r="I468" s="1"/>
      <c r="J468" s="1"/>
      <c r="K468" s="1"/>
      <c r="L468" s="106"/>
      <c r="S468" s="108"/>
      <c r="T468" s="1"/>
      <c r="U468" s="1"/>
      <c r="V468" s="1"/>
      <c r="W468" s="1"/>
      <c r="X468" s="1"/>
      <c r="Y468" s="1"/>
      <c r="Z468" s="1"/>
      <c r="AA468" s="1"/>
      <c r="AB468" s="1"/>
      <c r="AC468" s="1"/>
      <c r="AD468" s="1"/>
      <c r="AE468" s="1"/>
      <c r="AF468" s="1"/>
      <c r="AG468" s="1"/>
      <c r="AH468" s="106"/>
    </row>
    <row r="469" spans="1:34" s="1" customFormat="1" ht="51.75" customHeight="1" x14ac:dyDescent="0.2">
      <c r="A469" s="81">
        <v>44442</v>
      </c>
      <c r="B469" s="32" t="s">
        <v>757</v>
      </c>
      <c r="C469" s="33" t="s">
        <v>758</v>
      </c>
      <c r="D469" s="79"/>
      <c r="E469" s="35">
        <v>392578.93</v>
      </c>
      <c r="F469" s="93">
        <f t="shared" si="8"/>
        <v>176710576.88999996</v>
      </c>
    </row>
    <row r="470" spans="1:34" s="1" customFormat="1" ht="46.5" customHeight="1" x14ac:dyDescent="0.2">
      <c r="A470" s="81">
        <v>44442</v>
      </c>
      <c r="B470" s="32" t="s">
        <v>759</v>
      </c>
      <c r="C470" s="33" t="s">
        <v>760</v>
      </c>
      <c r="D470" s="79"/>
      <c r="E470" s="35">
        <v>62788</v>
      </c>
      <c r="F470" s="93">
        <f t="shared" si="8"/>
        <v>176647788.88999996</v>
      </c>
    </row>
    <row r="471" spans="1:34" s="1" customFormat="1" ht="22.5" customHeight="1" x14ac:dyDescent="0.2">
      <c r="A471" s="81">
        <v>44447</v>
      </c>
      <c r="B471" s="80">
        <v>103445</v>
      </c>
      <c r="C471" s="104" t="s">
        <v>50</v>
      </c>
      <c r="D471" s="79"/>
      <c r="E471" s="35">
        <v>0</v>
      </c>
      <c r="F471" s="93">
        <f t="shared" si="8"/>
        <v>176647788.88999996</v>
      </c>
    </row>
    <row r="472" spans="1:34" s="1" customFormat="1" ht="19.5" customHeight="1" x14ac:dyDescent="0.2">
      <c r="A472" s="81">
        <v>44447</v>
      </c>
      <c r="B472" s="32" t="s">
        <v>761</v>
      </c>
      <c r="C472" s="109" t="s">
        <v>762</v>
      </c>
      <c r="D472" s="79"/>
      <c r="E472" s="35">
        <v>7133036.2000000002</v>
      </c>
      <c r="F472" s="93">
        <f t="shared" si="8"/>
        <v>169514752.68999997</v>
      </c>
    </row>
    <row r="473" spans="1:34" s="1" customFormat="1" ht="24.75" customHeight="1" x14ac:dyDescent="0.2">
      <c r="A473" s="81">
        <v>44448</v>
      </c>
      <c r="B473" s="32" t="s">
        <v>763</v>
      </c>
      <c r="C473" s="109" t="s">
        <v>764</v>
      </c>
      <c r="D473" s="79"/>
      <c r="E473" s="35">
        <v>9384</v>
      </c>
      <c r="F473" s="93">
        <f t="shared" si="8"/>
        <v>169505368.68999997</v>
      </c>
    </row>
    <row r="474" spans="1:34" s="1" customFormat="1" ht="23.25" customHeight="1" x14ac:dyDescent="0.2">
      <c r="A474" s="81">
        <v>44448</v>
      </c>
      <c r="B474" s="40">
        <v>103448</v>
      </c>
      <c r="C474" s="109" t="s">
        <v>50</v>
      </c>
      <c r="D474" s="79"/>
      <c r="E474" s="35">
        <v>0</v>
      </c>
      <c r="F474" s="93">
        <f t="shared" si="8"/>
        <v>169505368.68999997</v>
      </c>
    </row>
    <row r="475" spans="1:34" s="1" customFormat="1" ht="24" customHeight="1" x14ac:dyDescent="0.2">
      <c r="A475" s="81">
        <v>44448</v>
      </c>
      <c r="B475" s="32" t="s">
        <v>765</v>
      </c>
      <c r="C475" s="109" t="s">
        <v>766</v>
      </c>
      <c r="D475" s="79"/>
      <c r="E475" s="35">
        <v>8515.6200000000008</v>
      </c>
      <c r="F475" s="93">
        <f t="shared" si="8"/>
        <v>169496853.06999996</v>
      </c>
    </row>
    <row r="476" spans="1:34" s="1" customFormat="1" ht="23.25" customHeight="1" x14ac:dyDescent="0.2">
      <c r="A476" s="81">
        <v>44448</v>
      </c>
      <c r="B476" s="32" t="s">
        <v>767</v>
      </c>
      <c r="C476" s="109" t="s">
        <v>768</v>
      </c>
      <c r="D476" s="79"/>
      <c r="E476" s="35">
        <v>8949.7999999999993</v>
      </c>
      <c r="F476" s="93">
        <f t="shared" si="8"/>
        <v>169487903.26999995</v>
      </c>
    </row>
    <row r="477" spans="1:34" s="1" customFormat="1" ht="29.25" customHeight="1" x14ac:dyDescent="0.2">
      <c r="A477" s="81">
        <v>44448</v>
      </c>
      <c r="B477" s="32" t="s">
        <v>769</v>
      </c>
      <c r="C477" s="33" t="s">
        <v>770</v>
      </c>
      <c r="D477" s="79"/>
      <c r="E477" s="35">
        <v>9384</v>
      </c>
      <c r="F477" s="93">
        <f t="shared" si="8"/>
        <v>169478519.26999995</v>
      </c>
    </row>
    <row r="478" spans="1:34" s="1" customFormat="1" ht="29.25" customHeight="1" x14ac:dyDescent="0.2">
      <c r="A478" s="81">
        <v>44449</v>
      </c>
      <c r="B478" s="32" t="s">
        <v>771</v>
      </c>
      <c r="C478" s="33" t="s">
        <v>772</v>
      </c>
      <c r="D478" s="79"/>
      <c r="E478" s="35">
        <v>9384</v>
      </c>
      <c r="F478" s="93">
        <f t="shared" si="8"/>
        <v>169469135.26999995</v>
      </c>
    </row>
    <row r="479" spans="1:34" s="1" customFormat="1" ht="28.5" customHeight="1" x14ac:dyDescent="0.2">
      <c r="A479" s="81">
        <v>44449</v>
      </c>
      <c r="B479" s="32" t="s">
        <v>773</v>
      </c>
      <c r="C479" s="33" t="s">
        <v>774</v>
      </c>
      <c r="D479" s="79"/>
      <c r="E479" s="35">
        <v>9384</v>
      </c>
      <c r="F479" s="93">
        <f t="shared" si="8"/>
        <v>169459751.26999995</v>
      </c>
    </row>
    <row r="480" spans="1:34" s="1" customFormat="1" ht="61.5" customHeight="1" x14ac:dyDescent="0.2">
      <c r="A480" s="81">
        <v>44456</v>
      </c>
      <c r="B480" s="32" t="s">
        <v>775</v>
      </c>
      <c r="C480" s="33" t="s">
        <v>776</v>
      </c>
      <c r="D480" s="79"/>
      <c r="E480" s="35">
        <v>2312.5100000000002</v>
      </c>
      <c r="F480" s="93">
        <f t="shared" si="8"/>
        <v>169457438.75999996</v>
      </c>
    </row>
    <row r="481" spans="1:9" s="1" customFormat="1" ht="27.75" customHeight="1" x14ac:dyDescent="0.2">
      <c r="A481" s="81">
        <v>44460</v>
      </c>
      <c r="B481" s="32" t="s">
        <v>777</v>
      </c>
      <c r="C481" s="109" t="s">
        <v>778</v>
      </c>
      <c r="D481" s="105"/>
      <c r="E481" s="35">
        <v>49233828.75</v>
      </c>
      <c r="F481" s="93">
        <f t="shared" si="8"/>
        <v>120223610.00999996</v>
      </c>
    </row>
    <row r="482" spans="1:9" s="1" customFormat="1" ht="31.5" customHeight="1" x14ac:dyDescent="0.2">
      <c r="A482" s="81">
        <v>44460</v>
      </c>
      <c r="B482" s="32" t="s">
        <v>779</v>
      </c>
      <c r="C482" s="33" t="s">
        <v>780</v>
      </c>
      <c r="D482" s="79"/>
      <c r="E482" s="35">
        <v>10855502.880000001</v>
      </c>
      <c r="F482" s="93">
        <f t="shared" si="8"/>
        <v>109368107.12999997</v>
      </c>
      <c r="I482" s="110"/>
    </row>
    <row r="483" spans="1:9" s="1" customFormat="1" ht="22.5" customHeight="1" x14ac:dyDescent="0.2">
      <c r="A483" s="81">
        <v>44460</v>
      </c>
      <c r="B483" s="32" t="s">
        <v>781</v>
      </c>
      <c r="C483" s="33" t="s">
        <v>50</v>
      </c>
      <c r="D483" s="79"/>
      <c r="E483" s="35">
        <v>0</v>
      </c>
      <c r="F483" s="93">
        <f t="shared" si="8"/>
        <v>109368107.12999997</v>
      </c>
      <c r="I483" s="110"/>
    </row>
    <row r="484" spans="1:9" s="1" customFormat="1" ht="30.75" customHeight="1" x14ac:dyDescent="0.2">
      <c r="A484" s="81">
        <v>44460</v>
      </c>
      <c r="B484" s="32" t="s">
        <v>782</v>
      </c>
      <c r="C484" s="33" t="s">
        <v>783</v>
      </c>
      <c r="D484" s="79"/>
      <c r="E484" s="35">
        <v>3660453.36</v>
      </c>
      <c r="F484" s="93">
        <f t="shared" si="8"/>
        <v>105707653.76999997</v>
      </c>
    </row>
    <row r="485" spans="1:9" s="1" customFormat="1" ht="29.25" customHeight="1" x14ac:dyDescent="0.2">
      <c r="A485" s="81">
        <v>44460</v>
      </c>
      <c r="B485" s="32" t="s">
        <v>784</v>
      </c>
      <c r="C485" s="33" t="s">
        <v>785</v>
      </c>
      <c r="D485" s="79"/>
      <c r="E485" s="35">
        <v>380140.7</v>
      </c>
      <c r="F485" s="93">
        <f t="shared" si="8"/>
        <v>105327513.06999996</v>
      </c>
    </row>
    <row r="486" spans="1:9" s="1" customFormat="1" ht="28.5" customHeight="1" x14ac:dyDescent="0.2">
      <c r="A486" s="81">
        <v>44460</v>
      </c>
      <c r="B486" s="32" t="s">
        <v>786</v>
      </c>
      <c r="C486" s="33" t="s">
        <v>787</v>
      </c>
      <c r="D486" s="79"/>
      <c r="E486" s="35">
        <v>192913.63</v>
      </c>
      <c r="F486" s="93">
        <f t="shared" si="8"/>
        <v>105134599.43999997</v>
      </c>
    </row>
    <row r="487" spans="1:9" s="1" customFormat="1" ht="27.75" customHeight="1" x14ac:dyDescent="0.2">
      <c r="A487" s="81">
        <v>44460</v>
      </c>
      <c r="B487" s="32" t="s">
        <v>788</v>
      </c>
      <c r="C487" s="33" t="s">
        <v>789</v>
      </c>
      <c r="D487" s="79"/>
      <c r="E487" s="35">
        <v>216411.13</v>
      </c>
      <c r="F487" s="93">
        <f t="shared" si="8"/>
        <v>104918188.30999997</v>
      </c>
    </row>
    <row r="488" spans="1:9" s="1" customFormat="1" ht="27.75" customHeight="1" x14ac:dyDescent="0.2">
      <c r="A488" s="81">
        <v>44460</v>
      </c>
      <c r="B488" s="32" t="s">
        <v>790</v>
      </c>
      <c r="C488" s="33" t="s">
        <v>791</v>
      </c>
      <c r="D488" s="79"/>
      <c r="E488" s="35">
        <v>285845.02</v>
      </c>
      <c r="F488" s="93">
        <f t="shared" si="8"/>
        <v>104632343.28999998</v>
      </c>
    </row>
    <row r="489" spans="1:9" s="1" customFormat="1" ht="27.75" customHeight="1" x14ac:dyDescent="0.2">
      <c r="A489" s="81">
        <v>44460</v>
      </c>
      <c r="B489" s="32" t="s">
        <v>792</v>
      </c>
      <c r="C489" s="33" t="s">
        <v>793</v>
      </c>
      <c r="D489" s="105"/>
      <c r="E489" s="35">
        <v>738865.69</v>
      </c>
      <c r="F489" s="93">
        <f t="shared" si="8"/>
        <v>103893477.59999998</v>
      </c>
    </row>
    <row r="490" spans="1:9" s="1" customFormat="1" ht="18.75" customHeight="1" x14ac:dyDescent="0.2">
      <c r="A490" s="81">
        <v>44461</v>
      </c>
      <c r="B490" s="32" t="s">
        <v>794</v>
      </c>
      <c r="C490" s="33" t="s">
        <v>795</v>
      </c>
      <c r="D490" s="79"/>
      <c r="E490" s="35">
        <v>273748.78999999998</v>
      </c>
      <c r="F490" s="93">
        <f t="shared" si="8"/>
        <v>103619728.80999997</v>
      </c>
    </row>
    <row r="491" spans="1:9" s="1" customFormat="1" ht="18.75" customHeight="1" x14ac:dyDescent="0.2">
      <c r="A491" s="81">
        <v>44461</v>
      </c>
      <c r="B491" s="32" t="s">
        <v>796</v>
      </c>
      <c r="C491" s="33" t="s">
        <v>797</v>
      </c>
      <c r="D491" s="79"/>
      <c r="E491" s="35">
        <v>26961.88</v>
      </c>
      <c r="F491" s="93">
        <f t="shared" si="8"/>
        <v>103592766.92999998</v>
      </c>
    </row>
    <row r="492" spans="1:9" s="1" customFormat="1" ht="16.5" customHeight="1" x14ac:dyDescent="0.2">
      <c r="A492" s="81">
        <v>44461</v>
      </c>
      <c r="B492" s="40">
        <v>103460</v>
      </c>
      <c r="C492" s="33" t="s">
        <v>50</v>
      </c>
      <c r="D492" s="79"/>
      <c r="E492" s="35">
        <v>0</v>
      </c>
      <c r="F492" s="93">
        <f t="shared" si="8"/>
        <v>103592766.92999998</v>
      </c>
    </row>
    <row r="493" spans="1:9" s="1" customFormat="1" ht="21" customHeight="1" x14ac:dyDescent="0.2">
      <c r="A493" s="81">
        <v>44461</v>
      </c>
      <c r="B493" s="32" t="s">
        <v>798</v>
      </c>
      <c r="C493" s="33" t="s">
        <v>797</v>
      </c>
      <c r="D493" s="79"/>
      <c r="E493" s="35">
        <v>56304</v>
      </c>
      <c r="F493" s="93">
        <f t="shared" si="8"/>
        <v>103536462.92999998</v>
      </c>
    </row>
    <row r="494" spans="1:9" s="1" customFormat="1" ht="25.5" customHeight="1" x14ac:dyDescent="0.2">
      <c r="A494" s="81">
        <v>44461</v>
      </c>
      <c r="B494" s="40" t="s">
        <v>799</v>
      </c>
      <c r="C494" s="33" t="s">
        <v>800</v>
      </c>
      <c r="D494" s="79"/>
      <c r="E494" s="35">
        <v>21261.39</v>
      </c>
      <c r="F494" s="93">
        <f t="shared" si="8"/>
        <v>103515201.53999998</v>
      </c>
    </row>
    <row r="495" spans="1:9" s="1" customFormat="1" ht="18.75" customHeight="1" x14ac:dyDescent="0.2">
      <c r="A495" s="81">
        <v>44461</v>
      </c>
      <c r="B495" s="111" t="s">
        <v>801</v>
      </c>
      <c r="C495" s="112" t="s">
        <v>802</v>
      </c>
      <c r="D495" s="79"/>
      <c r="E495" s="35">
        <v>391363.74</v>
      </c>
      <c r="F495" s="93">
        <f t="shared" si="8"/>
        <v>103123837.79999998</v>
      </c>
    </row>
    <row r="496" spans="1:9" s="1" customFormat="1" ht="21.75" customHeight="1" x14ac:dyDescent="0.2">
      <c r="A496" s="81">
        <v>44461</v>
      </c>
      <c r="B496" s="32" t="s">
        <v>803</v>
      </c>
      <c r="C496" s="33" t="s">
        <v>795</v>
      </c>
      <c r="D496" s="79"/>
      <c r="E496" s="35">
        <v>48805806.990000002</v>
      </c>
      <c r="F496" s="93">
        <f t="shared" si="8"/>
        <v>54318030.80999998</v>
      </c>
    </row>
    <row r="497" spans="1:6" s="1" customFormat="1" ht="30.75" customHeight="1" x14ac:dyDescent="0.2">
      <c r="A497" s="81">
        <v>44461</v>
      </c>
      <c r="B497" s="32" t="s">
        <v>804</v>
      </c>
      <c r="C497" s="33" t="s">
        <v>805</v>
      </c>
      <c r="D497" s="79"/>
      <c r="E497" s="35">
        <v>9378567.8900000006</v>
      </c>
      <c r="F497" s="93">
        <f t="shared" si="8"/>
        <v>44939462.919999979</v>
      </c>
    </row>
    <row r="498" spans="1:6" s="1" customFormat="1" ht="33.75" customHeight="1" x14ac:dyDescent="0.2">
      <c r="A498" s="81">
        <v>44461</v>
      </c>
      <c r="B498" s="32" t="s">
        <v>806</v>
      </c>
      <c r="C498" s="33" t="s">
        <v>807</v>
      </c>
      <c r="D498" s="79"/>
      <c r="E498" s="35">
        <v>99232.95</v>
      </c>
      <c r="F498" s="93">
        <f t="shared" si="8"/>
        <v>44840229.969999976</v>
      </c>
    </row>
    <row r="499" spans="1:6" s="1" customFormat="1" ht="30" customHeight="1" x14ac:dyDescent="0.2">
      <c r="A499" s="81">
        <v>44461</v>
      </c>
      <c r="B499" s="32" t="s">
        <v>808</v>
      </c>
      <c r="C499" s="33" t="s">
        <v>809</v>
      </c>
      <c r="D499" s="79"/>
      <c r="E499" s="35">
        <v>4363085.4800000004</v>
      </c>
      <c r="F499" s="93">
        <f t="shared" si="8"/>
        <v>40477144.48999998</v>
      </c>
    </row>
    <row r="500" spans="1:6" s="1" customFormat="1" ht="27.75" customHeight="1" x14ac:dyDescent="0.2">
      <c r="A500" s="81">
        <v>44461</v>
      </c>
      <c r="B500" s="32" t="s">
        <v>810</v>
      </c>
      <c r="C500" s="33" t="s">
        <v>811</v>
      </c>
      <c r="D500" s="79"/>
      <c r="E500" s="35">
        <v>3180977.25</v>
      </c>
      <c r="F500" s="93">
        <f t="shared" si="8"/>
        <v>37296167.23999998</v>
      </c>
    </row>
    <row r="501" spans="1:6" s="1" customFormat="1" ht="30" customHeight="1" x14ac:dyDescent="0.2">
      <c r="A501" s="81">
        <v>44461</v>
      </c>
      <c r="B501" s="32" t="s">
        <v>812</v>
      </c>
      <c r="C501" s="33" t="s">
        <v>813</v>
      </c>
      <c r="D501" s="79"/>
      <c r="E501" s="35">
        <v>82704.800000000003</v>
      </c>
      <c r="F501" s="93">
        <f t="shared" si="8"/>
        <v>37213462.439999983</v>
      </c>
    </row>
    <row r="502" spans="1:6" s="1" customFormat="1" ht="36" customHeight="1" x14ac:dyDescent="0.2">
      <c r="A502" s="81">
        <v>44461</v>
      </c>
      <c r="B502" s="32" t="s">
        <v>814</v>
      </c>
      <c r="C502" s="33" t="s">
        <v>815</v>
      </c>
      <c r="D502" s="79"/>
      <c r="E502" s="35">
        <v>63804.12</v>
      </c>
      <c r="F502" s="93">
        <f t="shared" si="8"/>
        <v>37149658.319999985</v>
      </c>
    </row>
    <row r="503" spans="1:6" s="1" customFormat="1" ht="31.5" customHeight="1" x14ac:dyDescent="0.2">
      <c r="A503" s="81">
        <v>44461</v>
      </c>
      <c r="B503" s="32" t="s">
        <v>816</v>
      </c>
      <c r="C503" s="33" t="s">
        <v>817</v>
      </c>
      <c r="D503" s="79"/>
      <c r="E503" s="35">
        <v>63804.12</v>
      </c>
      <c r="F503" s="93">
        <f t="shared" si="8"/>
        <v>37085854.199999988</v>
      </c>
    </row>
    <row r="504" spans="1:6" s="1" customFormat="1" ht="33.75" customHeight="1" x14ac:dyDescent="0.2">
      <c r="A504" s="81">
        <v>44461</v>
      </c>
      <c r="B504" s="32" t="s">
        <v>818</v>
      </c>
      <c r="C504" s="33" t="s">
        <v>819</v>
      </c>
      <c r="D504" s="79"/>
      <c r="E504" s="35">
        <v>52938.8</v>
      </c>
      <c r="F504" s="93">
        <f t="shared" si="8"/>
        <v>37032915.399999991</v>
      </c>
    </row>
    <row r="505" spans="1:6" s="1" customFormat="1" ht="36.75" customHeight="1" x14ac:dyDescent="0.2">
      <c r="A505" s="81">
        <v>44461</v>
      </c>
      <c r="B505" s="32" t="s">
        <v>820</v>
      </c>
      <c r="C505" s="33" t="s">
        <v>821</v>
      </c>
      <c r="D505" s="79"/>
      <c r="E505" s="35">
        <v>45166</v>
      </c>
      <c r="F505" s="93">
        <f t="shared" si="8"/>
        <v>36987749.399999991</v>
      </c>
    </row>
    <row r="506" spans="1:6" s="1" customFormat="1" ht="30" customHeight="1" x14ac:dyDescent="0.2">
      <c r="A506" s="81">
        <v>44461</v>
      </c>
      <c r="B506" s="32" t="s">
        <v>822</v>
      </c>
      <c r="C506" s="33" t="s">
        <v>823</v>
      </c>
      <c r="D506" s="79"/>
      <c r="E506" s="35">
        <v>153953.35</v>
      </c>
      <c r="F506" s="93">
        <f t="shared" si="8"/>
        <v>36833796.04999999</v>
      </c>
    </row>
    <row r="507" spans="1:6" s="1" customFormat="1" ht="35.25" customHeight="1" x14ac:dyDescent="0.2">
      <c r="A507" s="81">
        <v>44462</v>
      </c>
      <c r="B507" s="32" t="s">
        <v>824</v>
      </c>
      <c r="C507" s="33" t="s">
        <v>825</v>
      </c>
      <c r="D507" s="79"/>
      <c r="E507" s="35">
        <v>3994919</v>
      </c>
      <c r="F507" s="93">
        <f t="shared" si="8"/>
        <v>32838877.04999999</v>
      </c>
    </row>
    <row r="508" spans="1:6" s="1" customFormat="1" ht="29.25" customHeight="1" x14ac:dyDescent="0.2">
      <c r="A508" s="81">
        <v>44467</v>
      </c>
      <c r="B508" s="32" t="s">
        <v>826</v>
      </c>
      <c r="C508" s="33" t="s">
        <v>827</v>
      </c>
      <c r="D508" s="79"/>
      <c r="E508" s="35">
        <v>431330.23</v>
      </c>
      <c r="F508" s="93">
        <f t="shared" si="8"/>
        <v>32407546.819999989</v>
      </c>
    </row>
    <row r="509" spans="1:6" s="1" customFormat="1" ht="30" customHeight="1" x14ac:dyDescent="0.2">
      <c r="A509" s="81">
        <v>44467</v>
      </c>
      <c r="B509" s="32" t="s">
        <v>828</v>
      </c>
      <c r="C509" s="33" t="s">
        <v>829</v>
      </c>
      <c r="D509" s="79"/>
      <c r="E509" s="35">
        <v>415718.91</v>
      </c>
      <c r="F509" s="93">
        <f t="shared" si="8"/>
        <v>31991827.909999989</v>
      </c>
    </row>
    <row r="510" spans="1:6" s="1" customFormat="1" ht="30" customHeight="1" x14ac:dyDescent="0.2">
      <c r="A510" s="83"/>
      <c r="B510" s="113"/>
      <c r="C510" s="47"/>
      <c r="D510" s="85"/>
      <c r="E510" s="49"/>
      <c r="F510" s="114"/>
    </row>
    <row r="511" spans="1:6" s="1" customFormat="1" ht="30" customHeight="1" x14ac:dyDescent="0.2">
      <c r="A511" s="83"/>
      <c r="B511" s="113"/>
      <c r="C511" s="47"/>
      <c r="D511" s="85"/>
      <c r="E511" s="49"/>
      <c r="F511" s="114"/>
    </row>
    <row r="512" spans="1:6" s="1" customFormat="1" ht="30" customHeight="1" x14ac:dyDescent="0.2">
      <c r="A512" s="83"/>
      <c r="B512" s="113"/>
      <c r="C512" s="47"/>
      <c r="D512" s="85"/>
      <c r="E512" s="49"/>
      <c r="F512" s="114"/>
    </row>
    <row r="513" spans="1:6" s="1" customFormat="1" ht="30" customHeight="1" x14ac:dyDescent="0.2">
      <c r="A513" s="83"/>
      <c r="B513" s="113"/>
      <c r="C513" s="47"/>
      <c r="D513" s="85"/>
      <c r="E513" s="49"/>
      <c r="F513" s="114"/>
    </row>
    <row r="514" spans="1:6" s="1" customFormat="1" ht="30" customHeight="1" x14ac:dyDescent="0.2">
      <c r="A514" s="83"/>
      <c r="B514" s="113"/>
      <c r="C514" s="47"/>
      <c r="D514" s="85"/>
      <c r="E514" s="49"/>
      <c r="F514" s="114"/>
    </row>
    <row r="515" spans="1:6" s="1" customFormat="1" ht="30" customHeight="1" x14ac:dyDescent="0.2">
      <c r="A515" s="83"/>
      <c r="B515" s="113"/>
      <c r="C515" s="47"/>
      <c r="D515" s="85"/>
      <c r="E515" s="49"/>
      <c r="F515" s="114"/>
    </row>
    <row r="516" spans="1:6" s="1" customFormat="1" ht="30" customHeight="1" x14ac:dyDescent="0.2">
      <c r="A516" s="83"/>
      <c r="B516" s="113"/>
      <c r="C516" s="47"/>
      <c r="D516" s="85"/>
      <c r="E516" s="49"/>
      <c r="F516" s="114"/>
    </row>
    <row r="517" spans="1:6" s="1" customFormat="1" ht="30" customHeight="1" x14ac:dyDescent="0.2">
      <c r="A517" s="83"/>
      <c r="B517" s="113"/>
      <c r="C517" s="47"/>
      <c r="D517" s="85"/>
      <c r="E517" s="49"/>
      <c r="F517" s="114"/>
    </row>
    <row r="518" spans="1:6" s="1" customFormat="1" ht="30" customHeight="1" x14ac:dyDescent="0.2">
      <c r="A518" s="83"/>
      <c r="B518" s="113"/>
      <c r="C518" s="47"/>
      <c r="D518" s="85"/>
      <c r="E518" s="49"/>
      <c r="F518" s="114"/>
    </row>
    <row r="519" spans="1:6" s="1" customFormat="1" ht="30" customHeight="1" x14ac:dyDescent="0.2">
      <c r="A519" s="83"/>
      <c r="B519" s="113"/>
      <c r="C519" s="47"/>
      <c r="D519" s="85"/>
      <c r="E519" s="49"/>
      <c r="F519" s="114"/>
    </row>
    <row r="520" spans="1:6" s="1" customFormat="1" ht="30" customHeight="1" x14ac:dyDescent="0.2">
      <c r="A520" s="83"/>
      <c r="B520" s="113"/>
      <c r="C520" s="47"/>
      <c r="D520" s="85"/>
      <c r="E520" s="49"/>
      <c r="F520" s="114"/>
    </row>
    <row r="521" spans="1:6" s="1" customFormat="1" ht="30" customHeight="1" x14ac:dyDescent="0.2">
      <c r="A521" s="83"/>
      <c r="B521" s="113"/>
      <c r="C521" s="47"/>
      <c r="D521" s="85"/>
      <c r="E521" s="49"/>
      <c r="F521" s="114"/>
    </row>
    <row r="522" spans="1:6" s="1" customFormat="1" ht="30" customHeight="1" x14ac:dyDescent="0.2">
      <c r="A522" s="83"/>
      <c r="B522" s="113"/>
      <c r="C522" s="47"/>
      <c r="D522" s="85"/>
      <c r="E522" s="49"/>
      <c r="F522" s="114"/>
    </row>
    <row r="523" spans="1:6" s="1" customFormat="1" ht="30" customHeight="1" x14ac:dyDescent="0.2">
      <c r="A523" s="83"/>
      <c r="B523" s="113"/>
      <c r="C523" s="47"/>
      <c r="D523" s="85"/>
      <c r="E523" s="49"/>
      <c r="F523" s="114"/>
    </row>
    <row r="524" spans="1:6" s="1" customFormat="1" ht="30" customHeight="1" x14ac:dyDescent="0.2">
      <c r="A524" s="83"/>
      <c r="B524" s="113"/>
      <c r="C524" s="47"/>
      <c r="D524" s="85"/>
      <c r="E524" s="49"/>
      <c r="F524" s="114"/>
    </row>
    <row r="525" spans="1:6" s="1" customFormat="1" ht="30" customHeight="1" x14ac:dyDescent="0.2">
      <c r="A525" s="83"/>
      <c r="B525" s="113"/>
      <c r="C525" s="47"/>
      <c r="D525" s="85"/>
      <c r="E525" s="49"/>
      <c r="F525" s="114"/>
    </row>
    <row r="526" spans="1:6" s="1" customFormat="1" ht="15" customHeight="1" x14ac:dyDescent="0.2">
      <c r="A526" s="83"/>
      <c r="B526" s="113"/>
      <c r="C526" s="47"/>
      <c r="D526" s="85"/>
      <c r="E526" s="49"/>
      <c r="F526" s="114"/>
    </row>
    <row r="527" spans="1:6" s="1" customFormat="1" ht="15" customHeight="1" x14ac:dyDescent="0.2">
      <c r="A527" s="83"/>
      <c r="B527" s="113"/>
      <c r="C527" s="47"/>
      <c r="D527" s="85"/>
      <c r="E527" s="49"/>
      <c r="F527" s="114"/>
    </row>
    <row r="528" spans="1:6" s="1" customFormat="1" ht="15" customHeight="1" x14ac:dyDescent="0.2">
      <c r="A528" s="83"/>
      <c r="B528" s="113"/>
      <c r="C528" s="47"/>
      <c r="D528" s="85"/>
      <c r="E528" s="49"/>
      <c r="F528" s="114"/>
    </row>
    <row r="529" spans="1:60" ht="15" customHeight="1" x14ac:dyDescent="0.25">
      <c r="A529" s="220" t="s">
        <v>0</v>
      </c>
      <c r="B529" s="220"/>
      <c r="C529" s="220"/>
      <c r="D529" s="220"/>
      <c r="E529" s="220"/>
      <c r="F529" s="220"/>
    </row>
    <row r="530" spans="1:60" ht="15" customHeight="1" x14ac:dyDescent="0.25">
      <c r="A530" s="220" t="s">
        <v>1</v>
      </c>
      <c r="B530" s="220"/>
      <c r="C530" s="220"/>
      <c r="D530" s="220"/>
      <c r="E530" s="220"/>
      <c r="F530" s="220"/>
      <c r="G530" s="115"/>
    </row>
    <row r="531" spans="1:60" ht="15" customHeight="1" x14ac:dyDescent="0.25">
      <c r="A531" s="221" t="s">
        <v>2</v>
      </c>
      <c r="B531" s="221"/>
      <c r="C531" s="221"/>
      <c r="D531" s="221"/>
      <c r="E531" s="221"/>
      <c r="F531" s="221"/>
      <c r="G531" s="115"/>
    </row>
    <row r="532" spans="1:60" ht="15" customHeight="1" x14ac:dyDescent="0.25">
      <c r="A532" s="221" t="s">
        <v>3</v>
      </c>
      <c r="B532" s="221"/>
      <c r="C532" s="221"/>
      <c r="D532" s="221"/>
      <c r="E532" s="221"/>
      <c r="F532" s="221"/>
      <c r="G532" s="115"/>
    </row>
    <row r="533" spans="1:60" ht="15" customHeight="1" x14ac:dyDescent="0.2">
      <c r="A533" s="116"/>
      <c r="G533" s="115"/>
    </row>
    <row r="534" spans="1:60" ht="30" customHeight="1" x14ac:dyDescent="0.2">
      <c r="A534" s="222" t="s">
        <v>830</v>
      </c>
      <c r="B534" s="223"/>
      <c r="C534" s="223"/>
      <c r="D534" s="223"/>
      <c r="E534" s="223"/>
      <c r="F534" s="224"/>
    </row>
    <row r="535" spans="1:60" ht="33" customHeight="1" x14ac:dyDescent="0.2">
      <c r="A535" s="222" t="s">
        <v>6</v>
      </c>
      <c r="B535" s="223"/>
      <c r="C535" s="223"/>
      <c r="D535" s="223"/>
      <c r="E535" s="224"/>
      <c r="F535" s="87">
        <v>600573798.73000002</v>
      </c>
    </row>
    <row r="536" spans="1:60" s="56" customFormat="1" ht="21.75" customHeight="1" x14ac:dyDescent="0.2">
      <c r="A536" s="10" t="s">
        <v>7</v>
      </c>
      <c r="B536" s="10" t="s">
        <v>8</v>
      </c>
      <c r="C536" s="10" t="s">
        <v>681</v>
      </c>
      <c r="D536" s="10" t="s">
        <v>10</v>
      </c>
      <c r="E536" s="10" t="s">
        <v>11</v>
      </c>
      <c r="F536" s="10" t="s">
        <v>682</v>
      </c>
      <c r="G536" s="55"/>
      <c r="H536" s="55"/>
      <c r="I536" s="55"/>
      <c r="J536" s="55"/>
      <c r="K536" s="55"/>
      <c r="L536" s="55"/>
      <c r="M536" s="55"/>
      <c r="N536" s="55"/>
      <c r="O536" s="55"/>
      <c r="P536" s="55"/>
      <c r="Q536" s="55"/>
      <c r="R536" s="55"/>
      <c r="S536" s="55"/>
      <c r="T536" s="55"/>
      <c r="U536" s="55"/>
      <c r="V536" s="55"/>
      <c r="W536" s="55"/>
      <c r="X536" s="55"/>
      <c r="Y536" s="55"/>
      <c r="Z536" s="55"/>
      <c r="AA536" s="55"/>
      <c r="AB536" s="55"/>
      <c r="AC536" s="55"/>
      <c r="AD536" s="55"/>
      <c r="AE536" s="55"/>
      <c r="AF536" s="55"/>
      <c r="AG536" s="55"/>
      <c r="AH536" s="55"/>
      <c r="AI536" s="55"/>
      <c r="AJ536" s="55"/>
      <c r="AK536" s="55"/>
      <c r="AL536" s="55"/>
      <c r="AM536" s="55"/>
      <c r="AN536" s="55"/>
      <c r="AO536" s="55"/>
      <c r="AP536" s="55"/>
      <c r="AQ536" s="55"/>
      <c r="AR536" s="55"/>
      <c r="AS536" s="55"/>
      <c r="AT536" s="55"/>
      <c r="AU536" s="55"/>
      <c r="AV536" s="55"/>
      <c r="AW536" s="55"/>
      <c r="AX536" s="55"/>
      <c r="AY536" s="55"/>
      <c r="AZ536" s="55"/>
      <c r="BA536" s="55"/>
      <c r="BB536" s="55"/>
      <c r="BC536" s="55"/>
      <c r="BD536" s="55"/>
      <c r="BE536" s="55"/>
      <c r="BF536" s="55"/>
      <c r="BG536" s="55"/>
      <c r="BH536" s="55"/>
    </row>
    <row r="537" spans="1:60" ht="15" customHeight="1" x14ac:dyDescent="0.2">
      <c r="A537" s="81"/>
      <c r="B537" s="120"/>
      <c r="C537" s="13" t="s">
        <v>831</v>
      </c>
      <c r="D537" s="70"/>
      <c r="E537" s="121"/>
      <c r="F537" s="122">
        <f>F535</f>
        <v>600573798.73000002</v>
      </c>
    </row>
    <row r="538" spans="1:60" ht="15" customHeight="1" x14ac:dyDescent="0.2">
      <c r="A538" s="81"/>
      <c r="B538" s="120"/>
      <c r="C538" s="13" t="s">
        <v>831</v>
      </c>
      <c r="D538" s="70"/>
      <c r="E538" s="95">
        <v>90502408.969999999</v>
      </c>
      <c r="F538" s="122">
        <f>F537-E538</f>
        <v>510071389.75999999</v>
      </c>
    </row>
    <row r="539" spans="1:60" ht="15" customHeight="1" x14ac:dyDescent="0.2">
      <c r="A539" s="81"/>
      <c r="B539" s="120"/>
      <c r="C539" s="13" t="s">
        <v>832</v>
      </c>
      <c r="D539" s="70"/>
      <c r="E539" s="121"/>
      <c r="F539" s="122">
        <f t="shared" ref="F539:F540" si="9">F538-E539</f>
        <v>510071389.75999999</v>
      </c>
    </row>
    <row r="540" spans="1:60" ht="15" customHeight="1" x14ac:dyDescent="0.2">
      <c r="A540" s="123"/>
      <c r="B540" s="120"/>
      <c r="C540" s="13" t="s">
        <v>23</v>
      </c>
      <c r="D540" s="20"/>
      <c r="E540" s="95">
        <v>175</v>
      </c>
      <c r="F540" s="122">
        <f t="shared" si="9"/>
        <v>510071214.75999999</v>
      </c>
    </row>
    <row r="541" spans="1:60" ht="15" customHeight="1" x14ac:dyDescent="0.2">
      <c r="A541" s="124"/>
      <c r="B541" s="125"/>
      <c r="C541" s="126"/>
      <c r="D541" s="127"/>
      <c r="E541" s="128"/>
      <c r="F541" s="129"/>
    </row>
    <row r="542" spans="1:60" s="5" customFormat="1" ht="15" customHeight="1" x14ac:dyDescent="0.25">
      <c r="A542" s="220" t="s">
        <v>0</v>
      </c>
      <c r="B542" s="220"/>
      <c r="C542" s="220"/>
      <c r="D542" s="220"/>
      <c r="E542" s="220"/>
      <c r="F542" s="220"/>
      <c r="G542" s="130"/>
      <c r="H542" s="130"/>
      <c r="I542" s="130"/>
      <c r="J542" s="130"/>
      <c r="K542" s="130"/>
      <c r="L542" s="130"/>
      <c r="M542" s="130"/>
      <c r="N542" s="130"/>
      <c r="O542" s="130"/>
      <c r="P542" s="130"/>
      <c r="Q542" s="130"/>
      <c r="R542" s="130"/>
      <c r="S542" s="130"/>
      <c r="T542" s="130"/>
      <c r="U542" s="130"/>
      <c r="V542" s="130"/>
      <c r="W542" s="130"/>
      <c r="X542" s="130"/>
      <c r="Y542" s="130"/>
      <c r="Z542" s="130"/>
      <c r="AA542" s="130"/>
      <c r="AB542" s="130"/>
      <c r="AC542" s="130"/>
      <c r="AD542" s="130"/>
      <c r="AE542" s="130"/>
      <c r="AF542" s="130"/>
      <c r="AG542" s="130"/>
      <c r="AH542" s="130"/>
      <c r="AI542" s="130"/>
      <c r="AJ542" s="130"/>
      <c r="AK542" s="130"/>
      <c r="AL542" s="130"/>
      <c r="AM542" s="130"/>
      <c r="AN542" s="130"/>
      <c r="AO542" s="130"/>
      <c r="AP542" s="130"/>
      <c r="AQ542" s="130"/>
      <c r="AR542" s="130"/>
      <c r="AS542" s="130"/>
      <c r="AT542" s="130"/>
      <c r="AU542" s="130"/>
      <c r="AV542" s="130"/>
      <c r="AW542" s="130"/>
      <c r="AX542" s="130"/>
      <c r="AY542" s="130"/>
      <c r="AZ542" s="130"/>
      <c r="BA542" s="130"/>
      <c r="BB542" s="130"/>
      <c r="BC542" s="130"/>
      <c r="BD542" s="130"/>
      <c r="BE542" s="130"/>
      <c r="BF542" s="130"/>
      <c r="BG542" s="130"/>
      <c r="BH542" s="130"/>
    </row>
    <row r="543" spans="1:60" s="5" customFormat="1" ht="15" customHeight="1" x14ac:dyDescent="0.25">
      <c r="A543" s="220" t="s">
        <v>1</v>
      </c>
      <c r="B543" s="220"/>
      <c r="C543" s="220"/>
      <c r="D543" s="220"/>
      <c r="E543" s="220"/>
      <c r="F543" s="220"/>
      <c r="G543" s="130"/>
      <c r="H543" s="130"/>
      <c r="I543" s="130"/>
      <c r="J543" s="130"/>
      <c r="K543" s="130"/>
      <c r="L543" s="130"/>
      <c r="M543" s="130"/>
      <c r="N543" s="130"/>
      <c r="O543" s="130"/>
      <c r="P543" s="130"/>
      <c r="Q543" s="130"/>
      <c r="R543" s="130"/>
      <c r="S543" s="130"/>
      <c r="T543" s="130"/>
      <c r="U543" s="130"/>
      <c r="V543" s="130"/>
      <c r="W543" s="130"/>
      <c r="X543" s="130"/>
      <c r="Y543" s="130"/>
      <c r="Z543" s="130"/>
      <c r="AA543" s="130"/>
      <c r="AB543" s="130"/>
      <c r="AC543" s="130"/>
      <c r="AD543" s="130"/>
      <c r="AE543" s="130"/>
      <c r="AF543" s="130"/>
      <c r="AG543" s="130"/>
      <c r="AH543" s="130"/>
      <c r="AI543" s="130"/>
      <c r="AJ543" s="130"/>
      <c r="AK543" s="130"/>
      <c r="AL543" s="130"/>
      <c r="AM543" s="130"/>
      <c r="AN543" s="130"/>
      <c r="AO543" s="130"/>
      <c r="AP543" s="130"/>
      <c r="AQ543" s="130"/>
      <c r="AR543" s="130"/>
      <c r="AS543" s="130"/>
      <c r="AT543" s="130"/>
      <c r="AU543" s="130"/>
      <c r="AV543" s="130"/>
      <c r="AW543" s="130"/>
      <c r="AX543" s="130"/>
      <c r="AY543" s="130"/>
      <c r="AZ543" s="130"/>
      <c r="BA543" s="130"/>
      <c r="BB543" s="130"/>
      <c r="BC543" s="130"/>
      <c r="BD543" s="130"/>
      <c r="BE543" s="130"/>
      <c r="BF543" s="130"/>
      <c r="BG543" s="130"/>
      <c r="BH543" s="130"/>
    </row>
    <row r="544" spans="1:60" s="132" customFormat="1" ht="15" customHeight="1" x14ac:dyDescent="0.25">
      <c r="A544" s="221" t="s">
        <v>2</v>
      </c>
      <c r="B544" s="221"/>
      <c r="C544" s="221"/>
      <c r="D544" s="221"/>
      <c r="E544" s="221"/>
      <c r="F544" s="221"/>
      <c r="G544" s="130"/>
      <c r="H544" s="131"/>
      <c r="I544" s="131"/>
      <c r="J544" s="131"/>
      <c r="K544" s="131"/>
      <c r="L544" s="131"/>
      <c r="M544" s="131"/>
      <c r="N544" s="131"/>
      <c r="O544" s="131"/>
      <c r="P544" s="131"/>
      <c r="Q544" s="131"/>
      <c r="R544" s="131"/>
      <c r="S544" s="131"/>
      <c r="T544" s="131"/>
      <c r="U544" s="131"/>
      <c r="V544" s="131"/>
      <c r="W544" s="131"/>
      <c r="X544" s="131"/>
      <c r="Y544" s="131"/>
      <c r="Z544" s="131"/>
      <c r="AA544" s="131"/>
      <c r="AB544" s="131"/>
      <c r="AC544" s="131"/>
      <c r="AD544" s="131"/>
      <c r="AE544" s="131"/>
      <c r="AF544" s="131"/>
      <c r="AG544" s="131"/>
      <c r="AH544" s="131"/>
      <c r="AI544" s="131"/>
      <c r="AJ544" s="131"/>
      <c r="AK544" s="131"/>
      <c r="AL544" s="131"/>
      <c r="AM544" s="131"/>
      <c r="AN544" s="131"/>
      <c r="AO544" s="131"/>
      <c r="AP544" s="131"/>
      <c r="AQ544" s="131"/>
      <c r="AR544" s="131"/>
      <c r="AS544" s="131"/>
      <c r="AT544" s="131"/>
      <c r="AU544" s="131"/>
      <c r="AV544" s="131"/>
      <c r="AW544" s="131"/>
      <c r="AX544" s="131"/>
      <c r="AY544" s="131"/>
      <c r="AZ544" s="131"/>
      <c r="BA544" s="131"/>
      <c r="BB544" s="131"/>
      <c r="BC544" s="131"/>
      <c r="BD544" s="131"/>
      <c r="BE544" s="131"/>
      <c r="BF544" s="131"/>
      <c r="BG544" s="131"/>
      <c r="BH544" s="131"/>
    </row>
    <row r="545" spans="1:60" s="132" customFormat="1" ht="15" customHeight="1" x14ac:dyDescent="0.25">
      <c r="A545" s="221" t="s">
        <v>3</v>
      </c>
      <c r="B545" s="221"/>
      <c r="C545" s="221"/>
      <c r="D545" s="221"/>
      <c r="E545" s="221"/>
      <c r="F545" s="221"/>
      <c r="G545" s="130"/>
      <c r="H545" s="131"/>
      <c r="I545" s="131"/>
      <c r="J545" s="131"/>
      <c r="K545" s="131"/>
      <c r="L545" s="131"/>
      <c r="M545" s="131"/>
      <c r="N545" s="131"/>
      <c r="O545" s="131"/>
      <c r="P545" s="131"/>
      <c r="Q545" s="131"/>
      <c r="R545" s="131"/>
      <c r="S545" s="131"/>
      <c r="T545" s="131"/>
      <c r="U545" s="131"/>
      <c r="V545" s="131"/>
      <c r="W545" s="131"/>
      <c r="X545" s="131"/>
      <c r="Y545" s="131"/>
      <c r="Z545" s="131"/>
      <c r="AA545" s="131"/>
      <c r="AB545" s="131"/>
      <c r="AC545" s="131"/>
      <c r="AD545" s="131"/>
      <c r="AE545" s="131"/>
      <c r="AF545" s="131"/>
      <c r="AG545" s="131"/>
      <c r="AH545" s="131"/>
      <c r="AI545" s="131"/>
      <c r="AJ545" s="131"/>
      <c r="AK545" s="131"/>
      <c r="AL545" s="131"/>
      <c r="AM545" s="131"/>
      <c r="AN545" s="131"/>
      <c r="AO545" s="131"/>
      <c r="AP545" s="131"/>
      <c r="AQ545" s="131"/>
      <c r="AR545" s="131"/>
      <c r="AS545" s="131"/>
      <c r="AT545" s="131"/>
      <c r="AU545" s="131"/>
      <c r="AV545" s="131"/>
      <c r="AW545" s="131"/>
      <c r="AX545" s="131"/>
      <c r="AY545" s="131"/>
      <c r="AZ545" s="131"/>
      <c r="BA545" s="131"/>
      <c r="BB545" s="131"/>
      <c r="BC545" s="131"/>
      <c r="BD545" s="131"/>
      <c r="BE545" s="131"/>
      <c r="BF545" s="131"/>
      <c r="BG545" s="131"/>
      <c r="BH545" s="131"/>
    </row>
    <row r="546" spans="1:60" s="132" customFormat="1" ht="16.5" customHeight="1" x14ac:dyDescent="0.25">
      <c r="A546" s="133"/>
      <c r="B546" s="4"/>
      <c r="C546" s="5"/>
      <c r="D546" s="6"/>
      <c r="E546" s="7"/>
      <c r="F546" s="8"/>
      <c r="G546" s="130"/>
      <c r="H546" s="131"/>
      <c r="I546" s="131"/>
      <c r="J546" s="131"/>
      <c r="K546" s="131"/>
      <c r="L546" s="131"/>
      <c r="M546" s="131"/>
      <c r="N546" s="131"/>
      <c r="O546" s="131"/>
      <c r="P546" s="131"/>
      <c r="Q546" s="131"/>
      <c r="R546" s="131"/>
      <c r="S546" s="131"/>
      <c r="T546" s="131"/>
      <c r="U546" s="131"/>
      <c r="V546" s="131"/>
      <c r="W546" s="131"/>
      <c r="X546" s="131"/>
      <c r="Y546" s="131"/>
      <c r="Z546" s="131"/>
      <c r="AA546" s="131"/>
      <c r="AB546" s="131"/>
      <c r="AC546" s="131"/>
      <c r="AD546" s="131"/>
      <c r="AE546" s="131"/>
      <c r="AF546" s="131"/>
      <c r="AG546" s="131"/>
      <c r="AH546" s="131"/>
      <c r="AI546" s="131"/>
      <c r="AJ546" s="131"/>
      <c r="AK546" s="131"/>
      <c r="AL546" s="131"/>
      <c r="AM546" s="131"/>
      <c r="AN546" s="131"/>
      <c r="AO546" s="131"/>
      <c r="AP546" s="131"/>
      <c r="AQ546" s="131"/>
      <c r="AR546" s="131"/>
      <c r="AS546" s="131"/>
      <c r="AT546" s="131"/>
      <c r="AU546" s="131"/>
      <c r="AV546" s="131"/>
      <c r="AW546" s="131"/>
      <c r="AX546" s="131"/>
      <c r="AY546" s="131"/>
      <c r="AZ546" s="131"/>
      <c r="BA546" s="131"/>
      <c r="BB546" s="131"/>
      <c r="BC546" s="131"/>
      <c r="BD546" s="131"/>
      <c r="BE546" s="131"/>
      <c r="BF546" s="131"/>
      <c r="BG546" s="131"/>
      <c r="BH546" s="131"/>
    </row>
    <row r="547" spans="1:60" s="135" customFormat="1" ht="33" customHeight="1" x14ac:dyDescent="0.2">
      <c r="A547" s="222" t="s">
        <v>833</v>
      </c>
      <c r="B547" s="223"/>
      <c r="C547" s="223"/>
      <c r="D547" s="223"/>
      <c r="E547" s="223"/>
      <c r="F547" s="224"/>
      <c r="G547" s="134"/>
      <c r="H547" s="134"/>
      <c r="I547" s="134"/>
      <c r="J547" s="134"/>
      <c r="K547" s="134"/>
      <c r="L547" s="134"/>
      <c r="M547" s="134"/>
      <c r="N547" s="134"/>
      <c r="O547" s="134"/>
      <c r="P547" s="134"/>
      <c r="Q547" s="134"/>
      <c r="R547" s="134"/>
      <c r="S547" s="134"/>
      <c r="T547" s="134"/>
      <c r="U547" s="134"/>
      <c r="V547" s="134"/>
      <c r="W547" s="134"/>
      <c r="X547" s="134"/>
      <c r="Y547" s="134"/>
      <c r="Z547" s="134"/>
      <c r="AA547" s="134"/>
      <c r="AB547" s="134"/>
      <c r="AC547" s="134"/>
      <c r="AD547" s="134"/>
      <c r="AE547" s="134"/>
      <c r="AF547" s="134"/>
      <c r="AG547" s="134"/>
      <c r="AH547" s="134"/>
      <c r="AI547" s="134"/>
      <c r="AJ547" s="134"/>
      <c r="AK547" s="134"/>
      <c r="AL547" s="134"/>
      <c r="AM547" s="134"/>
      <c r="AN547" s="134"/>
      <c r="AO547" s="134"/>
      <c r="AP547" s="134"/>
      <c r="AQ547" s="134"/>
      <c r="AR547" s="134"/>
      <c r="AS547" s="134"/>
      <c r="AT547" s="134"/>
      <c r="AU547" s="134"/>
      <c r="AV547" s="134"/>
      <c r="AW547" s="134"/>
      <c r="AX547" s="134"/>
      <c r="AY547" s="134"/>
      <c r="AZ547" s="134"/>
      <c r="BA547" s="134"/>
      <c r="BB547" s="134"/>
      <c r="BC547" s="134"/>
      <c r="BD547" s="134"/>
      <c r="BE547" s="134"/>
      <c r="BF547" s="134"/>
      <c r="BG547" s="134"/>
      <c r="BH547" s="134"/>
    </row>
    <row r="548" spans="1:60" s="135" customFormat="1" ht="30" customHeight="1" x14ac:dyDescent="0.2">
      <c r="A548" s="222" t="s">
        <v>6</v>
      </c>
      <c r="B548" s="223"/>
      <c r="C548" s="223"/>
      <c r="D548" s="223"/>
      <c r="E548" s="224"/>
      <c r="F548" s="87">
        <v>86337234.170000002</v>
      </c>
      <c r="G548" s="134"/>
      <c r="H548" s="134"/>
      <c r="I548" s="134"/>
      <c r="J548" s="134"/>
      <c r="K548" s="134"/>
      <c r="L548" s="134"/>
      <c r="M548" s="134"/>
      <c r="N548" s="134"/>
      <c r="O548" s="134"/>
      <c r="P548" s="134"/>
      <c r="Q548" s="134"/>
      <c r="R548" s="134"/>
      <c r="S548" s="134"/>
      <c r="T548" s="134"/>
      <c r="U548" s="134"/>
      <c r="V548" s="134"/>
      <c r="W548" s="134"/>
      <c r="X548" s="134"/>
      <c r="Y548" s="134"/>
      <c r="Z548" s="134"/>
      <c r="AA548" s="134"/>
      <c r="AB548" s="134"/>
      <c r="AC548" s="134"/>
      <c r="AD548" s="134"/>
      <c r="AE548" s="134"/>
      <c r="AF548" s="134"/>
      <c r="AG548" s="134"/>
      <c r="AH548" s="134"/>
      <c r="AI548" s="134"/>
      <c r="AJ548" s="134"/>
      <c r="AK548" s="134"/>
      <c r="AL548" s="134"/>
      <c r="AM548" s="134"/>
      <c r="AN548" s="134"/>
      <c r="AO548" s="134"/>
      <c r="AP548" s="134"/>
      <c r="AQ548" s="134"/>
      <c r="AR548" s="134"/>
      <c r="AS548" s="134"/>
      <c r="AT548" s="134"/>
      <c r="AU548" s="134"/>
      <c r="AV548" s="134"/>
      <c r="AW548" s="134"/>
      <c r="AX548" s="134"/>
      <c r="AY548" s="134"/>
      <c r="AZ548" s="134"/>
      <c r="BA548" s="134"/>
      <c r="BB548" s="134"/>
      <c r="BC548" s="134"/>
      <c r="BD548" s="134"/>
      <c r="BE548" s="134"/>
      <c r="BF548" s="134"/>
      <c r="BG548" s="134"/>
      <c r="BH548" s="134"/>
    </row>
    <row r="549" spans="1:60" s="135" customFormat="1" ht="12.75" customHeight="1" x14ac:dyDescent="0.2">
      <c r="A549" s="10" t="s">
        <v>7</v>
      </c>
      <c r="B549" s="10" t="s">
        <v>8</v>
      </c>
      <c r="C549" s="10" t="s">
        <v>681</v>
      </c>
      <c r="D549" s="10" t="s">
        <v>10</v>
      </c>
      <c r="E549" s="10" t="s">
        <v>11</v>
      </c>
      <c r="F549" s="10" t="s">
        <v>682</v>
      </c>
      <c r="G549" s="134"/>
      <c r="H549" s="134"/>
      <c r="I549" s="134"/>
      <c r="J549" s="134"/>
      <c r="K549" s="134"/>
      <c r="L549" s="134"/>
      <c r="M549" s="134"/>
      <c r="N549" s="134"/>
      <c r="O549" s="134"/>
      <c r="P549" s="134"/>
      <c r="Q549" s="134"/>
      <c r="R549" s="134"/>
      <c r="S549" s="134"/>
      <c r="T549" s="134"/>
      <c r="U549" s="134"/>
      <c r="V549" s="134"/>
      <c r="W549" s="134"/>
      <c r="X549" s="134"/>
      <c r="Y549" s="134"/>
      <c r="Z549" s="134"/>
      <c r="AA549" s="134"/>
      <c r="AB549" s="134"/>
      <c r="AC549" s="134"/>
      <c r="AD549" s="134"/>
      <c r="AE549" s="134"/>
      <c r="AF549" s="134"/>
      <c r="AG549" s="134"/>
      <c r="AH549" s="134"/>
      <c r="AI549" s="134"/>
      <c r="AJ549" s="134"/>
      <c r="AK549" s="134"/>
      <c r="AL549" s="134"/>
      <c r="AM549" s="134"/>
      <c r="AN549" s="134"/>
      <c r="AO549" s="134"/>
      <c r="AP549" s="134"/>
      <c r="AQ549" s="134"/>
      <c r="AR549" s="134"/>
      <c r="AS549" s="134"/>
      <c r="AT549" s="134"/>
      <c r="AU549" s="134"/>
      <c r="AV549" s="134"/>
      <c r="AW549" s="134"/>
      <c r="AX549" s="134"/>
      <c r="AY549" s="134"/>
      <c r="AZ549" s="134"/>
      <c r="BA549" s="134"/>
      <c r="BB549" s="134"/>
      <c r="BC549" s="134"/>
      <c r="BD549" s="134"/>
      <c r="BE549" s="134"/>
      <c r="BF549" s="134"/>
      <c r="BG549" s="134"/>
      <c r="BH549" s="134"/>
    </row>
    <row r="550" spans="1:60" ht="15" customHeight="1" x14ac:dyDescent="0.2">
      <c r="A550" s="81"/>
      <c r="B550" s="120"/>
      <c r="C550" s="13" t="s">
        <v>684</v>
      </c>
      <c r="D550" s="136">
        <v>21577039.27</v>
      </c>
      <c r="E550" s="121"/>
      <c r="F550" s="122">
        <f>F548+D550</f>
        <v>107914273.44</v>
      </c>
    </row>
    <row r="551" spans="1:60" ht="15" customHeight="1" x14ac:dyDescent="0.2">
      <c r="A551" s="81"/>
      <c r="B551" s="120"/>
      <c r="C551" s="13" t="s">
        <v>831</v>
      </c>
      <c r="D551" s="70"/>
      <c r="E551" s="14"/>
      <c r="F551" s="122">
        <f>F550</f>
        <v>107914273.44</v>
      </c>
    </row>
    <row r="552" spans="1:60" ht="15" customHeight="1" x14ac:dyDescent="0.2">
      <c r="A552" s="81"/>
      <c r="B552" s="120"/>
      <c r="C552" s="13" t="s">
        <v>834</v>
      </c>
      <c r="D552" s="70"/>
      <c r="E552" s="35">
        <v>1036400</v>
      </c>
      <c r="F552" s="122">
        <f>F551-E552</f>
        <v>106877873.44</v>
      </c>
    </row>
    <row r="553" spans="1:60" ht="15" customHeight="1" x14ac:dyDescent="0.2">
      <c r="A553" s="81"/>
      <c r="B553" s="120"/>
      <c r="C553" s="13" t="s">
        <v>835</v>
      </c>
      <c r="D553" s="70"/>
      <c r="E553" s="14"/>
      <c r="F553" s="122">
        <f t="shared" ref="F553" si="10">F552</f>
        <v>106877873.44</v>
      </c>
      <c r="G553" s="137"/>
      <c r="H553" s="137"/>
    </row>
    <row r="554" spans="1:60" ht="15" customHeight="1" x14ac:dyDescent="0.2">
      <c r="A554" s="81"/>
      <c r="B554" s="120"/>
      <c r="C554" s="13" t="s">
        <v>836</v>
      </c>
      <c r="D554" s="70"/>
      <c r="E554" s="35"/>
      <c r="F554" s="122">
        <f>F553-E554</f>
        <v>106877873.44</v>
      </c>
      <c r="G554" s="137"/>
    </row>
    <row r="555" spans="1:60" ht="15" customHeight="1" x14ac:dyDescent="0.2">
      <c r="A555" s="81"/>
      <c r="B555" s="120"/>
      <c r="C555" s="13" t="s">
        <v>837</v>
      </c>
      <c r="D555" s="70"/>
      <c r="E555" s="14"/>
      <c r="F555" s="122">
        <f>F554-E555</f>
        <v>106877873.44</v>
      </c>
    </row>
    <row r="556" spans="1:60" ht="15" customHeight="1" x14ac:dyDescent="0.2">
      <c r="A556" s="81"/>
      <c r="B556" s="120"/>
      <c r="C556" s="13" t="s">
        <v>838</v>
      </c>
      <c r="D556" s="70"/>
      <c r="E556" s="35">
        <v>1539.6</v>
      </c>
      <c r="F556" s="122">
        <f>F554-E556</f>
        <v>106876333.84</v>
      </c>
    </row>
    <row r="557" spans="1:60" ht="15" customHeight="1" x14ac:dyDescent="0.2">
      <c r="A557" s="81"/>
      <c r="B557" s="120"/>
      <c r="C557" s="13" t="s">
        <v>839</v>
      </c>
      <c r="D557" s="70"/>
      <c r="E557" s="35">
        <v>150</v>
      </c>
      <c r="F557" s="122">
        <f>F556-E557</f>
        <v>106876183.84</v>
      </c>
    </row>
    <row r="558" spans="1:60" ht="15" customHeight="1" x14ac:dyDescent="0.2">
      <c r="A558" s="81"/>
      <c r="B558" s="120"/>
      <c r="C558" s="13" t="s">
        <v>840</v>
      </c>
      <c r="D558" s="70">
        <v>137517.51999999999</v>
      </c>
      <c r="E558" s="14"/>
      <c r="F558" s="122">
        <f>F557+D558</f>
        <v>107013701.36</v>
      </c>
    </row>
    <row r="559" spans="1:60" ht="15" customHeight="1" x14ac:dyDescent="0.2">
      <c r="A559" s="81"/>
      <c r="B559" s="120"/>
      <c r="C559" s="13" t="s">
        <v>841</v>
      </c>
      <c r="D559" s="138"/>
      <c r="E559" s="14">
        <v>25000</v>
      </c>
      <c r="F559" s="122">
        <f>F558-E559</f>
        <v>106988701.36</v>
      </c>
    </row>
    <row r="560" spans="1:60" ht="15" customHeight="1" x14ac:dyDescent="0.2">
      <c r="A560" s="81"/>
      <c r="B560" s="120"/>
      <c r="C560" s="13" t="s">
        <v>842</v>
      </c>
      <c r="D560" s="35"/>
      <c r="E560" s="14"/>
      <c r="F560" s="122">
        <f>F559</f>
        <v>106988701.36</v>
      </c>
    </row>
    <row r="561" spans="1:60" x14ac:dyDescent="0.2">
      <c r="A561" s="124"/>
      <c r="B561" s="125"/>
      <c r="C561" s="139"/>
      <c r="D561" s="140"/>
      <c r="E561" s="141"/>
      <c r="F561" s="129"/>
    </row>
    <row r="562" spans="1:60" x14ac:dyDescent="0.2">
      <c r="A562" s="124"/>
      <c r="B562" s="125"/>
      <c r="C562" s="139"/>
      <c r="D562" s="140"/>
      <c r="E562" s="141"/>
      <c r="F562" s="129"/>
    </row>
    <row r="563" spans="1:60" s="5" customFormat="1" ht="14.25" customHeight="1" x14ac:dyDescent="0.25">
      <c r="A563" s="220" t="s">
        <v>0</v>
      </c>
      <c r="B563" s="220"/>
      <c r="C563" s="220"/>
      <c r="D563" s="220"/>
      <c r="E563" s="220"/>
      <c r="F563" s="220"/>
      <c r="G563" s="130"/>
      <c r="H563" s="130"/>
      <c r="I563" s="130"/>
      <c r="J563" s="130"/>
      <c r="K563" s="130"/>
      <c r="L563" s="130"/>
      <c r="M563" s="130"/>
      <c r="N563" s="130"/>
      <c r="O563" s="130"/>
      <c r="P563" s="130"/>
      <c r="Q563" s="130"/>
      <c r="R563" s="130"/>
      <c r="S563" s="130"/>
      <c r="T563" s="130"/>
      <c r="U563" s="130"/>
      <c r="V563" s="130"/>
      <c r="W563" s="130"/>
      <c r="X563" s="130"/>
      <c r="Y563" s="130"/>
      <c r="Z563" s="130"/>
      <c r="AA563" s="130"/>
      <c r="AB563" s="130"/>
      <c r="AC563" s="130"/>
      <c r="AD563" s="130"/>
      <c r="AE563" s="130"/>
      <c r="AF563" s="130"/>
      <c r="AG563" s="130"/>
      <c r="AH563" s="130"/>
      <c r="AI563" s="130"/>
      <c r="AJ563" s="130"/>
      <c r="AK563" s="130"/>
      <c r="AL563" s="130"/>
      <c r="AM563" s="130"/>
      <c r="AN563" s="130"/>
      <c r="AO563" s="130"/>
      <c r="AP563" s="130"/>
      <c r="AQ563" s="130"/>
      <c r="AR563" s="130"/>
      <c r="AS563" s="130"/>
      <c r="AT563" s="130"/>
      <c r="AU563" s="130"/>
      <c r="AV563" s="130"/>
      <c r="AW563" s="130"/>
      <c r="AX563" s="130"/>
      <c r="AY563" s="130"/>
      <c r="AZ563" s="130"/>
      <c r="BA563" s="130"/>
      <c r="BB563" s="130"/>
      <c r="BC563" s="130"/>
      <c r="BD563" s="130"/>
      <c r="BE563" s="130"/>
      <c r="BF563" s="130"/>
      <c r="BG563" s="130"/>
      <c r="BH563" s="130"/>
    </row>
    <row r="564" spans="1:60" s="5" customFormat="1" ht="15" customHeight="1" x14ac:dyDescent="0.25">
      <c r="A564" s="220" t="s">
        <v>1</v>
      </c>
      <c r="B564" s="220"/>
      <c r="C564" s="220"/>
      <c r="D564" s="220"/>
      <c r="E564" s="220"/>
      <c r="F564" s="220"/>
      <c r="G564" s="130"/>
      <c r="H564" s="130"/>
      <c r="I564" s="130"/>
      <c r="J564" s="130"/>
      <c r="K564" s="130"/>
      <c r="L564" s="130"/>
      <c r="M564" s="130"/>
      <c r="N564" s="130"/>
      <c r="O564" s="130"/>
      <c r="P564" s="130"/>
      <c r="Q564" s="130"/>
      <c r="R564" s="130"/>
      <c r="S564" s="130"/>
      <c r="T564" s="130"/>
      <c r="U564" s="130"/>
      <c r="V564" s="130"/>
      <c r="W564" s="130"/>
      <c r="X564" s="130"/>
      <c r="Y564" s="130"/>
      <c r="Z564" s="130"/>
      <c r="AA564" s="130"/>
      <c r="AB564" s="130"/>
      <c r="AC564" s="130"/>
      <c r="AD564" s="130"/>
      <c r="AE564" s="130"/>
      <c r="AF564" s="130"/>
      <c r="AG564" s="130"/>
      <c r="AH564" s="130"/>
      <c r="AI564" s="130"/>
      <c r="AJ564" s="130"/>
      <c r="AK564" s="130"/>
      <c r="AL564" s="130"/>
      <c r="AM564" s="130"/>
      <c r="AN564" s="130"/>
      <c r="AO564" s="130"/>
      <c r="AP564" s="130"/>
      <c r="AQ564" s="130"/>
      <c r="AR564" s="130"/>
      <c r="AS564" s="130"/>
      <c r="AT564" s="130"/>
      <c r="AU564" s="130"/>
      <c r="AV564" s="130"/>
      <c r="AW564" s="130"/>
      <c r="AX564" s="130"/>
      <c r="AY564" s="130"/>
      <c r="AZ564" s="130"/>
      <c r="BA564" s="130"/>
      <c r="BB564" s="130"/>
      <c r="BC564" s="130"/>
      <c r="BD564" s="130"/>
      <c r="BE564" s="130"/>
      <c r="BF564" s="130"/>
      <c r="BG564" s="130"/>
      <c r="BH564" s="130"/>
    </row>
    <row r="565" spans="1:60" s="5" customFormat="1" ht="15" customHeight="1" x14ac:dyDescent="0.25">
      <c r="A565" s="221" t="s">
        <v>2</v>
      </c>
      <c r="B565" s="221"/>
      <c r="C565" s="221"/>
      <c r="D565" s="221"/>
      <c r="E565" s="221"/>
      <c r="F565" s="221"/>
      <c r="G565" s="130"/>
      <c r="H565" s="130"/>
      <c r="I565" s="130"/>
      <c r="J565" s="130"/>
      <c r="K565" s="130"/>
      <c r="L565" s="130"/>
      <c r="M565" s="130"/>
      <c r="N565" s="130"/>
      <c r="O565" s="130"/>
      <c r="P565" s="130"/>
      <c r="Q565" s="130"/>
      <c r="R565" s="130"/>
      <c r="S565" s="130"/>
      <c r="T565" s="130"/>
      <c r="U565" s="130"/>
      <c r="V565" s="130"/>
      <c r="W565" s="130"/>
      <c r="X565" s="130"/>
      <c r="Y565" s="130"/>
      <c r="Z565" s="130"/>
      <c r="AA565" s="130"/>
      <c r="AB565" s="130"/>
      <c r="AC565" s="130"/>
      <c r="AD565" s="130"/>
      <c r="AE565" s="130"/>
      <c r="AF565" s="130"/>
      <c r="AG565" s="130"/>
      <c r="AH565" s="130"/>
      <c r="AI565" s="130"/>
      <c r="AJ565" s="130"/>
      <c r="AK565" s="130"/>
      <c r="AL565" s="130"/>
      <c r="AM565" s="130"/>
      <c r="AN565" s="130"/>
      <c r="AO565" s="130"/>
      <c r="AP565" s="130"/>
      <c r="AQ565" s="130"/>
      <c r="AR565" s="130"/>
      <c r="AS565" s="130"/>
      <c r="AT565" s="130"/>
      <c r="AU565" s="130"/>
      <c r="AV565" s="130"/>
      <c r="AW565" s="130"/>
      <c r="AX565" s="130"/>
      <c r="AY565" s="130"/>
      <c r="AZ565" s="130"/>
      <c r="BA565" s="130"/>
      <c r="BB565" s="130"/>
      <c r="BC565" s="130"/>
      <c r="BD565" s="130"/>
      <c r="BE565" s="130"/>
      <c r="BF565" s="130"/>
      <c r="BG565" s="130"/>
      <c r="BH565" s="130"/>
    </row>
    <row r="566" spans="1:60" s="5" customFormat="1" ht="15" customHeight="1" x14ac:dyDescent="0.25">
      <c r="A566" s="221" t="s">
        <v>3</v>
      </c>
      <c r="B566" s="221"/>
      <c r="C566" s="221"/>
      <c r="D566" s="221"/>
      <c r="E566" s="221"/>
      <c r="F566" s="221"/>
      <c r="G566" s="130"/>
      <c r="H566" s="130"/>
      <c r="I566" s="130"/>
      <c r="J566" s="130"/>
      <c r="K566" s="130"/>
      <c r="L566" s="130"/>
      <c r="M566" s="130"/>
      <c r="N566" s="130"/>
      <c r="O566" s="130"/>
      <c r="P566" s="130"/>
      <c r="Q566" s="130"/>
      <c r="R566" s="130"/>
      <c r="S566" s="130"/>
      <c r="T566" s="130"/>
      <c r="U566" s="130"/>
      <c r="V566" s="130"/>
      <c r="W566" s="130"/>
      <c r="X566" s="130"/>
      <c r="Y566" s="130"/>
      <c r="Z566" s="130"/>
      <c r="AA566" s="130"/>
      <c r="AB566" s="130"/>
      <c r="AC566" s="130"/>
      <c r="AD566" s="130"/>
      <c r="AE566" s="130"/>
      <c r="AF566" s="130"/>
      <c r="AG566" s="130"/>
      <c r="AH566" s="130"/>
      <c r="AI566" s="130"/>
      <c r="AJ566" s="130"/>
      <c r="AK566" s="130"/>
      <c r="AL566" s="130"/>
      <c r="AM566" s="130"/>
      <c r="AN566" s="130"/>
      <c r="AO566" s="130"/>
      <c r="AP566" s="130"/>
      <c r="AQ566" s="130"/>
      <c r="AR566" s="130"/>
      <c r="AS566" s="130"/>
      <c r="AT566" s="130"/>
      <c r="AU566" s="130"/>
      <c r="AV566" s="130"/>
      <c r="AW566" s="130"/>
      <c r="AX566" s="130"/>
      <c r="AY566" s="130"/>
      <c r="AZ566" s="130"/>
      <c r="BA566" s="130"/>
      <c r="BB566" s="130"/>
      <c r="BC566" s="130"/>
      <c r="BD566" s="130"/>
      <c r="BE566" s="130"/>
      <c r="BF566" s="130"/>
      <c r="BG566" s="130"/>
      <c r="BH566" s="130"/>
    </row>
    <row r="567" spans="1:60" s="5" customFormat="1" ht="15" customHeight="1" x14ac:dyDescent="0.25">
      <c r="A567" s="133"/>
      <c r="B567" s="4"/>
      <c r="D567" s="6"/>
      <c r="E567" s="7"/>
      <c r="F567" s="8"/>
      <c r="G567" s="130"/>
      <c r="H567" s="130"/>
      <c r="I567" s="130"/>
      <c r="J567" s="130"/>
      <c r="K567" s="130"/>
      <c r="L567" s="130"/>
      <c r="M567" s="130"/>
      <c r="N567" s="130"/>
      <c r="O567" s="130"/>
      <c r="P567" s="130"/>
      <c r="Q567" s="130"/>
      <c r="R567" s="130"/>
      <c r="S567" s="130"/>
      <c r="T567" s="130"/>
      <c r="U567" s="130"/>
      <c r="V567" s="130"/>
      <c r="W567" s="130"/>
      <c r="X567" s="130"/>
      <c r="Y567" s="130"/>
      <c r="Z567" s="130"/>
      <c r="AA567" s="130"/>
      <c r="AB567" s="130"/>
      <c r="AC567" s="130"/>
      <c r="AD567" s="130"/>
      <c r="AE567" s="130"/>
      <c r="AF567" s="130"/>
      <c r="AG567" s="130"/>
      <c r="AH567" s="130"/>
      <c r="AI567" s="130"/>
      <c r="AJ567" s="130"/>
      <c r="AK567" s="130"/>
      <c r="AL567" s="130"/>
      <c r="AM567" s="130"/>
      <c r="AN567" s="130"/>
      <c r="AO567" s="130"/>
      <c r="AP567" s="130"/>
      <c r="AQ567" s="130"/>
      <c r="AR567" s="130"/>
      <c r="AS567" s="130"/>
      <c r="AT567" s="130"/>
      <c r="AU567" s="130"/>
      <c r="AV567" s="130"/>
      <c r="AW567" s="130"/>
      <c r="AX567" s="130"/>
      <c r="AY567" s="130"/>
      <c r="AZ567" s="130"/>
      <c r="BA567" s="130"/>
      <c r="BB567" s="130"/>
      <c r="BC567" s="130"/>
      <c r="BD567" s="130"/>
      <c r="BE567" s="130"/>
      <c r="BF567" s="130"/>
      <c r="BG567" s="130"/>
      <c r="BH567" s="130"/>
    </row>
    <row r="568" spans="1:60" s="5" customFormat="1" ht="33" customHeight="1" x14ac:dyDescent="0.25">
      <c r="A568" s="222" t="s">
        <v>843</v>
      </c>
      <c r="B568" s="223"/>
      <c r="C568" s="223"/>
      <c r="D568" s="223"/>
      <c r="E568" s="223"/>
      <c r="F568" s="224"/>
      <c r="G568" s="130"/>
      <c r="H568" s="130"/>
      <c r="I568" s="130"/>
      <c r="J568" s="130"/>
      <c r="K568" s="130"/>
      <c r="L568" s="130"/>
      <c r="M568" s="130"/>
      <c r="N568" s="130"/>
      <c r="O568" s="130"/>
      <c r="P568" s="130"/>
      <c r="Q568" s="130"/>
      <c r="R568" s="130"/>
      <c r="S568" s="130"/>
      <c r="T568" s="130"/>
      <c r="U568" s="130"/>
      <c r="V568" s="130"/>
      <c r="W568" s="130"/>
      <c r="X568" s="130"/>
      <c r="Y568" s="130"/>
      <c r="Z568" s="130"/>
      <c r="AA568" s="130"/>
      <c r="AB568" s="130"/>
      <c r="AC568" s="130"/>
      <c r="AD568" s="130"/>
      <c r="AE568" s="130"/>
      <c r="AF568" s="130"/>
      <c r="AG568" s="130"/>
      <c r="AH568" s="130"/>
      <c r="AI568" s="130"/>
      <c r="AJ568" s="130"/>
      <c r="AK568" s="130"/>
      <c r="AL568" s="130"/>
      <c r="AM568" s="130"/>
      <c r="AN568" s="130"/>
      <c r="AO568" s="130"/>
      <c r="AP568" s="130"/>
      <c r="AQ568" s="130"/>
      <c r="AR568" s="130"/>
      <c r="AS568" s="130"/>
      <c r="AT568" s="130"/>
      <c r="AU568" s="130"/>
      <c r="AV568" s="130"/>
      <c r="AW568" s="130"/>
      <c r="AX568" s="130"/>
      <c r="AY568" s="130"/>
      <c r="AZ568" s="130"/>
      <c r="BA568" s="130"/>
      <c r="BB568" s="130"/>
      <c r="BC568" s="130"/>
      <c r="BD568" s="130"/>
      <c r="BE568" s="130"/>
      <c r="BF568" s="130"/>
      <c r="BG568" s="130"/>
      <c r="BH568" s="130"/>
    </row>
    <row r="569" spans="1:60" s="135" customFormat="1" ht="30" customHeight="1" x14ac:dyDescent="0.2">
      <c r="A569" s="222" t="s">
        <v>6</v>
      </c>
      <c r="B569" s="223"/>
      <c r="C569" s="223"/>
      <c r="D569" s="223"/>
      <c r="E569" s="224"/>
      <c r="F569" s="87">
        <v>264013.01</v>
      </c>
      <c r="G569" s="134"/>
      <c r="H569" s="134"/>
      <c r="I569" s="134"/>
      <c r="J569" s="134"/>
      <c r="K569" s="134"/>
      <c r="L569" s="134"/>
      <c r="M569" s="134"/>
      <c r="N569" s="134"/>
      <c r="O569" s="134"/>
      <c r="P569" s="134"/>
      <c r="Q569" s="134"/>
      <c r="R569" s="134"/>
      <c r="S569" s="134"/>
      <c r="T569" s="134"/>
      <c r="U569" s="134"/>
      <c r="V569" s="134"/>
      <c r="W569" s="134"/>
      <c r="X569" s="134"/>
      <c r="Y569" s="134"/>
      <c r="Z569" s="134"/>
      <c r="AA569" s="134"/>
      <c r="AB569" s="134"/>
      <c r="AC569" s="134"/>
      <c r="AD569" s="134"/>
      <c r="AE569" s="134"/>
      <c r="AF569" s="134"/>
      <c r="AG569" s="134"/>
      <c r="AH569" s="134"/>
      <c r="AI569" s="134"/>
      <c r="AJ569" s="134"/>
      <c r="AK569" s="134"/>
      <c r="AL569" s="134"/>
      <c r="AM569" s="134"/>
      <c r="AN569" s="134"/>
      <c r="AO569" s="134"/>
      <c r="AP569" s="134"/>
      <c r="AQ569" s="134"/>
      <c r="AR569" s="134"/>
      <c r="AS569" s="134"/>
      <c r="AT569" s="134"/>
      <c r="AU569" s="134"/>
      <c r="AV569" s="134"/>
      <c r="AW569" s="134"/>
      <c r="AX569" s="134"/>
      <c r="AY569" s="134"/>
      <c r="AZ569" s="134"/>
      <c r="BA569" s="134"/>
      <c r="BB569" s="134"/>
      <c r="BC569" s="134"/>
      <c r="BD569" s="134"/>
      <c r="BE569" s="134"/>
      <c r="BF569" s="134"/>
      <c r="BG569" s="134"/>
      <c r="BH569" s="134"/>
    </row>
    <row r="570" spans="1:60" s="135" customFormat="1" ht="12" x14ac:dyDescent="0.2">
      <c r="A570" s="10" t="s">
        <v>7</v>
      </c>
      <c r="B570" s="10" t="s">
        <v>844</v>
      </c>
      <c r="C570" s="10" t="s">
        <v>681</v>
      </c>
      <c r="D570" s="10" t="s">
        <v>10</v>
      </c>
      <c r="E570" s="10" t="s">
        <v>11</v>
      </c>
      <c r="F570" s="10"/>
      <c r="G570" s="134"/>
      <c r="H570" s="134"/>
      <c r="I570" s="134"/>
      <c r="J570" s="134"/>
      <c r="K570" s="134"/>
      <c r="L570" s="134"/>
      <c r="M570" s="134"/>
      <c r="N570" s="134"/>
      <c r="O570" s="134"/>
      <c r="P570" s="134"/>
      <c r="Q570" s="134"/>
      <c r="R570" s="134"/>
      <c r="S570" s="134"/>
      <c r="T570" s="134"/>
      <c r="U570" s="134"/>
      <c r="V570" s="134"/>
      <c r="W570" s="134"/>
      <c r="X570" s="134"/>
      <c r="Y570" s="134"/>
      <c r="Z570" s="134"/>
      <c r="AA570" s="134"/>
      <c r="AB570" s="134"/>
      <c r="AC570" s="134"/>
      <c r="AD570" s="134"/>
      <c r="AE570" s="134"/>
      <c r="AF570" s="134"/>
      <c r="AG570" s="134"/>
      <c r="AH570" s="134"/>
      <c r="AI570" s="134"/>
      <c r="AJ570" s="134"/>
      <c r="AK570" s="134"/>
      <c r="AL570" s="134"/>
      <c r="AM570" s="134"/>
      <c r="AN570" s="134"/>
      <c r="AO570" s="134"/>
      <c r="AP570" s="134"/>
      <c r="AQ570" s="134"/>
      <c r="AR570" s="134"/>
      <c r="AS570" s="134"/>
      <c r="AT570" s="134"/>
      <c r="AU570" s="134"/>
      <c r="AV570" s="134"/>
      <c r="AW570" s="134"/>
      <c r="AX570" s="134"/>
      <c r="AY570" s="134"/>
      <c r="AZ570" s="134"/>
      <c r="BA570" s="134"/>
      <c r="BB570" s="134"/>
      <c r="BC570" s="134"/>
      <c r="BD570" s="134"/>
      <c r="BE570" s="134"/>
      <c r="BF570" s="134"/>
      <c r="BG570" s="134"/>
      <c r="BH570" s="134"/>
    </row>
    <row r="571" spans="1:60" s="135" customFormat="1" ht="15" customHeight="1" x14ac:dyDescent="0.2">
      <c r="A571" s="11"/>
      <c r="B571" s="99"/>
      <c r="C571" s="13" t="s">
        <v>832</v>
      </c>
      <c r="D571" s="142"/>
      <c r="E571" s="143"/>
      <c r="F571" s="19">
        <f>F569</f>
        <v>264013.01</v>
      </c>
      <c r="G571" s="134"/>
      <c r="H571" s="134"/>
      <c r="I571" s="134"/>
      <c r="J571" s="134"/>
      <c r="K571" s="134"/>
      <c r="L571" s="134"/>
      <c r="M571" s="134"/>
      <c r="N571" s="134"/>
      <c r="O571" s="134"/>
      <c r="P571" s="134"/>
      <c r="Q571" s="134"/>
      <c r="R571" s="134"/>
      <c r="S571" s="134"/>
      <c r="T571" s="134"/>
      <c r="U571" s="134"/>
      <c r="V571" s="134"/>
      <c r="W571" s="134"/>
      <c r="X571" s="134"/>
      <c r="Y571" s="134"/>
      <c r="Z571" s="134"/>
      <c r="AA571" s="134"/>
      <c r="AB571" s="134"/>
      <c r="AC571" s="134"/>
      <c r="AD571" s="134"/>
      <c r="AE571" s="134"/>
      <c r="AF571" s="134"/>
      <c r="AG571" s="134"/>
      <c r="AH571" s="134"/>
      <c r="AI571" s="134"/>
      <c r="AJ571" s="134"/>
      <c r="AK571" s="134"/>
      <c r="AL571" s="134"/>
      <c r="AM571" s="134"/>
      <c r="AN571" s="134"/>
      <c r="AO571" s="134"/>
      <c r="AP571" s="134"/>
      <c r="AQ571" s="134"/>
      <c r="AR571" s="134"/>
      <c r="AS571" s="134"/>
      <c r="AT571" s="134"/>
      <c r="AU571" s="134"/>
      <c r="AV571" s="134"/>
      <c r="AW571" s="134"/>
      <c r="AX571" s="134"/>
      <c r="AY571" s="134"/>
      <c r="AZ571" s="134"/>
      <c r="BA571" s="134"/>
      <c r="BB571" s="134"/>
      <c r="BC571" s="134"/>
      <c r="BD571" s="134"/>
      <c r="BE571" s="134"/>
      <c r="BF571" s="134"/>
      <c r="BG571" s="134"/>
      <c r="BH571" s="134"/>
    </row>
    <row r="572" spans="1:60" ht="15" customHeight="1" x14ac:dyDescent="0.2">
      <c r="A572" s="144"/>
      <c r="B572" s="145"/>
      <c r="C572" s="18" t="s">
        <v>683</v>
      </c>
      <c r="D572" s="146"/>
      <c r="E572" s="147"/>
      <c r="F572" s="148">
        <f>F571</f>
        <v>264013.01</v>
      </c>
    </row>
    <row r="573" spans="1:60" ht="15" customHeight="1" x14ac:dyDescent="0.2">
      <c r="A573" s="144"/>
      <c r="B573" s="145"/>
      <c r="C573" s="13" t="s">
        <v>837</v>
      </c>
      <c r="D573" s="146"/>
      <c r="E573" s="149"/>
      <c r="F573" s="148">
        <f>F572-E573</f>
        <v>264013.01</v>
      </c>
    </row>
    <row r="574" spans="1:60" ht="15" customHeight="1" x14ac:dyDescent="0.2">
      <c r="A574" s="144"/>
      <c r="B574" s="145"/>
      <c r="C574" s="13" t="s">
        <v>845</v>
      </c>
      <c r="D574" s="146"/>
      <c r="E574" s="39">
        <v>500</v>
      </c>
      <c r="F574" s="148">
        <f>F573-E574</f>
        <v>263513.01</v>
      </c>
    </row>
    <row r="575" spans="1:60" ht="15" customHeight="1" x14ac:dyDescent="0.2">
      <c r="A575" s="150"/>
      <c r="B575" s="151"/>
      <c r="C575" s="13" t="s">
        <v>23</v>
      </c>
      <c r="D575" s="146"/>
      <c r="E575" s="49">
        <v>175</v>
      </c>
      <c r="F575" s="148">
        <f>F574-E575</f>
        <v>263338.01</v>
      </c>
    </row>
    <row r="576" spans="1:60" x14ac:dyDescent="0.2">
      <c r="A576" s="81">
        <v>44441</v>
      </c>
      <c r="B576" s="152">
        <v>5914</v>
      </c>
      <c r="C576" s="153" t="s">
        <v>50</v>
      </c>
      <c r="D576" s="146"/>
      <c r="E576" s="39">
        <v>0</v>
      </c>
      <c r="F576" s="148">
        <f>F575</f>
        <v>263338.01</v>
      </c>
    </row>
    <row r="577" spans="1:60" ht="39.75" customHeight="1" x14ac:dyDescent="0.2">
      <c r="A577" s="81">
        <v>44441</v>
      </c>
      <c r="B577" s="152">
        <v>5915</v>
      </c>
      <c r="C577" s="154" t="str">
        <f>UPPER("Remision de cheque certificado a favor del   por un monto de RD$ 24,468,21 retencion del 5% y el 18% correspondiente al mes de Julio 2021")</f>
        <v>REMISION DE CHEQUE CERTIFICADO A FAVOR DEL   POR UN MONTO DE RD$ 24,468,21 RETENCION DEL 5% Y EL 18% CORRESPONDIENTE AL MES DE JULIO 2021</v>
      </c>
      <c r="D577" s="146"/>
      <c r="E577" s="155">
        <v>24468.21</v>
      </c>
      <c r="F577" s="148">
        <f t="shared" ref="F577" si="11">F576-E577</f>
        <v>238869.80000000002</v>
      </c>
    </row>
    <row r="578" spans="1:60" s="1" customFormat="1" x14ac:dyDescent="0.2">
      <c r="A578" s="156"/>
      <c r="B578" s="157"/>
      <c r="C578" s="157"/>
      <c r="D578" s="158"/>
      <c r="E578" s="159"/>
      <c r="F578" s="160"/>
    </row>
    <row r="579" spans="1:60" s="1" customFormat="1" x14ac:dyDescent="0.2">
      <c r="A579" s="156"/>
      <c r="B579" s="157"/>
      <c r="C579" s="157"/>
      <c r="D579" s="158"/>
      <c r="E579" s="159"/>
      <c r="F579" s="160"/>
    </row>
    <row r="580" spans="1:60" s="5" customFormat="1" ht="15" customHeight="1" x14ac:dyDescent="0.25">
      <c r="A580" s="220" t="s">
        <v>0</v>
      </c>
      <c r="B580" s="220"/>
      <c r="C580" s="220"/>
      <c r="D580" s="220"/>
      <c r="E580" s="220"/>
      <c r="F580" s="220"/>
      <c r="G580" s="130"/>
      <c r="H580" s="130"/>
      <c r="I580" s="130"/>
      <c r="J580" s="130"/>
      <c r="K580" s="130"/>
      <c r="L580" s="130"/>
      <c r="M580" s="130"/>
      <c r="N580" s="130"/>
      <c r="O580" s="130"/>
      <c r="P580" s="130"/>
      <c r="Q580" s="130"/>
      <c r="R580" s="130"/>
      <c r="S580" s="130"/>
      <c r="T580" s="130"/>
      <c r="U580" s="130"/>
      <c r="V580" s="130"/>
      <c r="W580" s="130"/>
      <c r="X580" s="130"/>
      <c r="Y580" s="130"/>
      <c r="Z580" s="130"/>
      <c r="AA580" s="130"/>
      <c r="AB580" s="130"/>
      <c r="AC580" s="130"/>
      <c r="AD580" s="130"/>
      <c r="AE580" s="130"/>
      <c r="AF580" s="130"/>
      <c r="AG580" s="130"/>
      <c r="AH580" s="130"/>
      <c r="AI580" s="130"/>
      <c r="AJ580" s="130"/>
      <c r="AK580" s="130"/>
      <c r="AL580" s="130"/>
      <c r="AM580" s="130"/>
      <c r="AN580" s="130"/>
      <c r="AO580" s="130"/>
      <c r="AP580" s="130"/>
      <c r="AQ580" s="130"/>
      <c r="AR580" s="130"/>
      <c r="AS580" s="130"/>
      <c r="AT580" s="130"/>
      <c r="AU580" s="130"/>
      <c r="AV580" s="130"/>
      <c r="AW580" s="130"/>
      <c r="AX580" s="130"/>
      <c r="AY580" s="130"/>
      <c r="AZ580" s="130"/>
      <c r="BA580" s="130"/>
      <c r="BB580" s="130"/>
      <c r="BC580" s="130"/>
      <c r="BD580" s="130"/>
      <c r="BE580" s="130"/>
      <c r="BF580" s="130"/>
      <c r="BG580" s="130"/>
      <c r="BH580" s="130"/>
    </row>
    <row r="581" spans="1:60" s="5" customFormat="1" ht="15" customHeight="1" x14ac:dyDescent="0.25">
      <c r="A581" s="220" t="s">
        <v>1</v>
      </c>
      <c r="B581" s="220"/>
      <c r="C581" s="220"/>
      <c r="D581" s="220"/>
      <c r="E581" s="220"/>
      <c r="F581" s="220"/>
      <c r="G581" s="130"/>
      <c r="H581" s="130"/>
      <c r="I581" s="130"/>
      <c r="J581" s="130"/>
      <c r="K581" s="130"/>
      <c r="L581" s="130"/>
      <c r="M581" s="130"/>
      <c r="N581" s="130"/>
      <c r="O581" s="130"/>
      <c r="P581" s="130"/>
      <c r="Q581" s="130"/>
      <c r="R581" s="130"/>
      <c r="S581" s="130"/>
      <c r="T581" s="130"/>
      <c r="U581" s="130"/>
      <c r="V581" s="130"/>
      <c r="W581" s="130"/>
      <c r="X581" s="130"/>
      <c r="Y581" s="130"/>
      <c r="Z581" s="130"/>
      <c r="AA581" s="130"/>
      <c r="AB581" s="130"/>
      <c r="AC581" s="130"/>
      <c r="AD581" s="130"/>
      <c r="AE581" s="130"/>
      <c r="AF581" s="130"/>
      <c r="AG581" s="130"/>
      <c r="AH581" s="130"/>
      <c r="AI581" s="130"/>
      <c r="AJ581" s="130"/>
      <c r="AK581" s="130"/>
      <c r="AL581" s="130"/>
      <c r="AM581" s="130"/>
      <c r="AN581" s="130"/>
      <c r="AO581" s="130"/>
      <c r="AP581" s="130"/>
      <c r="AQ581" s="130"/>
      <c r="AR581" s="130"/>
      <c r="AS581" s="130"/>
      <c r="AT581" s="130"/>
      <c r="AU581" s="130"/>
      <c r="AV581" s="130"/>
      <c r="AW581" s="130"/>
      <c r="AX581" s="130"/>
      <c r="AY581" s="130"/>
      <c r="AZ581" s="130"/>
      <c r="BA581" s="130"/>
      <c r="BB581" s="130"/>
      <c r="BC581" s="130"/>
      <c r="BD581" s="130"/>
      <c r="BE581" s="130"/>
      <c r="BF581" s="130"/>
      <c r="BG581" s="130"/>
      <c r="BH581" s="130"/>
    </row>
    <row r="582" spans="1:60" s="5" customFormat="1" ht="15" customHeight="1" x14ac:dyDescent="0.25">
      <c r="A582" s="221" t="s">
        <v>2</v>
      </c>
      <c r="B582" s="221"/>
      <c r="C582" s="221"/>
      <c r="D582" s="221"/>
      <c r="E582" s="221"/>
      <c r="F582" s="221"/>
      <c r="G582" s="130"/>
      <c r="H582" s="130"/>
      <c r="I582" s="130"/>
      <c r="J582" s="130"/>
      <c r="K582" s="130"/>
      <c r="L582" s="130"/>
      <c r="M582" s="130"/>
      <c r="N582" s="130"/>
      <c r="O582" s="130"/>
      <c r="P582" s="130"/>
      <c r="Q582" s="130"/>
      <c r="R582" s="130"/>
      <c r="S582" s="130"/>
      <c r="T582" s="130"/>
      <c r="U582" s="130"/>
      <c r="V582" s="130"/>
      <c r="W582" s="130"/>
      <c r="X582" s="130"/>
      <c r="Y582" s="130"/>
      <c r="Z582" s="130"/>
      <c r="AA582" s="130"/>
      <c r="AB582" s="130"/>
      <c r="AC582" s="130"/>
      <c r="AD582" s="130"/>
      <c r="AE582" s="130"/>
      <c r="AF582" s="130"/>
      <c r="AG582" s="130"/>
      <c r="AH582" s="130"/>
      <c r="AI582" s="130"/>
      <c r="AJ582" s="130"/>
      <c r="AK582" s="130"/>
      <c r="AL582" s="130"/>
      <c r="AM582" s="130"/>
      <c r="AN582" s="130"/>
      <c r="AO582" s="130"/>
      <c r="AP582" s="130"/>
      <c r="AQ582" s="130"/>
      <c r="AR582" s="130"/>
      <c r="AS582" s="130"/>
      <c r="AT582" s="130"/>
      <c r="AU582" s="130"/>
      <c r="AV582" s="130"/>
      <c r="AW582" s="130"/>
      <c r="AX582" s="130"/>
      <c r="AY582" s="130"/>
      <c r="AZ582" s="130"/>
      <c r="BA582" s="130"/>
      <c r="BB582" s="130"/>
      <c r="BC582" s="130"/>
      <c r="BD582" s="130"/>
      <c r="BE582" s="130"/>
      <c r="BF582" s="130"/>
      <c r="BG582" s="130"/>
      <c r="BH582" s="130"/>
    </row>
    <row r="583" spans="1:60" s="5" customFormat="1" ht="15" customHeight="1" x14ac:dyDescent="0.25">
      <c r="A583" s="221" t="s">
        <v>3</v>
      </c>
      <c r="B583" s="221"/>
      <c r="C583" s="221"/>
      <c r="D583" s="221"/>
      <c r="E583" s="221"/>
      <c r="F583" s="221"/>
      <c r="G583" s="130"/>
      <c r="H583" s="130"/>
      <c r="I583" s="130"/>
      <c r="J583" s="130"/>
      <c r="K583" s="130"/>
      <c r="L583" s="130"/>
      <c r="M583" s="130"/>
      <c r="N583" s="130"/>
      <c r="O583" s="130"/>
      <c r="P583" s="130"/>
      <c r="Q583" s="130"/>
      <c r="R583" s="130"/>
      <c r="S583" s="130"/>
      <c r="T583" s="130"/>
      <c r="U583" s="130"/>
      <c r="V583" s="130"/>
      <c r="W583" s="130"/>
      <c r="X583" s="130"/>
      <c r="Y583" s="130"/>
      <c r="Z583" s="130"/>
      <c r="AA583" s="130"/>
      <c r="AB583" s="130"/>
      <c r="AC583" s="130"/>
      <c r="AD583" s="130"/>
      <c r="AE583" s="130"/>
      <c r="AF583" s="130"/>
      <c r="AG583" s="130"/>
      <c r="AH583" s="130"/>
      <c r="AI583" s="130"/>
      <c r="AJ583" s="130"/>
      <c r="AK583" s="130"/>
      <c r="AL583" s="130"/>
      <c r="AM583" s="130"/>
      <c r="AN583" s="130"/>
      <c r="AO583" s="130"/>
      <c r="AP583" s="130"/>
      <c r="AQ583" s="130"/>
      <c r="AR583" s="130"/>
      <c r="AS583" s="130"/>
      <c r="AT583" s="130"/>
      <c r="AU583" s="130"/>
      <c r="AV583" s="130"/>
      <c r="AW583" s="130"/>
      <c r="AX583" s="130"/>
      <c r="AY583" s="130"/>
      <c r="AZ583" s="130"/>
      <c r="BA583" s="130"/>
      <c r="BB583" s="130"/>
      <c r="BC583" s="130"/>
      <c r="BD583" s="130"/>
      <c r="BE583" s="130"/>
      <c r="BF583" s="130"/>
      <c r="BG583" s="130"/>
      <c r="BH583" s="130"/>
    </row>
    <row r="584" spans="1:60" ht="15" customHeight="1" x14ac:dyDescent="0.2">
      <c r="A584" s="156"/>
      <c r="B584" s="157"/>
      <c r="C584" s="1"/>
      <c r="D584" s="55"/>
      <c r="E584" s="161"/>
      <c r="F584" s="73"/>
    </row>
    <row r="585" spans="1:60" ht="33" customHeight="1" x14ac:dyDescent="0.2">
      <c r="A585" s="222" t="s">
        <v>846</v>
      </c>
      <c r="B585" s="223"/>
      <c r="C585" s="223"/>
      <c r="D585" s="223"/>
      <c r="E585" s="223"/>
      <c r="F585" s="224"/>
    </row>
    <row r="586" spans="1:60" ht="30" customHeight="1" x14ac:dyDescent="0.2">
      <c r="A586" s="222" t="s">
        <v>6</v>
      </c>
      <c r="B586" s="223"/>
      <c r="C586" s="223"/>
      <c r="D586" s="223"/>
      <c r="E586" s="224"/>
      <c r="F586" s="162">
        <v>132008.06</v>
      </c>
      <c r="G586" s="110"/>
    </row>
    <row r="587" spans="1:60" ht="33" customHeight="1" x14ac:dyDescent="0.2">
      <c r="A587" s="10" t="s">
        <v>7</v>
      </c>
      <c r="B587" s="10" t="s">
        <v>844</v>
      </c>
      <c r="C587" s="10" t="s">
        <v>681</v>
      </c>
      <c r="D587" s="10" t="s">
        <v>10</v>
      </c>
      <c r="E587" s="10" t="s">
        <v>11</v>
      </c>
      <c r="F587" s="10"/>
      <c r="G587" s="110"/>
    </row>
    <row r="588" spans="1:60" ht="15" customHeight="1" x14ac:dyDescent="0.2">
      <c r="A588" s="11"/>
      <c r="B588" s="12"/>
      <c r="C588" s="13" t="s">
        <v>847</v>
      </c>
      <c r="D588" s="20"/>
      <c r="E588" s="143"/>
      <c r="F588" s="15">
        <f>F586</f>
        <v>132008.06</v>
      </c>
      <c r="G588" s="110"/>
    </row>
    <row r="589" spans="1:60" ht="15" customHeight="1" x14ac:dyDescent="0.2">
      <c r="A589" s="163"/>
      <c r="B589" s="99"/>
      <c r="C589" s="13" t="s">
        <v>832</v>
      </c>
      <c r="D589" s="164"/>
      <c r="E589" s="143"/>
      <c r="F589" s="15">
        <f>F588</f>
        <v>132008.06</v>
      </c>
      <c r="G589" s="110"/>
    </row>
    <row r="590" spans="1:60" ht="15" customHeight="1" x14ac:dyDescent="0.2">
      <c r="A590" s="11"/>
      <c r="B590" s="99"/>
      <c r="C590" s="13" t="s">
        <v>23</v>
      </c>
      <c r="D590" s="20"/>
      <c r="E590" s="95">
        <v>175</v>
      </c>
      <c r="F590" s="15">
        <f>F589-E590</f>
        <v>131833.06</v>
      </c>
      <c r="G590" s="110"/>
    </row>
    <row r="591" spans="1:60" x14ac:dyDescent="0.2">
      <c r="A591" s="124"/>
      <c r="B591" s="157"/>
      <c r="C591" s="165"/>
      <c r="D591" s="166"/>
      <c r="E591" s="159"/>
      <c r="F591" s="160"/>
      <c r="G591" s="110"/>
    </row>
    <row r="592" spans="1:60" ht="15" customHeight="1" x14ac:dyDescent="0.2">
      <c r="A592" s="124"/>
      <c r="B592" s="157"/>
      <c r="C592" s="165"/>
      <c r="D592" s="166"/>
      <c r="E592" s="159"/>
      <c r="F592" s="160"/>
      <c r="G592" s="110"/>
    </row>
    <row r="593" spans="1:60" s="5" customFormat="1" ht="15" customHeight="1" x14ac:dyDescent="0.25">
      <c r="A593" s="220" t="s">
        <v>0</v>
      </c>
      <c r="B593" s="220"/>
      <c r="C593" s="220"/>
      <c r="D593" s="220"/>
      <c r="E593" s="220"/>
      <c r="F593" s="220"/>
      <c r="G593" s="167"/>
      <c r="H593" s="130"/>
      <c r="I593" s="130"/>
      <c r="J593" s="130"/>
      <c r="K593" s="130"/>
      <c r="L593" s="130"/>
      <c r="M593" s="130"/>
      <c r="N593" s="130"/>
      <c r="O593" s="130"/>
      <c r="P593" s="130"/>
      <c r="Q593" s="130"/>
      <c r="R593" s="130"/>
      <c r="S593" s="130"/>
      <c r="T593" s="130"/>
      <c r="U593" s="130"/>
      <c r="V593" s="130"/>
      <c r="W593" s="130"/>
      <c r="X593" s="130"/>
      <c r="Y593" s="130"/>
      <c r="Z593" s="130"/>
      <c r="AA593" s="130"/>
      <c r="AB593" s="130"/>
      <c r="AC593" s="130"/>
      <c r="AD593" s="130"/>
      <c r="AE593" s="130"/>
      <c r="AF593" s="130"/>
      <c r="AG593" s="130"/>
      <c r="AH593" s="130"/>
      <c r="AI593" s="130"/>
      <c r="AJ593" s="130"/>
      <c r="AK593" s="130"/>
      <c r="AL593" s="130"/>
      <c r="AM593" s="130"/>
      <c r="AN593" s="130"/>
      <c r="AO593" s="130"/>
      <c r="AP593" s="130"/>
      <c r="AQ593" s="130"/>
      <c r="AR593" s="130"/>
      <c r="AS593" s="130"/>
      <c r="AT593" s="130"/>
      <c r="AU593" s="130"/>
      <c r="AV593" s="130"/>
      <c r="AW593" s="130"/>
      <c r="AX593" s="130"/>
      <c r="AY593" s="130"/>
      <c r="AZ593" s="130"/>
      <c r="BA593" s="130"/>
      <c r="BB593" s="130"/>
      <c r="BC593" s="130"/>
      <c r="BD593" s="130"/>
      <c r="BE593" s="130"/>
      <c r="BF593" s="130"/>
      <c r="BG593" s="130"/>
      <c r="BH593" s="130"/>
    </row>
    <row r="594" spans="1:60" s="5" customFormat="1" ht="15" customHeight="1" x14ac:dyDescent="0.25">
      <c r="A594" s="220" t="s">
        <v>1</v>
      </c>
      <c r="B594" s="220"/>
      <c r="C594" s="220"/>
      <c r="D594" s="220"/>
      <c r="E594" s="220"/>
      <c r="F594" s="220"/>
      <c r="G594" s="130"/>
      <c r="H594" s="130"/>
      <c r="I594" s="130"/>
      <c r="J594" s="130"/>
      <c r="K594" s="130"/>
      <c r="L594" s="130"/>
      <c r="M594" s="130"/>
      <c r="N594" s="130"/>
      <c r="O594" s="130"/>
      <c r="P594" s="130"/>
      <c r="Q594" s="130"/>
      <c r="R594" s="130"/>
      <c r="S594" s="130"/>
      <c r="T594" s="130"/>
      <c r="U594" s="130"/>
      <c r="V594" s="130"/>
      <c r="W594" s="130"/>
      <c r="X594" s="130"/>
      <c r="Y594" s="130"/>
      <c r="Z594" s="130"/>
      <c r="AA594" s="130"/>
      <c r="AB594" s="130"/>
      <c r="AC594" s="130"/>
      <c r="AD594" s="130"/>
      <c r="AE594" s="130"/>
      <c r="AF594" s="130"/>
      <c r="AG594" s="130"/>
      <c r="AH594" s="130"/>
      <c r="AI594" s="130"/>
      <c r="AJ594" s="130"/>
      <c r="AK594" s="130"/>
      <c r="AL594" s="130"/>
      <c r="AM594" s="130"/>
      <c r="AN594" s="130"/>
      <c r="AO594" s="130"/>
      <c r="AP594" s="130"/>
      <c r="AQ594" s="130"/>
      <c r="AR594" s="130"/>
      <c r="AS594" s="130"/>
      <c r="AT594" s="130"/>
      <c r="AU594" s="130"/>
      <c r="AV594" s="130"/>
      <c r="AW594" s="130"/>
      <c r="AX594" s="130"/>
      <c r="AY594" s="130"/>
      <c r="AZ594" s="130"/>
      <c r="BA594" s="130"/>
      <c r="BB594" s="130"/>
      <c r="BC594" s="130"/>
      <c r="BD594" s="130"/>
      <c r="BE594" s="130"/>
      <c r="BF594" s="130"/>
      <c r="BG594" s="130"/>
      <c r="BH594" s="130"/>
    </row>
    <row r="595" spans="1:60" s="5" customFormat="1" ht="15" customHeight="1" x14ac:dyDescent="0.25">
      <c r="A595" s="221" t="s">
        <v>2</v>
      </c>
      <c r="B595" s="221"/>
      <c r="C595" s="221"/>
      <c r="D595" s="221"/>
      <c r="E595" s="221"/>
      <c r="F595" s="221"/>
      <c r="G595" s="130"/>
      <c r="H595" s="130"/>
      <c r="I595" s="130"/>
      <c r="J595" s="130"/>
      <c r="K595" s="130"/>
      <c r="L595" s="130"/>
      <c r="M595" s="130"/>
      <c r="N595" s="130"/>
      <c r="O595" s="130"/>
      <c r="P595" s="130"/>
      <c r="Q595" s="130"/>
      <c r="R595" s="130"/>
      <c r="S595" s="130"/>
      <c r="T595" s="130"/>
      <c r="U595" s="130"/>
      <c r="V595" s="130"/>
      <c r="W595" s="130"/>
      <c r="X595" s="130"/>
      <c r="Y595" s="130"/>
      <c r="Z595" s="130"/>
      <c r="AA595" s="130"/>
      <c r="AB595" s="130"/>
      <c r="AC595" s="130"/>
      <c r="AD595" s="130"/>
      <c r="AE595" s="130"/>
      <c r="AF595" s="130"/>
      <c r="AG595" s="130"/>
      <c r="AH595" s="130"/>
      <c r="AI595" s="130"/>
      <c r="AJ595" s="130"/>
      <c r="AK595" s="130"/>
      <c r="AL595" s="130"/>
      <c r="AM595" s="130"/>
      <c r="AN595" s="130"/>
      <c r="AO595" s="130"/>
      <c r="AP595" s="130"/>
      <c r="AQ595" s="130"/>
      <c r="AR595" s="130"/>
      <c r="AS595" s="130"/>
      <c r="AT595" s="130"/>
      <c r="AU595" s="130"/>
      <c r="AV595" s="130"/>
      <c r="AW595" s="130"/>
      <c r="AX595" s="130"/>
      <c r="AY595" s="130"/>
      <c r="AZ595" s="130"/>
      <c r="BA595" s="130"/>
      <c r="BB595" s="130"/>
      <c r="BC595" s="130"/>
      <c r="BD595" s="130"/>
      <c r="BE595" s="130"/>
      <c r="BF595" s="130"/>
      <c r="BG595" s="130"/>
      <c r="BH595" s="130"/>
    </row>
    <row r="596" spans="1:60" s="5" customFormat="1" ht="15" customHeight="1" x14ac:dyDescent="0.25">
      <c r="A596" s="221" t="s">
        <v>3</v>
      </c>
      <c r="B596" s="221"/>
      <c r="C596" s="221"/>
      <c r="D596" s="221"/>
      <c r="E596" s="221"/>
      <c r="F596" s="221"/>
      <c r="G596" s="130"/>
      <c r="H596" s="130"/>
      <c r="I596" s="130"/>
      <c r="J596" s="130"/>
      <c r="K596" s="130"/>
      <c r="L596" s="130"/>
      <c r="M596" s="130"/>
      <c r="N596" s="130"/>
      <c r="O596" s="130"/>
      <c r="P596" s="130"/>
      <c r="Q596" s="130"/>
      <c r="R596" s="130"/>
      <c r="S596" s="130"/>
      <c r="T596" s="130"/>
      <c r="U596" s="130"/>
      <c r="V596" s="130"/>
      <c r="W596" s="130"/>
      <c r="X596" s="130"/>
      <c r="Y596" s="130"/>
      <c r="Z596" s="130"/>
      <c r="AA596" s="130"/>
      <c r="AB596" s="130"/>
      <c r="AC596" s="130"/>
      <c r="AD596" s="130"/>
      <c r="AE596" s="130"/>
      <c r="AF596" s="130"/>
      <c r="AG596" s="130"/>
      <c r="AH596" s="130"/>
      <c r="AI596" s="130"/>
      <c r="AJ596" s="130"/>
      <c r="AK596" s="130"/>
      <c r="AL596" s="130"/>
      <c r="AM596" s="130"/>
      <c r="AN596" s="130"/>
      <c r="AO596" s="130"/>
      <c r="AP596" s="130"/>
      <c r="AQ596" s="130"/>
      <c r="AR596" s="130"/>
      <c r="AS596" s="130"/>
      <c r="AT596" s="130"/>
      <c r="AU596" s="130"/>
      <c r="AV596" s="130"/>
      <c r="AW596" s="130"/>
      <c r="AX596" s="130"/>
      <c r="AY596" s="130"/>
      <c r="AZ596" s="130"/>
      <c r="BA596" s="130"/>
      <c r="BB596" s="130"/>
      <c r="BC596" s="130"/>
      <c r="BD596" s="130"/>
      <c r="BE596" s="130"/>
      <c r="BF596" s="130"/>
      <c r="BG596" s="130"/>
      <c r="BH596" s="130"/>
    </row>
    <row r="597" spans="1:60" s="5" customFormat="1" ht="15" customHeight="1" x14ac:dyDescent="0.25">
      <c r="A597" s="168"/>
      <c r="B597" s="169"/>
      <c r="C597" s="170"/>
      <c r="D597" s="171"/>
      <c r="E597" s="172"/>
      <c r="F597" s="173"/>
      <c r="G597" s="130"/>
      <c r="H597" s="130"/>
      <c r="I597" s="130"/>
      <c r="J597" s="130"/>
      <c r="K597" s="130"/>
      <c r="L597" s="130"/>
      <c r="M597" s="130"/>
      <c r="N597" s="130"/>
      <c r="O597" s="130"/>
      <c r="P597" s="130"/>
      <c r="Q597" s="130"/>
      <c r="R597" s="130"/>
      <c r="S597" s="130"/>
      <c r="T597" s="130"/>
      <c r="U597" s="130"/>
      <c r="V597" s="130"/>
      <c r="W597" s="130"/>
      <c r="X597" s="130"/>
      <c r="Y597" s="130"/>
      <c r="Z597" s="130"/>
      <c r="AA597" s="130"/>
      <c r="AB597" s="130"/>
      <c r="AC597" s="130"/>
      <c r="AD597" s="130"/>
      <c r="AE597" s="130"/>
      <c r="AF597" s="130"/>
      <c r="AG597" s="130"/>
      <c r="AH597" s="130"/>
      <c r="AI597" s="130"/>
      <c r="AJ597" s="130"/>
      <c r="AK597" s="130"/>
      <c r="AL597" s="130"/>
      <c r="AM597" s="130"/>
      <c r="AN597" s="130"/>
      <c r="AO597" s="130"/>
      <c r="AP597" s="130"/>
      <c r="AQ597" s="130"/>
      <c r="AR597" s="130"/>
      <c r="AS597" s="130"/>
      <c r="AT597" s="130"/>
      <c r="AU597" s="130"/>
      <c r="AV597" s="130"/>
      <c r="AW597" s="130"/>
      <c r="AX597" s="130"/>
      <c r="AY597" s="130"/>
      <c r="AZ597" s="130"/>
      <c r="BA597" s="130"/>
      <c r="BB597" s="130"/>
      <c r="BC597" s="130"/>
      <c r="BD597" s="130"/>
      <c r="BE597" s="130"/>
      <c r="BF597" s="130"/>
      <c r="BG597" s="130"/>
      <c r="BH597" s="130"/>
    </row>
    <row r="598" spans="1:60" ht="33" customHeight="1" x14ac:dyDescent="0.2">
      <c r="A598" s="225" t="s">
        <v>848</v>
      </c>
      <c r="B598" s="225"/>
      <c r="C598" s="225"/>
      <c r="D598" s="225"/>
      <c r="E598" s="225"/>
      <c r="F598" s="225"/>
    </row>
    <row r="599" spans="1:60" ht="30" customHeight="1" x14ac:dyDescent="0.2">
      <c r="A599" s="225" t="s">
        <v>6</v>
      </c>
      <c r="B599" s="225"/>
      <c r="C599" s="225"/>
      <c r="D599" s="225"/>
      <c r="E599" s="225"/>
      <c r="F599" s="87">
        <v>564069.15</v>
      </c>
    </row>
    <row r="600" spans="1:60" s="174" customFormat="1" ht="15.75" customHeight="1" x14ac:dyDescent="0.2">
      <c r="A600" s="10" t="s">
        <v>7</v>
      </c>
      <c r="B600" s="10" t="s">
        <v>844</v>
      </c>
      <c r="C600" s="10" t="s">
        <v>681</v>
      </c>
      <c r="D600" s="10" t="s">
        <v>10</v>
      </c>
      <c r="E600" s="10" t="s">
        <v>11</v>
      </c>
      <c r="F600" s="10"/>
      <c r="G600" s="1"/>
      <c r="H600" s="110"/>
      <c r="I600" s="110"/>
      <c r="J600" s="110"/>
      <c r="K600" s="110"/>
      <c r="L600" s="110"/>
      <c r="M600" s="110"/>
      <c r="N600" s="110"/>
      <c r="O600" s="110"/>
      <c r="P600" s="110"/>
      <c r="Q600" s="110"/>
      <c r="R600" s="110"/>
      <c r="S600" s="110"/>
      <c r="T600" s="110"/>
      <c r="U600" s="110"/>
      <c r="V600" s="110"/>
      <c r="W600" s="110"/>
      <c r="X600" s="110"/>
      <c r="Y600" s="110"/>
      <c r="Z600" s="110"/>
      <c r="AA600" s="110"/>
      <c r="AB600" s="110"/>
      <c r="AC600" s="110"/>
      <c r="AD600" s="110"/>
      <c r="AE600" s="110"/>
      <c r="AF600" s="110"/>
      <c r="AG600" s="110"/>
      <c r="AH600" s="110"/>
      <c r="AI600" s="110"/>
      <c r="AJ600" s="110"/>
      <c r="AK600" s="110"/>
      <c r="AL600" s="110"/>
      <c r="AM600" s="110"/>
      <c r="AN600" s="110"/>
      <c r="AO600" s="110"/>
      <c r="AP600" s="110"/>
      <c r="AQ600" s="110"/>
      <c r="AR600" s="110"/>
      <c r="AS600" s="110"/>
      <c r="AT600" s="110"/>
      <c r="AU600" s="110"/>
      <c r="AV600" s="110"/>
      <c r="AW600" s="110"/>
      <c r="AX600" s="110"/>
      <c r="AY600" s="110"/>
      <c r="AZ600" s="110"/>
      <c r="BA600" s="110"/>
      <c r="BB600" s="110"/>
      <c r="BC600" s="110"/>
      <c r="BD600" s="110"/>
      <c r="BE600" s="110"/>
      <c r="BF600" s="110"/>
      <c r="BG600" s="110"/>
      <c r="BH600" s="110"/>
    </row>
    <row r="601" spans="1:60" s="174" customFormat="1" ht="15" customHeight="1" x14ac:dyDescent="0.2">
      <c r="A601" s="81"/>
      <c r="B601" s="99"/>
      <c r="C601" s="12" t="s">
        <v>847</v>
      </c>
      <c r="D601" s="14"/>
      <c r="E601" s="175"/>
      <c r="F601" s="15">
        <f>F599+D601</f>
        <v>564069.15</v>
      </c>
      <c r="G601" s="110"/>
      <c r="H601" s="110"/>
      <c r="I601" s="110"/>
      <c r="J601" s="110"/>
      <c r="K601" s="110"/>
      <c r="L601" s="110"/>
      <c r="M601" s="110"/>
      <c r="N601" s="110"/>
      <c r="O601" s="110"/>
      <c r="P601" s="110"/>
      <c r="Q601" s="110"/>
      <c r="R601" s="110"/>
      <c r="S601" s="110"/>
      <c r="T601" s="110"/>
      <c r="U601" s="110"/>
      <c r="V601" s="110"/>
      <c r="W601" s="110"/>
      <c r="X601" s="110"/>
      <c r="Y601" s="110"/>
      <c r="Z601" s="110"/>
      <c r="AA601" s="110"/>
      <c r="AB601" s="110"/>
      <c r="AC601" s="110"/>
      <c r="AD601" s="110"/>
      <c r="AE601" s="110"/>
      <c r="AF601" s="110"/>
      <c r="AG601" s="110"/>
      <c r="AH601" s="110"/>
      <c r="AI601" s="110"/>
      <c r="AJ601" s="110"/>
      <c r="AK601" s="110"/>
      <c r="AL601" s="110"/>
      <c r="AM601" s="110"/>
      <c r="AN601" s="110"/>
      <c r="AO601" s="110"/>
      <c r="AP601" s="110"/>
      <c r="AQ601" s="110"/>
      <c r="AR601" s="110"/>
      <c r="AS601" s="110"/>
      <c r="AT601" s="110"/>
      <c r="AU601" s="110"/>
      <c r="AV601" s="110"/>
      <c r="AW601" s="110"/>
      <c r="AX601" s="110"/>
      <c r="AY601" s="110"/>
      <c r="AZ601" s="110"/>
      <c r="BA601" s="110"/>
      <c r="BB601" s="110"/>
      <c r="BC601" s="110"/>
      <c r="BD601" s="110"/>
      <c r="BE601" s="110"/>
      <c r="BF601" s="110"/>
      <c r="BG601" s="110"/>
      <c r="BH601" s="110"/>
    </row>
    <row r="602" spans="1:60" s="174" customFormat="1" ht="15" customHeight="1" x14ac:dyDescent="0.2">
      <c r="A602" s="81"/>
      <c r="B602" s="99"/>
      <c r="C602" s="12" t="s">
        <v>684</v>
      </c>
      <c r="D602" s="14"/>
      <c r="E602" s="143"/>
      <c r="F602" s="15">
        <f>F601+D602</f>
        <v>564069.15</v>
      </c>
      <c r="G602" s="110"/>
      <c r="H602" s="110"/>
      <c r="I602" s="110"/>
      <c r="J602" s="110"/>
      <c r="K602" s="110"/>
      <c r="L602" s="110"/>
      <c r="M602" s="110"/>
      <c r="N602" s="110"/>
      <c r="O602" s="110"/>
      <c r="P602" s="110"/>
      <c r="Q602" s="110"/>
      <c r="R602" s="110"/>
      <c r="S602" s="110"/>
      <c r="T602" s="110"/>
      <c r="U602" s="110"/>
      <c r="V602" s="110"/>
      <c r="W602" s="110"/>
      <c r="X602" s="110"/>
      <c r="Y602" s="110"/>
      <c r="Z602" s="110"/>
      <c r="AA602" s="110"/>
      <c r="AB602" s="110"/>
      <c r="AC602" s="110"/>
      <c r="AD602" s="110"/>
      <c r="AE602" s="110"/>
      <c r="AF602" s="110"/>
      <c r="AG602" s="110"/>
      <c r="AH602" s="110"/>
      <c r="AI602" s="110"/>
      <c r="AJ602" s="110"/>
      <c r="AK602" s="110"/>
      <c r="AL602" s="110"/>
      <c r="AM602" s="110"/>
      <c r="AN602" s="110"/>
      <c r="AO602" s="110"/>
      <c r="AP602" s="110"/>
      <c r="AQ602" s="110"/>
      <c r="AR602" s="110"/>
      <c r="AS602" s="110"/>
      <c r="AT602" s="110"/>
      <c r="AU602" s="110"/>
      <c r="AV602" s="110"/>
      <c r="AW602" s="110"/>
      <c r="AX602" s="110"/>
      <c r="AY602" s="110"/>
      <c r="AZ602" s="110"/>
      <c r="BA602" s="110"/>
      <c r="BB602" s="110"/>
      <c r="BC602" s="110"/>
      <c r="BD602" s="110"/>
      <c r="BE602" s="110"/>
      <c r="BF602" s="110"/>
      <c r="BG602" s="110"/>
      <c r="BH602" s="110"/>
    </row>
    <row r="603" spans="1:60" s="174" customFormat="1" ht="15" customHeight="1" x14ac:dyDescent="0.2">
      <c r="A603" s="81"/>
      <c r="B603" s="99"/>
      <c r="C603" s="13" t="s">
        <v>849</v>
      </c>
      <c r="D603" s="20"/>
      <c r="E603" s="14"/>
      <c r="F603" s="15">
        <f t="shared" ref="F603:F609" si="12">F602</f>
        <v>564069.15</v>
      </c>
      <c r="G603" s="110"/>
      <c r="H603" s="110"/>
      <c r="I603" s="110"/>
      <c r="J603" s="110"/>
      <c r="K603" s="110"/>
      <c r="L603" s="110"/>
      <c r="M603" s="110"/>
      <c r="N603" s="110"/>
      <c r="O603" s="110"/>
      <c r="P603" s="110"/>
      <c r="Q603" s="110"/>
      <c r="R603" s="110"/>
      <c r="S603" s="110"/>
      <c r="T603" s="110"/>
      <c r="U603" s="110"/>
      <c r="V603" s="110"/>
      <c r="W603" s="110"/>
      <c r="X603" s="110"/>
      <c r="Y603" s="110"/>
      <c r="Z603" s="110"/>
      <c r="AA603" s="110"/>
      <c r="AB603" s="110"/>
      <c r="AC603" s="110"/>
      <c r="AD603" s="110"/>
      <c r="AE603" s="110"/>
      <c r="AF603" s="110"/>
      <c r="AG603" s="110"/>
      <c r="AH603" s="110"/>
      <c r="AI603" s="110"/>
      <c r="AJ603" s="110"/>
      <c r="AK603" s="110"/>
      <c r="AL603" s="110"/>
      <c r="AM603" s="110"/>
      <c r="AN603" s="110"/>
      <c r="AO603" s="110"/>
      <c r="AP603" s="110"/>
      <c r="AQ603" s="110"/>
      <c r="AR603" s="110"/>
      <c r="AS603" s="110"/>
      <c r="AT603" s="110"/>
      <c r="AU603" s="110"/>
      <c r="AV603" s="110"/>
      <c r="AW603" s="110"/>
      <c r="AX603" s="110"/>
      <c r="AY603" s="110"/>
      <c r="AZ603" s="110"/>
      <c r="BA603" s="110"/>
      <c r="BB603" s="110"/>
      <c r="BC603" s="110"/>
      <c r="BD603" s="110"/>
      <c r="BE603" s="110"/>
      <c r="BF603" s="110"/>
      <c r="BG603" s="110"/>
      <c r="BH603" s="110"/>
    </row>
    <row r="604" spans="1:60" s="174" customFormat="1" ht="15" customHeight="1" x14ac:dyDescent="0.2">
      <c r="A604" s="81"/>
      <c r="B604" s="99"/>
      <c r="C604" s="22" t="s">
        <v>19</v>
      </c>
      <c r="D604" s="20"/>
      <c r="E604" s="14">
        <v>357.81</v>
      </c>
      <c r="F604" s="15">
        <f>F603-E604</f>
        <v>563711.34</v>
      </c>
      <c r="G604" s="110"/>
      <c r="H604" s="110"/>
      <c r="I604" s="110"/>
      <c r="J604" s="110"/>
      <c r="K604" s="110"/>
      <c r="L604" s="110"/>
      <c r="M604" s="110"/>
      <c r="N604" s="110"/>
      <c r="O604" s="110"/>
      <c r="P604" s="110"/>
      <c r="Q604" s="110"/>
      <c r="R604" s="110"/>
      <c r="S604" s="110"/>
      <c r="T604" s="110"/>
      <c r="U604" s="110"/>
      <c r="V604" s="110"/>
      <c r="W604" s="110"/>
      <c r="X604" s="110"/>
      <c r="Y604" s="110"/>
      <c r="Z604" s="110"/>
      <c r="AA604" s="110"/>
      <c r="AB604" s="110"/>
      <c r="AC604" s="110"/>
      <c r="AD604" s="110"/>
      <c r="AE604" s="110"/>
      <c r="AF604" s="110"/>
      <c r="AG604" s="110"/>
      <c r="AH604" s="110"/>
      <c r="AI604" s="110"/>
      <c r="AJ604" s="110"/>
      <c r="AK604" s="110"/>
      <c r="AL604" s="110"/>
      <c r="AM604" s="110"/>
      <c r="AN604" s="110"/>
      <c r="AO604" s="110"/>
      <c r="AP604" s="110"/>
      <c r="AQ604" s="110"/>
      <c r="AR604" s="110"/>
      <c r="AS604" s="110"/>
      <c r="AT604" s="110"/>
      <c r="AU604" s="110"/>
      <c r="AV604" s="110"/>
      <c r="AW604" s="110"/>
      <c r="AX604" s="110"/>
      <c r="AY604" s="110"/>
      <c r="AZ604" s="110"/>
      <c r="BA604" s="110"/>
      <c r="BB604" s="110"/>
      <c r="BC604" s="110"/>
      <c r="BD604" s="110"/>
      <c r="BE604" s="110"/>
      <c r="BF604" s="110"/>
      <c r="BG604" s="110"/>
      <c r="BH604" s="110"/>
    </row>
    <row r="605" spans="1:60" s="174" customFormat="1" ht="15" customHeight="1" x14ac:dyDescent="0.2">
      <c r="A605" s="81"/>
      <c r="B605" s="99"/>
      <c r="C605" s="13" t="s">
        <v>21</v>
      </c>
      <c r="D605" s="20"/>
      <c r="E605" s="143"/>
      <c r="F605" s="14">
        <f>F604-E605</f>
        <v>563711.34</v>
      </c>
      <c r="G605" s="110"/>
      <c r="H605" s="110"/>
      <c r="I605" s="110"/>
      <c r="J605" s="110"/>
      <c r="K605" s="110"/>
      <c r="L605" s="110"/>
      <c r="M605" s="110"/>
      <c r="N605" s="110"/>
      <c r="O605" s="110"/>
      <c r="P605" s="110"/>
      <c r="Q605" s="110"/>
      <c r="R605" s="110"/>
      <c r="S605" s="110"/>
      <c r="T605" s="110"/>
      <c r="U605" s="110"/>
      <c r="V605" s="110"/>
      <c r="W605" s="110"/>
      <c r="X605" s="110"/>
      <c r="Y605" s="110"/>
      <c r="Z605" s="110"/>
      <c r="AA605" s="110"/>
      <c r="AB605" s="110"/>
      <c r="AC605" s="110"/>
      <c r="AD605" s="110"/>
      <c r="AE605" s="110"/>
      <c r="AF605" s="110"/>
      <c r="AG605" s="110"/>
      <c r="AH605" s="110"/>
      <c r="AI605" s="110"/>
      <c r="AJ605" s="110"/>
      <c r="AK605" s="110"/>
      <c r="AL605" s="110"/>
      <c r="AM605" s="110"/>
      <c r="AN605" s="110"/>
      <c r="AO605" s="110"/>
      <c r="AP605" s="110"/>
      <c r="AQ605" s="110"/>
      <c r="AR605" s="110"/>
      <c r="AS605" s="110"/>
      <c r="AT605" s="110"/>
      <c r="AU605" s="110"/>
      <c r="AV605" s="110"/>
      <c r="AW605" s="110"/>
      <c r="AX605" s="110"/>
      <c r="AY605" s="110"/>
      <c r="AZ605" s="110"/>
      <c r="BA605" s="110"/>
      <c r="BB605" s="110"/>
      <c r="BC605" s="110"/>
      <c r="BD605" s="110"/>
      <c r="BE605" s="110"/>
      <c r="BF605" s="110"/>
      <c r="BG605" s="110"/>
      <c r="BH605" s="110"/>
    </row>
    <row r="606" spans="1:60" s="174" customFormat="1" ht="15" customHeight="1" x14ac:dyDescent="0.2">
      <c r="A606" s="11"/>
      <c r="B606" s="99"/>
      <c r="C606" s="13" t="s">
        <v>23</v>
      </c>
      <c r="D606" s="20"/>
      <c r="E606" s="95">
        <v>175</v>
      </c>
      <c r="F606" s="14">
        <f>F605-E606</f>
        <v>563536.34</v>
      </c>
      <c r="G606" s="110"/>
      <c r="H606" s="110"/>
      <c r="I606" s="110"/>
      <c r="J606" s="110"/>
      <c r="K606" s="110"/>
      <c r="L606" s="110"/>
      <c r="M606" s="110"/>
      <c r="N606" s="110"/>
      <c r="O606" s="110"/>
      <c r="P606" s="110"/>
      <c r="Q606" s="110"/>
      <c r="R606" s="110"/>
      <c r="S606" s="110"/>
      <c r="T606" s="110"/>
      <c r="U606" s="110"/>
      <c r="V606" s="110"/>
      <c r="W606" s="110"/>
      <c r="X606" s="110"/>
      <c r="Y606" s="110"/>
      <c r="Z606" s="110"/>
      <c r="AA606" s="110"/>
      <c r="AB606" s="110"/>
      <c r="AC606" s="110"/>
      <c r="AD606" s="110"/>
      <c r="AE606" s="110"/>
      <c r="AF606" s="110"/>
      <c r="AG606" s="110"/>
      <c r="AH606" s="110"/>
      <c r="AI606" s="110"/>
      <c r="AJ606" s="110"/>
      <c r="AK606" s="110"/>
      <c r="AL606" s="110"/>
      <c r="AM606" s="110"/>
      <c r="AN606" s="110"/>
      <c r="AO606" s="110"/>
      <c r="AP606" s="110"/>
      <c r="AQ606" s="110"/>
      <c r="AR606" s="110"/>
      <c r="AS606" s="110"/>
      <c r="AT606" s="110"/>
      <c r="AU606" s="110"/>
      <c r="AV606" s="110"/>
      <c r="AW606" s="110"/>
      <c r="AX606" s="110"/>
      <c r="AY606" s="110"/>
      <c r="AZ606" s="110"/>
      <c r="BA606" s="110"/>
      <c r="BB606" s="110"/>
      <c r="BC606" s="110"/>
      <c r="BD606" s="110"/>
      <c r="BE606" s="110"/>
      <c r="BF606" s="110"/>
      <c r="BG606" s="110"/>
      <c r="BH606" s="110"/>
    </row>
    <row r="607" spans="1:60" s="174" customFormat="1" ht="18" customHeight="1" x14ac:dyDescent="0.2">
      <c r="A607" s="176">
        <v>44441</v>
      </c>
      <c r="B607" s="177">
        <v>2434</v>
      </c>
      <c r="C607" s="178" t="s">
        <v>50</v>
      </c>
      <c r="D607" s="20"/>
      <c r="E607" s="179">
        <v>0</v>
      </c>
      <c r="F607" s="14">
        <f t="shared" ref="F607:F608" si="13">F606-E607</f>
        <v>563536.34</v>
      </c>
      <c r="G607" s="110"/>
      <c r="H607" s="110"/>
      <c r="I607" s="110"/>
      <c r="J607" s="110"/>
      <c r="K607" s="110"/>
      <c r="L607" s="110"/>
      <c r="M607" s="110"/>
      <c r="N607" s="110"/>
      <c r="O607" s="110"/>
      <c r="P607" s="110"/>
      <c r="Q607" s="110"/>
      <c r="R607" s="110"/>
      <c r="S607" s="110"/>
      <c r="T607" s="110"/>
      <c r="U607" s="110"/>
      <c r="V607" s="110"/>
      <c r="W607" s="110"/>
      <c r="X607" s="110"/>
      <c r="Y607" s="110"/>
      <c r="Z607" s="110"/>
      <c r="AA607" s="110"/>
      <c r="AB607" s="110"/>
      <c r="AC607" s="110"/>
      <c r="AD607" s="110"/>
      <c r="AE607" s="110"/>
      <c r="AF607" s="110"/>
      <c r="AG607" s="110"/>
      <c r="AH607" s="110"/>
      <c r="AI607" s="110"/>
      <c r="AJ607" s="110"/>
      <c r="AK607" s="110"/>
      <c r="AL607" s="110"/>
      <c r="AM607" s="110"/>
      <c r="AN607" s="110"/>
      <c r="AO607" s="110"/>
      <c r="AP607" s="110"/>
      <c r="AQ607" s="110"/>
      <c r="AR607" s="110"/>
      <c r="AS607" s="110"/>
      <c r="AT607" s="110"/>
      <c r="AU607" s="110"/>
      <c r="AV607" s="110"/>
      <c r="AW607" s="110"/>
      <c r="AX607" s="110"/>
      <c r="AY607" s="110"/>
      <c r="AZ607" s="110"/>
      <c r="BA607" s="110"/>
      <c r="BB607" s="110"/>
      <c r="BC607" s="110"/>
      <c r="BD607" s="110"/>
      <c r="BE607" s="110"/>
      <c r="BF607" s="110"/>
      <c r="BG607" s="110"/>
      <c r="BH607" s="110"/>
    </row>
    <row r="608" spans="1:60" s="174" customFormat="1" ht="33.75" customHeight="1" x14ac:dyDescent="0.2">
      <c r="A608" s="176">
        <v>44441</v>
      </c>
      <c r="B608" s="177">
        <v>2435</v>
      </c>
      <c r="C608" s="180" t="str">
        <f>UPPER("pago reposición caja chica Barahona para cubrir desembolsos desde no. 5577 al 5608 D/F 15/7/21 al 3/8/21 ")</f>
        <v xml:space="preserve">PAGO REPOSICIÓN CAJA CHICA BARAHONA PARA CUBRIR DESEMBOLSOS DESDE NO. 5577 AL 5608 D/F 15/7/21 AL 3/8/21 </v>
      </c>
      <c r="D608" s="20"/>
      <c r="E608" s="95">
        <v>40447.22</v>
      </c>
      <c r="F608" s="14">
        <f t="shared" si="13"/>
        <v>523089.12</v>
      </c>
      <c r="G608" s="110"/>
      <c r="H608" s="110"/>
      <c r="I608" s="110"/>
      <c r="J608" s="110"/>
      <c r="K608" s="110"/>
      <c r="L608" s="110"/>
      <c r="M608" s="110"/>
      <c r="N608" s="110"/>
      <c r="O608" s="110"/>
      <c r="P608" s="110"/>
      <c r="Q608" s="110"/>
      <c r="R608" s="110"/>
      <c r="S608" s="110"/>
      <c r="T608" s="110"/>
      <c r="U608" s="110"/>
      <c r="V608" s="110"/>
      <c r="W608" s="110"/>
      <c r="X608" s="110"/>
      <c r="Y608" s="110"/>
      <c r="Z608" s="110"/>
      <c r="AA608" s="110"/>
      <c r="AB608" s="110"/>
      <c r="AC608" s="110"/>
      <c r="AD608" s="110"/>
      <c r="AE608" s="110"/>
      <c r="AF608" s="110"/>
      <c r="AG608" s="110"/>
      <c r="AH608" s="110"/>
      <c r="AI608" s="110"/>
      <c r="AJ608" s="110"/>
      <c r="AK608" s="110"/>
      <c r="AL608" s="110"/>
      <c r="AM608" s="110"/>
      <c r="AN608" s="110"/>
      <c r="AO608" s="110"/>
      <c r="AP608" s="110"/>
      <c r="AQ608" s="110"/>
      <c r="AR608" s="110"/>
      <c r="AS608" s="110"/>
      <c r="AT608" s="110"/>
      <c r="AU608" s="110"/>
      <c r="AV608" s="110"/>
      <c r="AW608" s="110"/>
      <c r="AX608" s="110"/>
      <c r="AY608" s="110"/>
      <c r="AZ608" s="110"/>
      <c r="BA608" s="110"/>
      <c r="BB608" s="110"/>
      <c r="BC608" s="110"/>
      <c r="BD608" s="110"/>
      <c r="BE608" s="110"/>
      <c r="BF608" s="110"/>
      <c r="BG608" s="110"/>
      <c r="BH608" s="110"/>
    </row>
    <row r="609" spans="1:60" s="174" customFormat="1" ht="14.25" customHeight="1" x14ac:dyDescent="0.2">
      <c r="A609" s="176">
        <v>44441</v>
      </c>
      <c r="B609" s="177">
        <v>2436</v>
      </c>
      <c r="C609" s="178" t="s">
        <v>50</v>
      </c>
      <c r="D609" s="20"/>
      <c r="E609" s="179">
        <v>0</v>
      </c>
      <c r="F609" s="14">
        <f t="shared" si="12"/>
        <v>523089.12</v>
      </c>
      <c r="G609" s="110"/>
      <c r="H609" s="110"/>
      <c r="I609" s="110"/>
      <c r="J609" s="110"/>
      <c r="K609" s="110"/>
      <c r="L609" s="110"/>
      <c r="M609" s="110"/>
      <c r="N609" s="110"/>
      <c r="O609" s="110"/>
      <c r="P609" s="110"/>
      <c r="Q609" s="110"/>
      <c r="R609" s="110"/>
      <c r="S609" s="110"/>
      <c r="T609" s="110"/>
      <c r="U609" s="110"/>
      <c r="V609" s="110"/>
      <c r="W609" s="110"/>
      <c r="X609" s="110"/>
      <c r="Y609" s="110"/>
      <c r="Z609" s="110"/>
      <c r="AA609" s="110"/>
      <c r="AB609" s="110"/>
      <c r="AC609" s="110"/>
      <c r="AD609" s="110"/>
      <c r="AE609" s="110"/>
      <c r="AF609" s="110"/>
      <c r="AG609" s="110"/>
      <c r="AH609" s="110"/>
      <c r="AI609" s="110"/>
      <c r="AJ609" s="110"/>
      <c r="AK609" s="110"/>
      <c r="AL609" s="110"/>
      <c r="AM609" s="110"/>
      <c r="AN609" s="110"/>
      <c r="AO609" s="110"/>
      <c r="AP609" s="110"/>
      <c r="AQ609" s="110"/>
      <c r="AR609" s="110"/>
      <c r="AS609" s="110"/>
      <c r="AT609" s="110"/>
      <c r="AU609" s="110"/>
      <c r="AV609" s="110"/>
      <c r="AW609" s="110"/>
      <c r="AX609" s="110"/>
      <c r="AY609" s="110"/>
      <c r="AZ609" s="110"/>
      <c r="BA609" s="110"/>
      <c r="BB609" s="110"/>
      <c r="BC609" s="110"/>
      <c r="BD609" s="110"/>
      <c r="BE609" s="110"/>
      <c r="BF609" s="110"/>
      <c r="BG609" s="110"/>
      <c r="BH609" s="110"/>
    </row>
    <row r="610" spans="1:60" s="174" customFormat="1" ht="27.75" customHeight="1" x14ac:dyDescent="0.2">
      <c r="A610" s="176">
        <v>44441</v>
      </c>
      <c r="B610" s="177">
        <v>2437</v>
      </c>
      <c r="C610" s="180" t="str">
        <f>UPPER("pago confección de piezas par mecanizar vástagos y mariposa de 24 seccionamiento, perteneciente al Ac. Neyba")</f>
        <v>PAGO CONFECCIÓN DE PIEZAS PAR MECANIZAR VÁSTAGOS Y MARIPOSA DE 24 SECCIONAMIENTO, PERTENECIENTE AL AC. NEYBA</v>
      </c>
      <c r="D610" s="20"/>
      <c r="E610" s="95">
        <v>8100</v>
      </c>
      <c r="F610" s="14">
        <f>F609-E610</f>
        <v>514989.12</v>
      </c>
      <c r="G610" s="110"/>
      <c r="H610" s="110"/>
      <c r="I610" s="110"/>
      <c r="J610" s="110"/>
      <c r="K610" s="110"/>
      <c r="L610" s="110"/>
      <c r="M610" s="110"/>
      <c r="N610" s="110"/>
      <c r="O610" s="110"/>
      <c r="P610" s="110"/>
      <c r="Q610" s="110"/>
      <c r="R610" s="110"/>
      <c r="S610" s="110"/>
      <c r="T610" s="110"/>
      <c r="U610" s="110"/>
      <c r="V610" s="110"/>
      <c r="W610" s="110"/>
      <c r="X610" s="110"/>
      <c r="Y610" s="110"/>
      <c r="Z610" s="110"/>
      <c r="AA610" s="110"/>
      <c r="AB610" s="110"/>
      <c r="AC610" s="110"/>
      <c r="AD610" s="110"/>
      <c r="AE610" s="110"/>
      <c r="AF610" s="110"/>
      <c r="AG610" s="110"/>
      <c r="AH610" s="110"/>
      <c r="AI610" s="110"/>
      <c r="AJ610" s="110"/>
      <c r="AK610" s="110"/>
      <c r="AL610" s="110"/>
      <c r="AM610" s="110"/>
      <c r="AN610" s="110"/>
      <c r="AO610" s="110"/>
      <c r="AP610" s="110"/>
      <c r="AQ610" s="110"/>
      <c r="AR610" s="110"/>
      <c r="AS610" s="110"/>
      <c r="AT610" s="110"/>
      <c r="AU610" s="110"/>
      <c r="AV610" s="110"/>
      <c r="AW610" s="110"/>
      <c r="AX610" s="110"/>
      <c r="AY610" s="110"/>
      <c r="AZ610" s="110"/>
      <c r="BA610" s="110"/>
      <c r="BB610" s="110"/>
      <c r="BC610" s="110"/>
      <c r="BD610" s="110"/>
      <c r="BE610" s="110"/>
      <c r="BF610" s="110"/>
      <c r="BG610" s="110"/>
      <c r="BH610" s="110"/>
    </row>
    <row r="611" spans="1:60" s="174" customFormat="1" ht="20.25" customHeight="1" x14ac:dyDescent="0.2">
      <c r="A611" s="176">
        <v>44441</v>
      </c>
      <c r="B611" s="177">
        <v>2438</v>
      </c>
      <c r="C611" s="178" t="s">
        <v>50</v>
      </c>
      <c r="D611" s="20"/>
      <c r="E611" s="95">
        <v>0</v>
      </c>
      <c r="F611" s="14">
        <f t="shared" ref="F611:F634" si="14">F610-E611</f>
        <v>514989.12</v>
      </c>
      <c r="G611" s="110"/>
      <c r="H611" s="110"/>
      <c r="I611" s="110"/>
      <c r="J611" s="110"/>
      <c r="K611" s="110"/>
      <c r="L611" s="110"/>
      <c r="M611" s="110"/>
      <c r="N611" s="110"/>
      <c r="O611" s="110"/>
      <c r="P611" s="110"/>
      <c r="Q611" s="110"/>
      <c r="R611" s="110"/>
      <c r="S611" s="110"/>
      <c r="T611" s="110"/>
      <c r="U611" s="110"/>
      <c r="V611" s="110"/>
      <c r="W611" s="110"/>
      <c r="X611" s="110"/>
      <c r="Y611" s="110"/>
      <c r="Z611" s="110"/>
      <c r="AA611" s="110"/>
      <c r="AB611" s="110"/>
      <c r="AC611" s="110"/>
      <c r="AD611" s="110"/>
      <c r="AE611" s="110"/>
      <c r="AF611" s="110"/>
      <c r="AG611" s="110"/>
      <c r="AH611" s="110"/>
      <c r="AI611" s="110"/>
      <c r="AJ611" s="110"/>
      <c r="AK611" s="110"/>
      <c r="AL611" s="110"/>
      <c r="AM611" s="110"/>
      <c r="AN611" s="110"/>
      <c r="AO611" s="110"/>
      <c r="AP611" s="110"/>
      <c r="AQ611" s="110"/>
      <c r="AR611" s="110"/>
      <c r="AS611" s="110"/>
      <c r="AT611" s="110"/>
      <c r="AU611" s="110"/>
      <c r="AV611" s="110"/>
      <c r="AW611" s="110"/>
      <c r="AX611" s="110"/>
      <c r="AY611" s="110"/>
      <c r="AZ611" s="110"/>
      <c r="BA611" s="110"/>
      <c r="BB611" s="110"/>
      <c r="BC611" s="110"/>
      <c r="BD611" s="110"/>
      <c r="BE611" s="110"/>
      <c r="BF611" s="110"/>
      <c r="BG611" s="110"/>
      <c r="BH611" s="110"/>
    </row>
    <row r="612" spans="1:60" s="174" customFormat="1" ht="34.5" customHeight="1" x14ac:dyDescent="0.2">
      <c r="A612" s="176">
        <v>44441</v>
      </c>
      <c r="B612" s="177">
        <v>2439</v>
      </c>
      <c r="C612" s="180" t="str">
        <f>UPPER("pago fact. B1100008969 D/F 23/8/21 pago alquiler comercial Villa Central, correspondiente al mes de agosto/21 ")</f>
        <v xml:space="preserve">PAGO FACT. B1100008969 D/F 23/8/21 PAGO ALQUILER COMERCIAL VILLA CENTRAL, CORRESPONDIENTE AL MES DE AGOSTO/21 </v>
      </c>
      <c r="D612" s="20"/>
      <c r="E612" s="95">
        <v>9000</v>
      </c>
      <c r="F612" s="14">
        <f t="shared" si="14"/>
        <v>505989.12</v>
      </c>
      <c r="G612" s="110"/>
      <c r="H612" s="110"/>
      <c r="I612" s="110"/>
      <c r="J612" s="110"/>
      <c r="K612" s="110"/>
      <c r="L612" s="110"/>
      <c r="M612" s="110"/>
      <c r="N612" s="110"/>
      <c r="O612" s="110"/>
      <c r="P612" s="110"/>
      <c r="Q612" s="110"/>
      <c r="R612" s="110"/>
      <c r="S612" s="110"/>
      <c r="T612" s="110"/>
      <c r="U612" s="110"/>
      <c r="V612" s="110"/>
      <c r="W612" s="110"/>
      <c r="X612" s="110"/>
      <c r="Y612" s="110"/>
      <c r="Z612" s="110"/>
      <c r="AA612" s="110"/>
      <c r="AB612" s="110"/>
      <c r="AC612" s="110"/>
      <c r="AD612" s="110"/>
      <c r="AE612" s="110"/>
      <c r="AF612" s="110"/>
      <c r="AG612" s="110"/>
      <c r="AH612" s="110"/>
      <c r="AI612" s="110"/>
      <c r="AJ612" s="110"/>
      <c r="AK612" s="110"/>
      <c r="AL612" s="110"/>
      <c r="AM612" s="110"/>
      <c r="AN612" s="110"/>
      <c r="AO612" s="110"/>
      <c r="AP612" s="110"/>
      <c r="AQ612" s="110"/>
      <c r="AR612" s="110"/>
      <c r="AS612" s="110"/>
      <c r="AT612" s="110"/>
      <c r="AU612" s="110"/>
      <c r="AV612" s="110"/>
      <c r="AW612" s="110"/>
      <c r="AX612" s="110"/>
      <c r="AY612" s="110"/>
      <c r="AZ612" s="110"/>
      <c r="BA612" s="110"/>
      <c r="BB612" s="110"/>
      <c r="BC612" s="110"/>
      <c r="BD612" s="110"/>
      <c r="BE612" s="110"/>
      <c r="BF612" s="110"/>
      <c r="BG612" s="110"/>
      <c r="BH612" s="110"/>
    </row>
    <row r="613" spans="1:60" s="174" customFormat="1" ht="36" customHeight="1" x14ac:dyDescent="0.2">
      <c r="A613" s="176">
        <v>44441</v>
      </c>
      <c r="B613" s="177">
        <v>2440</v>
      </c>
      <c r="C613" s="180" t="str">
        <f>UPPER("pago fact. B110000896 D/F 23/8/21 pago alquiler comercial Tamayo 2021, correspondiente al mes de agosto/21")</f>
        <v>PAGO FACT. B110000896 D/F 23/8/21 PAGO ALQUILER COMERCIAL TAMAYO 2021, CORRESPONDIENTE AL MES DE AGOSTO/21</v>
      </c>
      <c r="D613" s="20"/>
      <c r="E613" s="95">
        <v>7110</v>
      </c>
      <c r="F613" s="14">
        <f t="shared" si="14"/>
        <v>498879.12</v>
      </c>
      <c r="G613" s="110"/>
      <c r="H613" s="110"/>
      <c r="I613" s="110"/>
      <c r="J613" s="110"/>
      <c r="K613" s="110"/>
      <c r="L613" s="110"/>
      <c r="M613" s="110"/>
      <c r="N613" s="110"/>
      <c r="O613" s="110"/>
      <c r="P613" s="110"/>
      <c r="Q613" s="110"/>
      <c r="R613" s="110"/>
      <c r="S613" s="110"/>
      <c r="T613" s="110"/>
      <c r="U613" s="110"/>
      <c r="V613" s="110"/>
      <c r="W613" s="110"/>
      <c r="X613" s="110"/>
      <c r="Y613" s="110"/>
      <c r="Z613" s="110"/>
      <c r="AA613" s="110"/>
      <c r="AB613" s="110"/>
      <c r="AC613" s="110"/>
      <c r="AD613" s="110"/>
      <c r="AE613" s="110"/>
      <c r="AF613" s="110"/>
      <c r="AG613" s="110"/>
      <c r="AH613" s="110"/>
      <c r="AI613" s="110"/>
      <c r="AJ613" s="110"/>
      <c r="AK613" s="110"/>
      <c r="AL613" s="110"/>
      <c r="AM613" s="110"/>
      <c r="AN613" s="110"/>
      <c r="AO613" s="110"/>
      <c r="AP613" s="110"/>
      <c r="AQ613" s="110"/>
      <c r="AR613" s="110"/>
      <c r="AS613" s="110"/>
      <c r="AT613" s="110"/>
      <c r="AU613" s="110"/>
      <c r="AV613" s="110"/>
      <c r="AW613" s="110"/>
      <c r="AX613" s="110"/>
      <c r="AY613" s="110"/>
      <c r="AZ613" s="110"/>
      <c r="BA613" s="110"/>
      <c r="BB613" s="110"/>
      <c r="BC613" s="110"/>
      <c r="BD613" s="110"/>
      <c r="BE613" s="110"/>
      <c r="BF613" s="110"/>
      <c r="BG613" s="110"/>
      <c r="BH613" s="110"/>
    </row>
    <row r="614" spans="1:60" s="174" customFormat="1" ht="18.75" customHeight="1" x14ac:dyDescent="0.2">
      <c r="A614" s="176">
        <v>44441</v>
      </c>
      <c r="B614" s="177">
        <v>2441</v>
      </c>
      <c r="C614" s="178" t="s">
        <v>50</v>
      </c>
      <c r="D614" s="20"/>
      <c r="E614" s="179">
        <v>0</v>
      </c>
      <c r="F614" s="14">
        <f t="shared" si="14"/>
        <v>498879.12</v>
      </c>
      <c r="G614" s="110"/>
      <c r="H614" s="110"/>
      <c r="I614" s="110"/>
      <c r="J614" s="110"/>
      <c r="K614" s="110"/>
      <c r="L614" s="110"/>
      <c r="M614" s="110"/>
      <c r="N614" s="110"/>
      <c r="O614" s="110"/>
      <c r="P614" s="110"/>
      <c r="Q614" s="110"/>
      <c r="R614" s="110"/>
      <c r="S614" s="110"/>
      <c r="T614" s="110"/>
      <c r="U614" s="110"/>
      <c r="V614" s="110"/>
      <c r="W614" s="110"/>
      <c r="X614" s="110"/>
      <c r="Y614" s="110"/>
      <c r="Z614" s="110"/>
      <c r="AA614" s="110"/>
      <c r="AB614" s="110"/>
      <c r="AC614" s="110"/>
      <c r="AD614" s="110"/>
      <c r="AE614" s="110"/>
      <c r="AF614" s="110"/>
      <c r="AG614" s="110"/>
      <c r="AH614" s="110"/>
      <c r="AI614" s="110"/>
      <c r="AJ614" s="110"/>
      <c r="AK614" s="110"/>
      <c r="AL614" s="110"/>
      <c r="AM614" s="110"/>
      <c r="AN614" s="110"/>
      <c r="AO614" s="110"/>
      <c r="AP614" s="110"/>
      <c r="AQ614" s="110"/>
      <c r="AR614" s="110"/>
      <c r="AS614" s="110"/>
      <c r="AT614" s="110"/>
      <c r="AU614" s="110"/>
      <c r="AV614" s="110"/>
      <c r="AW614" s="110"/>
      <c r="AX614" s="110"/>
      <c r="AY614" s="110"/>
      <c r="AZ614" s="110"/>
      <c r="BA614" s="110"/>
      <c r="BB614" s="110"/>
      <c r="BC614" s="110"/>
      <c r="BD614" s="110"/>
      <c r="BE614" s="110"/>
      <c r="BF614" s="110"/>
      <c r="BG614" s="110"/>
      <c r="BH614" s="110"/>
    </row>
    <row r="615" spans="1:60" s="174" customFormat="1" ht="18" customHeight="1" x14ac:dyDescent="0.2">
      <c r="A615" s="176">
        <v>44442</v>
      </c>
      <c r="B615" s="181">
        <v>2442</v>
      </c>
      <c r="C615" s="178" t="str">
        <f>UPPER("compra de varios materiales 2 picos, 3 palas, 10 tubos , entre otros")</f>
        <v>COMPRA DE VARIOS MATERIALES 2 PICOS, 3 PALAS, 10 TUBOS , ENTRE OTROS</v>
      </c>
      <c r="D615" s="20"/>
      <c r="E615" s="95">
        <v>19760.64</v>
      </c>
      <c r="F615" s="14">
        <f t="shared" si="14"/>
        <v>479118.48</v>
      </c>
      <c r="G615" s="110"/>
      <c r="H615" s="110"/>
      <c r="I615" s="110"/>
      <c r="J615" s="110"/>
      <c r="K615" s="110"/>
      <c r="L615" s="110"/>
      <c r="M615" s="110"/>
      <c r="N615" s="110"/>
      <c r="O615" s="110"/>
      <c r="P615" s="110"/>
      <c r="Q615" s="110"/>
      <c r="R615" s="110"/>
      <c r="S615" s="110"/>
      <c r="T615" s="110"/>
      <c r="U615" s="110"/>
      <c r="V615" s="110"/>
      <c r="W615" s="110"/>
      <c r="X615" s="110"/>
      <c r="Y615" s="110"/>
      <c r="Z615" s="110"/>
      <c r="AA615" s="110"/>
      <c r="AB615" s="110"/>
      <c r="AC615" s="110"/>
      <c r="AD615" s="110"/>
      <c r="AE615" s="110"/>
      <c r="AF615" s="110"/>
      <c r="AG615" s="110"/>
      <c r="AH615" s="110"/>
      <c r="AI615" s="110"/>
      <c r="AJ615" s="110"/>
      <c r="AK615" s="110"/>
      <c r="AL615" s="110"/>
      <c r="AM615" s="110"/>
      <c r="AN615" s="110"/>
      <c r="AO615" s="110"/>
      <c r="AP615" s="110"/>
      <c r="AQ615" s="110"/>
      <c r="AR615" s="110"/>
      <c r="AS615" s="110"/>
      <c r="AT615" s="110"/>
      <c r="AU615" s="110"/>
      <c r="AV615" s="110"/>
      <c r="AW615" s="110"/>
      <c r="AX615" s="110"/>
      <c r="AY615" s="110"/>
      <c r="AZ615" s="110"/>
      <c r="BA615" s="110"/>
      <c r="BB615" s="110"/>
      <c r="BC615" s="110"/>
      <c r="BD615" s="110"/>
      <c r="BE615" s="110"/>
      <c r="BF615" s="110"/>
      <c r="BG615" s="110"/>
      <c r="BH615" s="110"/>
    </row>
    <row r="616" spans="1:60" s="174" customFormat="1" ht="33" customHeight="1" x14ac:dyDescent="0.2">
      <c r="A616" s="176">
        <v>44446</v>
      </c>
      <c r="B616" s="177">
        <v>2443</v>
      </c>
      <c r="C616" s="180" t="s">
        <v>850</v>
      </c>
      <c r="D616" s="20"/>
      <c r="E616" s="95">
        <v>13500</v>
      </c>
      <c r="F616" s="14">
        <f t="shared" si="14"/>
        <v>465618.48</v>
      </c>
      <c r="G616" s="110"/>
      <c r="H616" s="110"/>
      <c r="I616" s="110"/>
      <c r="J616" s="110"/>
      <c r="K616" s="110"/>
      <c r="L616" s="110"/>
      <c r="M616" s="110"/>
      <c r="N616" s="110"/>
      <c r="O616" s="110"/>
      <c r="P616" s="110"/>
      <c r="Q616" s="110"/>
      <c r="R616" s="110"/>
      <c r="S616" s="110"/>
      <c r="T616" s="110"/>
      <c r="U616" s="110"/>
      <c r="V616" s="110"/>
      <c r="W616" s="110"/>
      <c r="X616" s="110"/>
      <c r="Y616" s="110"/>
      <c r="Z616" s="110"/>
      <c r="AA616" s="110"/>
      <c r="AB616" s="110"/>
      <c r="AC616" s="110"/>
      <c r="AD616" s="110"/>
      <c r="AE616" s="110"/>
      <c r="AF616" s="110"/>
      <c r="AG616" s="110"/>
      <c r="AH616" s="110"/>
      <c r="AI616" s="110"/>
      <c r="AJ616" s="110"/>
      <c r="AK616" s="110"/>
      <c r="AL616" s="110"/>
      <c r="AM616" s="110"/>
      <c r="AN616" s="110"/>
      <c r="AO616" s="110"/>
      <c r="AP616" s="110"/>
      <c r="AQ616" s="110"/>
      <c r="AR616" s="110"/>
      <c r="AS616" s="110"/>
      <c r="AT616" s="110"/>
      <c r="AU616" s="110"/>
      <c r="AV616" s="110"/>
      <c r="AW616" s="110"/>
      <c r="AX616" s="110"/>
      <c r="AY616" s="110"/>
      <c r="AZ616" s="110"/>
      <c r="BA616" s="110"/>
      <c r="BB616" s="110"/>
      <c r="BC616" s="110"/>
      <c r="BD616" s="110"/>
      <c r="BE616" s="110"/>
      <c r="BF616" s="110"/>
      <c r="BG616" s="110"/>
      <c r="BH616" s="110"/>
    </row>
    <row r="617" spans="1:60" s="174" customFormat="1" ht="32.25" customHeight="1" x14ac:dyDescent="0.2">
      <c r="A617" s="176">
        <v>44446</v>
      </c>
      <c r="B617" s="177">
        <v>2444</v>
      </c>
      <c r="C617" s="180" t="s">
        <v>851</v>
      </c>
      <c r="D617" s="182"/>
      <c r="E617" s="95">
        <v>20070</v>
      </c>
      <c r="F617" s="14">
        <f t="shared" si="14"/>
        <v>445548.48</v>
      </c>
      <c r="G617" s="110"/>
      <c r="H617" s="110"/>
      <c r="I617" s="110"/>
      <c r="J617" s="110"/>
      <c r="K617" s="110"/>
      <c r="L617" s="110"/>
      <c r="M617" s="110"/>
      <c r="N617" s="110"/>
      <c r="O617" s="110"/>
      <c r="P617" s="110"/>
      <c r="Q617" s="110"/>
      <c r="R617" s="110"/>
      <c r="S617" s="110"/>
      <c r="T617" s="110"/>
      <c r="U617" s="110"/>
      <c r="V617" s="110"/>
      <c r="W617" s="110"/>
      <c r="X617" s="110"/>
      <c r="Y617" s="110"/>
      <c r="Z617" s="110"/>
      <c r="AA617" s="110"/>
      <c r="AB617" s="110"/>
      <c r="AC617" s="110"/>
      <c r="AD617" s="110"/>
      <c r="AE617" s="110"/>
      <c r="AF617" s="110"/>
      <c r="AG617" s="110"/>
      <c r="AH617" s="110"/>
      <c r="AI617" s="110"/>
      <c r="AJ617" s="110"/>
      <c r="AK617" s="110"/>
      <c r="AL617" s="110"/>
      <c r="AM617" s="110"/>
      <c r="AN617" s="110"/>
      <c r="AO617" s="110"/>
      <c r="AP617" s="110"/>
      <c r="AQ617" s="110"/>
      <c r="AR617" s="110"/>
      <c r="AS617" s="110"/>
      <c r="AT617" s="110"/>
      <c r="AU617" s="110"/>
      <c r="AV617" s="110"/>
      <c r="AW617" s="110"/>
      <c r="AX617" s="110"/>
      <c r="AY617" s="110"/>
      <c r="AZ617" s="110"/>
      <c r="BA617" s="110"/>
      <c r="BB617" s="110"/>
      <c r="BC617" s="110"/>
      <c r="BD617" s="110"/>
      <c r="BE617" s="110"/>
      <c r="BF617" s="110"/>
      <c r="BG617" s="110"/>
      <c r="BH617" s="110"/>
    </row>
    <row r="618" spans="1:60" s="119" customFormat="1" ht="32.25" customHeight="1" x14ac:dyDescent="0.2">
      <c r="A618" s="176">
        <v>44446</v>
      </c>
      <c r="B618" s="177">
        <v>2445</v>
      </c>
      <c r="C618" s="180" t="s">
        <v>852</v>
      </c>
      <c r="D618" s="182"/>
      <c r="E618" s="95">
        <v>10800</v>
      </c>
      <c r="F618" s="14">
        <f t="shared" si="14"/>
        <v>434748.48</v>
      </c>
      <c r="G618" s="73"/>
      <c r="H618" s="73"/>
      <c r="I618" s="73"/>
      <c r="J618" s="73"/>
      <c r="K618" s="73"/>
      <c r="L618" s="73"/>
      <c r="M618" s="73"/>
      <c r="N618" s="73"/>
      <c r="O618" s="73"/>
      <c r="P618" s="73"/>
      <c r="Q618" s="73"/>
      <c r="R618" s="73"/>
      <c r="S618" s="73"/>
      <c r="T618" s="73"/>
      <c r="U618" s="73"/>
      <c r="V618" s="73"/>
      <c r="W618" s="73"/>
      <c r="X618" s="73"/>
      <c r="Y618" s="73"/>
      <c r="Z618" s="73"/>
      <c r="AA618" s="73"/>
      <c r="AB618" s="73"/>
      <c r="AC618" s="73"/>
      <c r="AD618" s="73"/>
      <c r="AE618" s="73"/>
      <c r="AF618" s="73"/>
      <c r="AG618" s="73"/>
      <c r="AH618" s="73"/>
      <c r="AI618" s="73"/>
      <c r="AJ618" s="73"/>
      <c r="AK618" s="73"/>
      <c r="AL618" s="73"/>
      <c r="AM618" s="73"/>
      <c r="AN618" s="73"/>
      <c r="AO618" s="73"/>
      <c r="AP618" s="73"/>
      <c r="AQ618" s="73"/>
      <c r="AR618" s="73"/>
      <c r="AS618" s="73"/>
      <c r="AT618" s="73"/>
      <c r="AU618" s="73"/>
      <c r="AV618" s="73"/>
      <c r="AW618" s="73"/>
      <c r="AX618" s="73"/>
      <c r="AY618" s="73"/>
      <c r="AZ618" s="73"/>
      <c r="BA618" s="73"/>
      <c r="BB618" s="73"/>
      <c r="BC618" s="73"/>
      <c r="BD618" s="73"/>
      <c r="BE618" s="73"/>
      <c r="BF618" s="73"/>
      <c r="BG618" s="73"/>
      <c r="BH618" s="73"/>
    </row>
    <row r="619" spans="1:60" s="119" customFormat="1" ht="36.75" customHeight="1" x14ac:dyDescent="0.2">
      <c r="A619" s="176">
        <v>44446</v>
      </c>
      <c r="B619" s="177">
        <v>2446</v>
      </c>
      <c r="C619" s="180" t="s">
        <v>853</v>
      </c>
      <c r="D619" s="182"/>
      <c r="E619" s="95">
        <v>15300</v>
      </c>
      <c r="F619" s="14">
        <f t="shared" si="14"/>
        <v>419448.48</v>
      </c>
      <c r="G619" s="73"/>
      <c r="H619" s="73"/>
      <c r="I619" s="73"/>
      <c r="J619" s="73"/>
      <c r="K619" s="73"/>
      <c r="L619" s="73"/>
      <c r="M619" s="73"/>
      <c r="N619" s="73"/>
      <c r="O619" s="73"/>
      <c r="P619" s="73"/>
      <c r="Q619" s="73"/>
      <c r="R619" s="73"/>
      <c r="S619" s="73"/>
      <c r="T619" s="73"/>
      <c r="U619" s="73"/>
      <c r="V619" s="73"/>
      <c r="W619" s="73"/>
      <c r="X619" s="73"/>
      <c r="Y619" s="73"/>
      <c r="Z619" s="73"/>
      <c r="AA619" s="73"/>
      <c r="AB619" s="73"/>
      <c r="AC619" s="73"/>
      <c r="AD619" s="73"/>
      <c r="AE619" s="73"/>
      <c r="AF619" s="73"/>
      <c r="AG619" s="73"/>
      <c r="AH619" s="73"/>
      <c r="AI619" s="73"/>
      <c r="AJ619" s="73"/>
      <c r="AK619" s="73"/>
      <c r="AL619" s="73"/>
      <c r="AM619" s="73"/>
      <c r="AN619" s="73"/>
      <c r="AO619" s="73"/>
      <c r="AP619" s="73"/>
      <c r="AQ619" s="73"/>
      <c r="AR619" s="73"/>
      <c r="AS619" s="73"/>
      <c r="AT619" s="73"/>
      <c r="AU619" s="73"/>
      <c r="AV619" s="73"/>
      <c r="AW619" s="73"/>
      <c r="AX619" s="73"/>
      <c r="AY619" s="73"/>
      <c r="AZ619" s="73"/>
      <c r="BA619" s="73"/>
      <c r="BB619" s="73"/>
      <c r="BC619" s="73"/>
      <c r="BD619" s="73"/>
      <c r="BE619" s="73"/>
      <c r="BF619" s="73"/>
      <c r="BG619" s="73"/>
      <c r="BH619" s="73"/>
    </row>
    <row r="620" spans="1:60" s="119" customFormat="1" ht="36" customHeight="1" x14ac:dyDescent="0.2">
      <c r="A620" s="176">
        <v>44446</v>
      </c>
      <c r="B620" s="177">
        <v>2447</v>
      </c>
      <c r="C620" s="180" t="s">
        <v>854</v>
      </c>
      <c r="D620" s="182"/>
      <c r="E620" s="95">
        <v>3600</v>
      </c>
      <c r="F620" s="14">
        <f t="shared" si="14"/>
        <v>415848.48</v>
      </c>
      <c r="G620" s="73"/>
      <c r="H620" s="73"/>
      <c r="I620" s="73"/>
      <c r="J620" s="73"/>
      <c r="K620" s="73"/>
      <c r="L620" s="73"/>
      <c r="M620" s="73"/>
      <c r="N620" s="73"/>
      <c r="O620" s="73"/>
      <c r="P620" s="73"/>
      <c r="Q620" s="73"/>
      <c r="R620" s="73"/>
      <c r="S620" s="73"/>
      <c r="T620" s="73"/>
      <c r="U620" s="73"/>
      <c r="V620" s="73"/>
      <c r="W620" s="73"/>
      <c r="X620" s="73"/>
      <c r="Y620" s="73"/>
      <c r="Z620" s="73"/>
      <c r="AA620" s="73"/>
      <c r="AB620" s="73"/>
      <c r="AC620" s="73"/>
      <c r="AD620" s="73"/>
      <c r="AE620" s="73"/>
      <c r="AF620" s="73"/>
      <c r="AG620" s="73"/>
      <c r="AH620" s="73"/>
      <c r="AI620" s="73"/>
      <c r="AJ620" s="73"/>
      <c r="AK620" s="73"/>
      <c r="AL620" s="73"/>
      <c r="AM620" s="73"/>
      <c r="AN620" s="73"/>
      <c r="AO620" s="73"/>
      <c r="AP620" s="73"/>
      <c r="AQ620" s="73"/>
      <c r="AR620" s="73"/>
      <c r="AS620" s="73"/>
      <c r="AT620" s="73"/>
      <c r="AU620" s="73"/>
      <c r="AV620" s="73"/>
      <c r="AW620" s="73"/>
      <c r="AX620" s="73"/>
      <c r="AY620" s="73"/>
      <c r="AZ620" s="73"/>
      <c r="BA620" s="73"/>
      <c r="BB620" s="73"/>
      <c r="BC620" s="73"/>
      <c r="BD620" s="73"/>
      <c r="BE620" s="73"/>
      <c r="BF620" s="73"/>
      <c r="BG620" s="73"/>
      <c r="BH620" s="73"/>
    </row>
    <row r="621" spans="1:60" s="119" customFormat="1" ht="33.75" customHeight="1" x14ac:dyDescent="0.2">
      <c r="A621" s="176">
        <v>44446</v>
      </c>
      <c r="B621" s="181">
        <v>2448</v>
      </c>
      <c r="C621" s="180" t="s">
        <v>855</v>
      </c>
      <c r="D621" s="182"/>
      <c r="E621" s="95">
        <v>3510</v>
      </c>
      <c r="F621" s="14">
        <f t="shared" si="14"/>
        <v>412338.48</v>
      </c>
      <c r="G621" s="73"/>
      <c r="H621" s="73"/>
      <c r="I621" s="73"/>
      <c r="J621" s="73"/>
      <c r="K621" s="73"/>
      <c r="L621" s="73"/>
      <c r="M621" s="73"/>
      <c r="N621" s="73"/>
      <c r="O621" s="73"/>
      <c r="P621" s="73"/>
      <c r="Q621" s="73"/>
      <c r="R621" s="73"/>
      <c r="S621" s="73"/>
      <c r="T621" s="73"/>
      <c r="U621" s="73"/>
      <c r="V621" s="73"/>
      <c r="W621" s="73"/>
      <c r="X621" s="73"/>
      <c r="Y621" s="73"/>
      <c r="Z621" s="73"/>
      <c r="AA621" s="73"/>
      <c r="AB621" s="73"/>
      <c r="AC621" s="73"/>
      <c r="AD621" s="73"/>
      <c r="AE621" s="73"/>
      <c r="AF621" s="73"/>
      <c r="AG621" s="73"/>
      <c r="AH621" s="73"/>
      <c r="AI621" s="73"/>
      <c r="AJ621" s="73"/>
      <c r="AK621" s="73"/>
      <c r="AL621" s="73"/>
      <c r="AM621" s="73"/>
      <c r="AN621" s="73"/>
      <c r="AO621" s="73"/>
      <c r="AP621" s="73"/>
      <c r="AQ621" s="73"/>
      <c r="AR621" s="73"/>
      <c r="AS621" s="73"/>
      <c r="AT621" s="73"/>
      <c r="AU621" s="73"/>
      <c r="AV621" s="73"/>
      <c r="AW621" s="73"/>
      <c r="AX621" s="73"/>
      <c r="AY621" s="73"/>
      <c r="AZ621" s="73"/>
      <c r="BA621" s="73"/>
      <c r="BB621" s="73"/>
      <c r="BC621" s="73"/>
      <c r="BD621" s="73"/>
      <c r="BE621" s="73"/>
      <c r="BF621" s="73"/>
      <c r="BG621" s="73"/>
      <c r="BH621" s="73"/>
    </row>
    <row r="622" spans="1:60" s="119" customFormat="1" ht="38.25" customHeight="1" x14ac:dyDescent="0.2">
      <c r="A622" s="176">
        <v>44446</v>
      </c>
      <c r="B622" s="181">
        <v>2449</v>
      </c>
      <c r="C622" s="180" t="s">
        <v>856</v>
      </c>
      <c r="D622" s="182"/>
      <c r="E622" s="95">
        <v>8910</v>
      </c>
      <c r="F622" s="14">
        <f t="shared" si="14"/>
        <v>403428.48</v>
      </c>
      <c r="G622" s="73"/>
      <c r="H622" s="73"/>
      <c r="I622" s="73"/>
      <c r="J622" s="73"/>
      <c r="K622" s="73"/>
      <c r="L622" s="73"/>
      <c r="M622" s="73"/>
      <c r="N622" s="73"/>
      <c r="O622" s="73"/>
      <c r="P622" s="73"/>
      <c r="Q622" s="73"/>
      <c r="R622" s="73"/>
      <c r="S622" s="73"/>
      <c r="T622" s="73"/>
      <c r="U622" s="73"/>
      <c r="V622" s="73"/>
      <c r="W622" s="73"/>
      <c r="X622" s="73"/>
      <c r="Y622" s="73"/>
      <c r="Z622" s="73"/>
      <c r="AA622" s="73"/>
      <c r="AB622" s="73"/>
      <c r="AC622" s="73"/>
      <c r="AD622" s="73"/>
      <c r="AE622" s="73"/>
      <c r="AF622" s="73"/>
      <c r="AG622" s="73"/>
      <c r="AH622" s="73"/>
      <c r="AI622" s="73"/>
      <c r="AJ622" s="73"/>
      <c r="AK622" s="73"/>
      <c r="AL622" s="73"/>
      <c r="AM622" s="73"/>
      <c r="AN622" s="73"/>
      <c r="AO622" s="73"/>
      <c r="AP622" s="73"/>
      <c r="AQ622" s="73"/>
      <c r="AR622" s="73"/>
      <c r="AS622" s="73"/>
      <c r="AT622" s="73"/>
      <c r="AU622" s="73"/>
      <c r="AV622" s="73"/>
      <c r="AW622" s="73"/>
      <c r="AX622" s="73"/>
      <c r="AY622" s="73"/>
      <c r="AZ622" s="73"/>
      <c r="BA622" s="73"/>
      <c r="BB622" s="73"/>
      <c r="BC622" s="73"/>
      <c r="BD622" s="73"/>
      <c r="BE622" s="73"/>
      <c r="BF622" s="73"/>
      <c r="BG622" s="73"/>
      <c r="BH622" s="73"/>
    </row>
    <row r="623" spans="1:60" s="119" customFormat="1" ht="31.5" customHeight="1" x14ac:dyDescent="0.2">
      <c r="A623" s="176">
        <v>44446</v>
      </c>
      <c r="B623" s="181">
        <v>2450</v>
      </c>
      <c r="C623" s="180" t="s">
        <v>857</v>
      </c>
      <c r="D623" s="182"/>
      <c r="E623" s="95">
        <v>8910</v>
      </c>
      <c r="F623" s="14">
        <f t="shared" si="14"/>
        <v>394518.48</v>
      </c>
      <c r="G623" s="183"/>
      <c r="H623" s="73"/>
      <c r="I623" s="73"/>
      <c r="J623" s="73"/>
      <c r="K623" s="73"/>
      <c r="L623" s="73"/>
      <c r="M623" s="73"/>
      <c r="N623" s="73"/>
      <c r="O623" s="73"/>
      <c r="P623" s="73"/>
      <c r="Q623" s="73"/>
      <c r="R623" s="73"/>
      <c r="S623" s="73"/>
      <c r="T623" s="73"/>
      <c r="U623" s="73"/>
      <c r="V623" s="73"/>
      <c r="W623" s="73"/>
      <c r="X623" s="73"/>
      <c r="Y623" s="73"/>
      <c r="Z623" s="73"/>
      <c r="AA623" s="73"/>
      <c r="AB623" s="73"/>
      <c r="AC623" s="73"/>
      <c r="AD623" s="73"/>
      <c r="AE623" s="73"/>
      <c r="AF623" s="73"/>
      <c r="AG623" s="73"/>
      <c r="AH623" s="73"/>
      <c r="AI623" s="73"/>
      <c r="AJ623" s="73"/>
      <c r="AK623" s="73"/>
      <c r="AL623" s="73"/>
      <c r="AM623" s="73"/>
      <c r="AN623" s="73"/>
      <c r="AO623" s="73"/>
      <c r="AP623" s="73"/>
      <c r="AQ623" s="73"/>
      <c r="AR623" s="73"/>
      <c r="AS623" s="73"/>
      <c r="AT623" s="73"/>
      <c r="AU623" s="73"/>
      <c r="AV623" s="73"/>
      <c r="AW623" s="73"/>
      <c r="AX623" s="73"/>
      <c r="AY623" s="73"/>
      <c r="AZ623" s="73"/>
      <c r="BA623" s="73"/>
      <c r="BB623" s="73"/>
      <c r="BC623" s="73"/>
      <c r="BD623" s="73"/>
      <c r="BE623" s="73"/>
      <c r="BF623" s="73"/>
      <c r="BG623" s="73"/>
      <c r="BH623" s="73"/>
    </row>
    <row r="624" spans="1:60" s="119" customFormat="1" ht="32.25" customHeight="1" x14ac:dyDescent="0.2">
      <c r="A624" s="176">
        <v>44446</v>
      </c>
      <c r="B624" s="181">
        <v>2451</v>
      </c>
      <c r="C624" s="180" t="str">
        <f>UPPER("pago viatico por viaje a STO. DGO. El día 6/7/21 con el objetivo de participar en reunión con el director de comercial ")</f>
        <v xml:space="preserve">PAGO VIATICO POR VIAJE A STO. DGO. EL DÍA 6/7/21 CON EL OBJETIVO DE PARTICIPAR EN REUNIÓN CON EL DIRECTOR DE COMERCIAL </v>
      </c>
      <c r="D624" s="182"/>
      <c r="E624" s="95">
        <v>1700</v>
      </c>
      <c r="F624" s="14">
        <f t="shared" si="14"/>
        <v>392818.48</v>
      </c>
      <c r="G624" s="73"/>
      <c r="H624" s="73"/>
      <c r="I624" s="73"/>
      <c r="J624" s="73"/>
      <c r="K624" s="73"/>
      <c r="L624" s="73"/>
      <c r="M624" s="73"/>
      <c r="N624" s="73"/>
      <c r="O624" s="73"/>
      <c r="P624" s="73"/>
      <c r="Q624" s="73"/>
      <c r="R624" s="73"/>
      <c r="S624" s="73"/>
      <c r="T624" s="73"/>
      <c r="U624" s="73"/>
      <c r="V624" s="73"/>
      <c r="W624" s="73"/>
      <c r="X624" s="73"/>
      <c r="Y624" s="73"/>
      <c r="Z624" s="73"/>
      <c r="AA624" s="73"/>
      <c r="AB624" s="73"/>
      <c r="AC624" s="73"/>
      <c r="AD624" s="73"/>
      <c r="AE624" s="73"/>
      <c r="AF624" s="73"/>
      <c r="AG624" s="73"/>
      <c r="AH624" s="73"/>
      <c r="AI624" s="73"/>
      <c r="AJ624" s="73"/>
      <c r="AK624" s="73"/>
      <c r="AL624" s="73"/>
      <c r="AM624" s="73"/>
      <c r="AN624" s="73"/>
      <c r="AO624" s="73"/>
      <c r="AP624" s="73"/>
      <c r="AQ624" s="73"/>
      <c r="AR624" s="73"/>
      <c r="AS624" s="73"/>
      <c r="AT624" s="73"/>
      <c r="AU624" s="73"/>
      <c r="AV624" s="73"/>
      <c r="AW624" s="73"/>
      <c r="AX624" s="73"/>
      <c r="AY624" s="73"/>
      <c r="AZ624" s="73"/>
      <c r="BA624" s="73"/>
      <c r="BB624" s="73"/>
      <c r="BC624" s="73"/>
      <c r="BD624" s="73"/>
      <c r="BE624" s="73"/>
      <c r="BF624" s="73"/>
      <c r="BG624" s="73"/>
      <c r="BH624" s="73"/>
    </row>
    <row r="625" spans="1:60" s="119" customFormat="1" ht="35.25" customHeight="1" x14ac:dyDescent="0.2">
      <c r="A625" s="176">
        <v>44446</v>
      </c>
      <c r="B625" s="181">
        <v>2452</v>
      </c>
      <c r="C625" s="180" t="str">
        <f>UPPER("pago viatico por viaje a STO. DGO. El día 6/7/21 con el objetivo de participar en reunión con el director de comercial ")</f>
        <v xml:space="preserve">PAGO VIATICO POR VIAJE A STO. DGO. EL DÍA 6/7/21 CON EL OBJETIVO DE PARTICIPAR EN REUNIÓN CON EL DIRECTOR DE COMERCIAL </v>
      </c>
      <c r="D625" s="182"/>
      <c r="E625" s="95">
        <v>1900</v>
      </c>
      <c r="F625" s="14">
        <f t="shared" si="14"/>
        <v>390918.48</v>
      </c>
      <c r="G625" s="73"/>
      <c r="H625" s="73"/>
      <c r="I625" s="73"/>
      <c r="J625" s="73"/>
      <c r="K625" s="73"/>
      <c r="L625" s="73"/>
      <c r="M625" s="73"/>
      <c r="N625" s="73"/>
      <c r="O625" s="73"/>
      <c r="P625" s="73"/>
      <c r="Q625" s="73"/>
      <c r="R625" s="73"/>
      <c r="S625" s="73"/>
      <c r="T625" s="73"/>
      <c r="U625" s="73"/>
      <c r="V625" s="73"/>
      <c r="W625" s="73"/>
      <c r="X625" s="73"/>
      <c r="Y625" s="73"/>
      <c r="Z625" s="73"/>
      <c r="AA625" s="73"/>
      <c r="AB625" s="73"/>
      <c r="AC625" s="73"/>
      <c r="AD625" s="73"/>
      <c r="AE625" s="73"/>
      <c r="AF625" s="73"/>
      <c r="AG625" s="73"/>
      <c r="AH625" s="73"/>
      <c r="AI625" s="73"/>
      <c r="AJ625" s="73"/>
      <c r="AK625" s="73"/>
      <c r="AL625" s="73"/>
      <c r="AM625" s="73"/>
      <c r="AN625" s="73"/>
      <c r="AO625" s="73"/>
      <c r="AP625" s="73"/>
      <c r="AQ625" s="73"/>
      <c r="AR625" s="73"/>
      <c r="AS625" s="73"/>
      <c r="AT625" s="73"/>
      <c r="AU625" s="73"/>
      <c r="AV625" s="73"/>
      <c r="AW625" s="73"/>
      <c r="AX625" s="73"/>
      <c r="AY625" s="73"/>
      <c r="AZ625" s="73"/>
      <c r="BA625" s="73"/>
      <c r="BB625" s="73"/>
      <c r="BC625" s="73"/>
      <c r="BD625" s="73"/>
      <c r="BE625" s="73"/>
      <c r="BF625" s="73"/>
      <c r="BG625" s="73"/>
      <c r="BH625" s="73"/>
    </row>
    <row r="626" spans="1:60" s="119" customFormat="1" ht="32.25" customHeight="1" x14ac:dyDescent="0.2">
      <c r="A626" s="176">
        <v>44446</v>
      </c>
      <c r="B626" s="181">
        <v>2453</v>
      </c>
      <c r="C626" s="180" t="str">
        <f>UPPER("pago viatico por viaje a STO. DGO. El día 6/7/21 con el objetivo de participar en reunión con el director de comercial ")</f>
        <v xml:space="preserve">PAGO VIATICO POR VIAJE A STO. DGO. EL DÍA 6/7/21 CON EL OBJETIVO DE PARTICIPAR EN REUNIÓN CON EL DIRECTOR DE COMERCIAL </v>
      </c>
      <c r="D626" s="182"/>
      <c r="E626" s="95">
        <v>1700</v>
      </c>
      <c r="F626" s="14">
        <f t="shared" si="14"/>
        <v>389218.48</v>
      </c>
      <c r="G626" s="73"/>
      <c r="H626" s="73"/>
      <c r="I626" s="73"/>
      <c r="J626" s="73"/>
      <c r="K626" s="73"/>
      <c r="L626" s="73"/>
      <c r="M626" s="73"/>
      <c r="N626" s="73"/>
      <c r="O626" s="73"/>
      <c r="P626" s="73"/>
      <c r="Q626" s="73"/>
      <c r="R626" s="73"/>
      <c r="S626" s="73"/>
      <c r="T626" s="73"/>
      <c r="U626" s="73"/>
      <c r="V626" s="73"/>
      <c r="W626" s="73"/>
      <c r="X626" s="73"/>
      <c r="Y626" s="73"/>
      <c r="Z626" s="73"/>
      <c r="AA626" s="73"/>
      <c r="AB626" s="73"/>
      <c r="AC626" s="73"/>
      <c r="AD626" s="73"/>
      <c r="AE626" s="73"/>
      <c r="AF626" s="73"/>
      <c r="AG626" s="73"/>
      <c r="AH626" s="73"/>
      <c r="AI626" s="73"/>
      <c r="AJ626" s="73"/>
      <c r="AK626" s="73"/>
      <c r="AL626" s="73"/>
      <c r="AM626" s="73"/>
      <c r="AN626" s="73"/>
      <c r="AO626" s="73"/>
      <c r="AP626" s="73"/>
      <c r="AQ626" s="73"/>
      <c r="AR626" s="73"/>
      <c r="AS626" s="73"/>
      <c r="AT626" s="73"/>
      <c r="AU626" s="73"/>
      <c r="AV626" s="73"/>
      <c r="AW626" s="73"/>
      <c r="AX626" s="73"/>
      <c r="AY626" s="73"/>
      <c r="AZ626" s="73"/>
      <c r="BA626" s="73"/>
      <c r="BB626" s="73"/>
      <c r="BC626" s="73"/>
      <c r="BD626" s="73"/>
      <c r="BE626" s="73"/>
      <c r="BF626" s="73"/>
      <c r="BG626" s="73"/>
      <c r="BH626" s="73"/>
    </row>
    <row r="627" spans="1:60" s="119" customFormat="1" ht="36" customHeight="1" x14ac:dyDescent="0.2">
      <c r="A627" s="176">
        <v>44446</v>
      </c>
      <c r="B627" s="181">
        <v>2454</v>
      </c>
      <c r="C627" s="180" t="str">
        <f>UPPER("pago viatico por viaje a STO. DGO. El día 6/7/21 con el objetivo de participar en reunión con el director de comercial ")</f>
        <v xml:space="preserve">PAGO VIATICO POR VIAJE A STO. DGO. EL DÍA 6/7/21 CON EL OBJETIVO DE PARTICIPAR EN REUNIÓN CON EL DIRECTOR DE COMERCIAL </v>
      </c>
      <c r="D627" s="182"/>
      <c r="E627" s="95">
        <v>1900</v>
      </c>
      <c r="F627" s="14">
        <f t="shared" si="14"/>
        <v>387318.48</v>
      </c>
      <c r="G627" s="73"/>
      <c r="H627" s="73"/>
      <c r="I627" s="73"/>
      <c r="J627" s="73"/>
      <c r="K627" s="73"/>
      <c r="L627" s="73"/>
      <c r="M627" s="73"/>
      <c r="N627" s="73"/>
      <c r="O627" s="73"/>
      <c r="P627" s="73"/>
      <c r="Q627" s="73"/>
      <c r="R627" s="73"/>
      <c r="S627" s="73"/>
      <c r="T627" s="73"/>
      <c r="U627" s="73"/>
      <c r="V627" s="73"/>
      <c r="W627" s="73"/>
      <c r="X627" s="73"/>
      <c r="Y627" s="73"/>
      <c r="Z627" s="73"/>
      <c r="AA627" s="73"/>
      <c r="AB627" s="73"/>
      <c r="AC627" s="73"/>
      <c r="AD627" s="73"/>
      <c r="AE627" s="73"/>
      <c r="AF627" s="73"/>
      <c r="AG627" s="73"/>
      <c r="AH627" s="73"/>
      <c r="AI627" s="73"/>
      <c r="AJ627" s="73"/>
      <c r="AK627" s="73"/>
      <c r="AL627" s="73"/>
      <c r="AM627" s="73"/>
      <c r="AN627" s="73"/>
      <c r="AO627" s="73"/>
      <c r="AP627" s="73"/>
      <c r="AQ627" s="73"/>
      <c r="AR627" s="73"/>
      <c r="AS627" s="73"/>
      <c r="AT627" s="73"/>
      <c r="AU627" s="73"/>
      <c r="AV627" s="73"/>
      <c r="AW627" s="73"/>
      <c r="AX627" s="73"/>
      <c r="AY627" s="73"/>
      <c r="AZ627" s="73"/>
      <c r="BA627" s="73"/>
      <c r="BB627" s="73"/>
      <c r="BC627" s="73"/>
      <c r="BD627" s="73"/>
      <c r="BE627" s="73"/>
      <c r="BF627" s="73"/>
      <c r="BG627" s="73"/>
      <c r="BH627" s="73"/>
    </row>
    <row r="628" spans="1:60" s="119" customFormat="1" ht="45" customHeight="1" x14ac:dyDescent="0.2">
      <c r="A628" s="176">
        <v>44446</v>
      </c>
      <c r="B628" s="181">
        <v>2455</v>
      </c>
      <c r="C628" s="180" t="str">
        <f>UPPER("pago viatico por viaje a STO. DGO. LOS DIAS 13 Y 20/7/21 CON EL OBJETIVO DE LLEVAR A LA ING. ALICIA FLORIAN A PARTICIPAR EN REUNION CON EL DIRECTOR DE OPERACIONES Y EJECUTIVA ")</f>
        <v xml:space="preserve">PAGO VIATICO POR VIAJE A STO. DGO. LOS DIAS 13 Y 20/7/21 CON EL OBJETIVO DE LLEVAR A LA ING. ALICIA FLORIAN A PARTICIPAR EN REUNION CON EL DIRECTOR DE OPERACIONES Y EJECUTIVA </v>
      </c>
      <c r="D628" s="182"/>
      <c r="E628" s="95">
        <v>3400</v>
      </c>
      <c r="F628" s="14">
        <f t="shared" si="14"/>
        <v>383918.48</v>
      </c>
      <c r="G628" s="73"/>
      <c r="H628" s="73"/>
      <c r="I628" s="73"/>
      <c r="J628" s="73"/>
      <c r="K628" s="73"/>
      <c r="L628" s="73"/>
      <c r="M628" s="73"/>
      <c r="N628" s="73"/>
      <c r="O628" s="73"/>
      <c r="P628" s="73"/>
      <c r="Q628" s="73"/>
      <c r="R628" s="73"/>
      <c r="S628" s="73"/>
      <c r="T628" s="73"/>
      <c r="U628" s="73"/>
      <c r="V628" s="73"/>
      <c r="W628" s="73"/>
      <c r="X628" s="73"/>
      <c r="Y628" s="73"/>
      <c r="Z628" s="73"/>
      <c r="AA628" s="73"/>
      <c r="AB628" s="73"/>
      <c r="AC628" s="73"/>
      <c r="AD628" s="73"/>
      <c r="AE628" s="73"/>
      <c r="AF628" s="73"/>
      <c r="AG628" s="73"/>
      <c r="AH628" s="73"/>
      <c r="AI628" s="73"/>
      <c r="AJ628" s="73"/>
      <c r="AK628" s="73"/>
      <c r="AL628" s="73"/>
      <c r="AM628" s="73"/>
      <c r="AN628" s="73"/>
      <c r="AO628" s="73"/>
      <c r="AP628" s="73"/>
      <c r="AQ628" s="73"/>
      <c r="AR628" s="73"/>
      <c r="AS628" s="73"/>
      <c r="AT628" s="73"/>
      <c r="AU628" s="73"/>
      <c r="AV628" s="73"/>
      <c r="AW628" s="73"/>
      <c r="AX628" s="73"/>
      <c r="AY628" s="73"/>
      <c r="AZ628" s="73"/>
      <c r="BA628" s="73"/>
      <c r="BB628" s="73"/>
      <c r="BC628" s="73"/>
      <c r="BD628" s="73"/>
      <c r="BE628" s="73"/>
      <c r="BF628" s="73"/>
      <c r="BG628" s="73"/>
      <c r="BH628" s="73"/>
    </row>
    <row r="629" spans="1:60" s="119" customFormat="1" ht="34.5" customHeight="1" x14ac:dyDescent="0.2">
      <c r="A629" s="176">
        <v>44446</v>
      </c>
      <c r="B629" s="181">
        <v>2456</v>
      </c>
      <c r="C629" s="180" t="str">
        <f>UPPER("pago viatico por viaje a STO. DGO. LOS DIAS 13 Y 20/7/21 CON EL OBJETIVO DE  PARTICIPAR EN REUNION CON EL DIRECTOR DE OPERACIONES Y EJECUTIVA ")</f>
        <v xml:space="preserve">PAGO VIATICO POR VIAJE A STO. DGO. LOS DIAS 13 Y 20/7/21 CON EL OBJETIVO DE  PARTICIPAR EN REUNION CON EL DIRECTOR DE OPERACIONES Y EJECUTIVA </v>
      </c>
      <c r="D629" s="182"/>
      <c r="E629" s="95">
        <v>4900</v>
      </c>
      <c r="F629" s="14">
        <f t="shared" si="14"/>
        <v>379018.48</v>
      </c>
      <c r="G629" s="73"/>
      <c r="H629" s="73"/>
      <c r="I629" s="73"/>
      <c r="J629" s="73"/>
      <c r="K629" s="73"/>
      <c r="L629" s="73"/>
      <c r="M629" s="73"/>
      <c r="N629" s="73"/>
      <c r="O629" s="73"/>
      <c r="P629" s="73"/>
      <c r="Q629" s="73"/>
      <c r="R629" s="73"/>
      <c r="S629" s="73"/>
      <c r="T629" s="73"/>
      <c r="U629" s="73"/>
      <c r="V629" s="73"/>
      <c r="W629" s="73"/>
      <c r="X629" s="73"/>
      <c r="Y629" s="73"/>
      <c r="Z629" s="73"/>
      <c r="AA629" s="73"/>
      <c r="AB629" s="73"/>
      <c r="AC629" s="73"/>
      <c r="AD629" s="73"/>
      <c r="AE629" s="73"/>
      <c r="AF629" s="73"/>
      <c r="AG629" s="73"/>
      <c r="AH629" s="73"/>
      <c r="AI629" s="73"/>
      <c r="AJ629" s="73"/>
      <c r="AK629" s="73"/>
      <c r="AL629" s="73"/>
      <c r="AM629" s="73"/>
      <c r="AN629" s="73"/>
      <c r="AO629" s="73"/>
      <c r="AP629" s="73"/>
      <c r="AQ629" s="73"/>
      <c r="AR629" s="73"/>
      <c r="AS629" s="73"/>
      <c r="AT629" s="73"/>
      <c r="AU629" s="73"/>
      <c r="AV629" s="73"/>
      <c r="AW629" s="73"/>
      <c r="AX629" s="73"/>
      <c r="AY629" s="73"/>
      <c r="AZ629" s="73"/>
      <c r="BA629" s="73"/>
      <c r="BB629" s="73"/>
      <c r="BC629" s="73"/>
      <c r="BD629" s="73"/>
      <c r="BE629" s="73"/>
      <c r="BF629" s="73"/>
      <c r="BG629" s="73"/>
      <c r="BH629" s="73"/>
    </row>
    <row r="630" spans="1:60" s="119" customFormat="1" ht="37.5" customHeight="1" x14ac:dyDescent="0.2">
      <c r="A630" s="176">
        <v>44446</v>
      </c>
      <c r="B630" s="181">
        <v>2457</v>
      </c>
      <c r="C630" s="180" t="s">
        <v>858</v>
      </c>
      <c r="D630" s="182"/>
      <c r="E630" s="95">
        <v>1700</v>
      </c>
      <c r="F630" s="14">
        <f t="shared" si="14"/>
        <v>377318.48</v>
      </c>
      <c r="G630" s="73"/>
      <c r="H630" s="73"/>
      <c r="I630" s="73"/>
      <c r="J630" s="73"/>
      <c r="K630" s="73"/>
      <c r="L630" s="73"/>
      <c r="M630" s="73"/>
      <c r="N630" s="73"/>
      <c r="O630" s="73"/>
      <c r="P630" s="73"/>
      <c r="Q630" s="73"/>
      <c r="R630" s="73"/>
      <c r="S630" s="73"/>
      <c r="T630" s="73"/>
      <c r="U630" s="73"/>
      <c r="V630" s="73"/>
      <c r="W630" s="73"/>
      <c r="X630" s="73"/>
      <c r="Y630" s="73"/>
      <c r="Z630" s="73"/>
      <c r="AA630" s="73"/>
      <c r="AB630" s="73"/>
      <c r="AC630" s="73"/>
      <c r="AD630" s="73"/>
      <c r="AE630" s="73"/>
      <c r="AF630" s="73"/>
      <c r="AG630" s="73"/>
      <c r="AH630" s="73"/>
      <c r="AI630" s="73"/>
      <c r="AJ630" s="73"/>
      <c r="AK630" s="73"/>
      <c r="AL630" s="73"/>
      <c r="AM630" s="73"/>
      <c r="AN630" s="73"/>
      <c r="AO630" s="73"/>
      <c r="AP630" s="73"/>
      <c r="AQ630" s="73"/>
      <c r="AR630" s="73"/>
      <c r="AS630" s="73"/>
      <c r="AT630" s="73"/>
      <c r="AU630" s="73"/>
      <c r="AV630" s="73"/>
      <c r="AW630" s="73"/>
      <c r="AX630" s="73"/>
      <c r="AY630" s="73"/>
      <c r="AZ630" s="73"/>
      <c r="BA630" s="73"/>
      <c r="BB630" s="73"/>
      <c r="BC630" s="73"/>
      <c r="BD630" s="73"/>
      <c r="BE630" s="73"/>
      <c r="BF630" s="73"/>
      <c r="BG630" s="73"/>
      <c r="BH630" s="73"/>
    </row>
    <row r="631" spans="1:60" s="119" customFormat="1" ht="35.25" customHeight="1" x14ac:dyDescent="0.2">
      <c r="A631" s="184">
        <v>44447</v>
      </c>
      <c r="B631" s="177">
        <v>2458</v>
      </c>
      <c r="C631" s="180" t="s">
        <v>859</v>
      </c>
      <c r="D631" s="182"/>
      <c r="E631" s="95">
        <v>22500</v>
      </c>
      <c r="F631" s="14">
        <f t="shared" si="14"/>
        <v>354818.48</v>
      </c>
      <c r="G631" s="73"/>
      <c r="H631" s="73"/>
      <c r="I631" s="73"/>
      <c r="J631" s="73"/>
      <c r="K631" s="73"/>
      <c r="L631" s="73"/>
      <c r="M631" s="73"/>
      <c r="N631" s="73"/>
      <c r="O631" s="73"/>
      <c r="P631" s="73"/>
      <c r="Q631" s="73"/>
      <c r="R631" s="73"/>
      <c r="S631" s="73"/>
      <c r="T631" s="73"/>
      <c r="U631" s="73"/>
      <c r="V631" s="73"/>
      <c r="W631" s="73"/>
      <c r="X631" s="73"/>
      <c r="Y631" s="73"/>
      <c r="Z631" s="73"/>
      <c r="AA631" s="73"/>
      <c r="AB631" s="73"/>
      <c r="AC631" s="73"/>
      <c r="AD631" s="73"/>
      <c r="AE631" s="73"/>
      <c r="AF631" s="73"/>
      <c r="AG631" s="73"/>
      <c r="AH631" s="73"/>
      <c r="AI631" s="73"/>
      <c r="AJ631" s="73"/>
      <c r="AK631" s="73"/>
      <c r="AL631" s="73"/>
      <c r="AM631" s="73"/>
      <c r="AN631" s="73"/>
      <c r="AO631" s="73"/>
      <c r="AP631" s="73"/>
      <c r="AQ631" s="73"/>
      <c r="AR631" s="73"/>
      <c r="AS631" s="73"/>
      <c r="AT631" s="73"/>
      <c r="AU631" s="73"/>
      <c r="AV631" s="73"/>
      <c r="AW631" s="73"/>
      <c r="AX631" s="73"/>
      <c r="AY631" s="73"/>
      <c r="AZ631" s="73"/>
      <c r="BA631" s="73"/>
      <c r="BB631" s="73"/>
      <c r="BC631" s="73"/>
      <c r="BD631" s="73"/>
      <c r="BE631" s="73"/>
      <c r="BF631" s="73"/>
      <c r="BG631" s="73"/>
      <c r="BH631" s="73"/>
    </row>
    <row r="632" spans="1:60" s="119" customFormat="1" ht="30" customHeight="1" x14ac:dyDescent="0.2">
      <c r="A632" s="184">
        <v>44447</v>
      </c>
      <c r="B632" s="177">
        <v>2459</v>
      </c>
      <c r="C632" s="180" t="s">
        <v>860</v>
      </c>
      <c r="D632" s="182"/>
      <c r="E632" s="95">
        <v>15824.79</v>
      </c>
      <c r="F632" s="14">
        <f t="shared" si="14"/>
        <v>338993.69</v>
      </c>
      <c r="G632" s="73"/>
      <c r="H632" s="73"/>
      <c r="I632" s="73"/>
      <c r="J632" s="73"/>
      <c r="K632" s="73"/>
      <c r="L632" s="73"/>
      <c r="M632" s="73"/>
      <c r="N632" s="73"/>
      <c r="O632" s="73"/>
      <c r="P632" s="73"/>
      <c r="Q632" s="73"/>
      <c r="R632" s="73"/>
      <c r="S632" s="73"/>
      <c r="T632" s="73"/>
      <c r="U632" s="73"/>
      <c r="V632" s="73"/>
      <c r="W632" s="73"/>
      <c r="X632" s="73"/>
      <c r="Y632" s="73"/>
      <c r="Z632" s="73"/>
      <c r="AA632" s="73"/>
      <c r="AB632" s="73"/>
      <c r="AC632" s="73"/>
      <c r="AD632" s="73"/>
      <c r="AE632" s="73"/>
      <c r="AF632" s="73"/>
      <c r="AG632" s="73"/>
      <c r="AH632" s="73"/>
      <c r="AI632" s="73"/>
      <c r="AJ632" s="73"/>
      <c r="AK632" s="73"/>
      <c r="AL632" s="73"/>
      <c r="AM632" s="73"/>
      <c r="AN632" s="73"/>
      <c r="AO632" s="73"/>
      <c r="AP632" s="73"/>
      <c r="AQ632" s="73"/>
      <c r="AR632" s="73"/>
      <c r="AS632" s="73"/>
      <c r="AT632" s="73"/>
      <c r="AU632" s="73"/>
      <c r="AV632" s="73"/>
      <c r="AW632" s="73"/>
      <c r="AX632" s="73"/>
      <c r="AY632" s="73"/>
      <c r="AZ632" s="73"/>
      <c r="BA632" s="73"/>
      <c r="BB632" s="73"/>
      <c r="BC632" s="73"/>
      <c r="BD632" s="73"/>
      <c r="BE632" s="73"/>
      <c r="BF632" s="73"/>
      <c r="BG632" s="73"/>
      <c r="BH632" s="73"/>
    </row>
    <row r="633" spans="1:60" s="119" customFormat="1" ht="17.25" customHeight="1" x14ac:dyDescent="0.2">
      <c r="A633" s="184">
        <v>44447</v>
      </c>
      <c r="B633" s="177">
        <v>2460</v>
      </c>
      <c r="C633" s="180" t="s">
        <v>50</v>
      </c>
      <c r="D633" s="182"/>
      <c r="E633" s="179">
        <v>0</v>
      </c>
      <c r="F633" s="14">
        <f t="shared" si="14"/>
        <v>338993.69</v>
      </c>
      <c r="G633" s="73"/>
      <c r="H633" s="73"/>
      <c r="I633" s="73"/>
      <c r="J633" s="73"/>
      <c r="K633" s="73"/>
      <c r="L633" s="73"/>
      <c r="M633" s="73"/>
      <c r="N633" s="73"/>
      <c r="O633" s="73"/>
      <c r="P633" s="73"/>
      <c r="Q633" s="73"/>
      <c r="R633" s="73"/>
      <c r="S633" s="73"/>
      <c r="T633" s="73"/>
      <c r="U633" s="73"/>
      <c r="V633" s="73"/>
      <c r="W633" s="73"/>
      <c r="X633" s="73"/>
      <c r="Y633" s="73"/>
      <c r="Z633" s="73"/>
      <c r="AA633" s="73"/>
      <c r="AB633" s="73"/>
      <c r="AC633" s="73"/>
      <c r="AD633" s="73"/>
      <c r="AE633" s="73"/>
      <c r="AF633" s="73"/>
      <c r="AG633" s="73"/>
      <c r="AH633" s="73"/>
      <c r="AI633" s="73"/>
      <c r="AJ633" s="73"/>
      <c r="AK633" s="73"/>
      <c r="AL633" s="73"/>
      <c r="AM633" s="73"/>
      <c r="AN633" s="73"/>
      <c r="AO633" s="73"/>
      <c r="AP633" s="73"/>
      <c r="AQ633" s="73"/>
      <c r="AR633" s="73"/>
      <c r="AS633" s="73"/>
      <c r="AT633" s="73"/>
      <c r="AU633" s="73"/>
      <c r="AV633" s="73"/>
      <c r="AW633" s="73"/>
      <c r="AX633" s="73"/>
      <c r="AY633" s="73"/>
      <c r="AZ633" s="73"/>
      <c r="BA633" s="73"/>
      <c r="BB633" s="73"/>
      <c r="BC633" s="73"/>
      <c r="BD633" s="73"/>
      <c r="BE633" s="73"/>
      <c r="BF633" s="73"/>
      <c r="BG633" s="73"/>
      <c r="BH633" s="73"/>
    </row>
    <row r="634" spans="1:60" s="119" customFormat="1" ht="27.75" customHeight="1" x14ac:dyDescent="0.2">
      <c r="A634" s="184">
        <v>44447</v>
      </c>
      <c r="B634" s="177">
        <v>2461</v>
      </c>
      <c r="C634" s="180" t="str">
        <f>UPPER("pago retenciones del 5, 10 y 18 % correspondiente al mes de AGOSTO/21")</f>
        <v>PAGO RETENCIONES DEL 5, 10 Y 18 % CORRESPONDIENTE AL MES DE AGOSTO/21</v>
      </c>
      <c r="D634" s="182"/>
      <c r="E634" s="95">
        <v>47036.36</v>
      </c>
      <c r="F634" s="14">
        <f t="shared" si="14"/>
        <v>291957.33</v>
      </c>
      <c r="G634" s="73"/>
      <c r="H634" s="73"/>
      <c r="I634" s="73"/>
      <c r="J634" s="73"/>
      <c r="K634" s="73"/>
      <c r="L634" s="73"/>
      <c r="M634" s="73"/>
      <c r="N634" s="73"/>
      <c r="O634" s="73"/>
      <c r="P634" s="73"/>
      <c r="Q634" s="73"/>
      <c r="R634" s="73"/>
      <c r="S634" s="73"/>
      <c r="T634" s="73"/>
      <c r="U634" s="73"/>
      <c r="V634" s="73"/>
      <c r="W634" s="73"/>
      <c r="X634" s="73"/>
      <c r="Y634" s="73"/>
      <c r="Z634" s="73"/>
      <c r="AA634" s="73"/>
      <c r="AB634" s="73"/>
      <c r="AC634" s="73"/>
      <c r="AD634" s="73"/>
      <c r="AE634" s="73"/>
      <c r="AF634" s="73"/>
      <c r="AG634" s="73"/>
      <c r="AH634" s="73"/>
      <c r="AI634" s="73"/>
      <c r="AJ634" s="73"/>
      <c r="AK634" s="73"/>
      <c r="AL634" s="73"/>
      <c r="AM634" s="73"/>
      <c r="AN634" s="73"/>
      <c r="AO634" s="73"/>
      <c r="AP634" s="73"/>
      <c r="AQ634" s="73"/>
      <c r="AR634" s="73"/>
      <c r="AS634" s="73"/>
      <c r="AT634" s="73"/>
      <c r="AU634" s="73"/>
      <c r="AV634" s="73"/>
      <c r="AW634" s="73"/>
      <c r="AX634" s="73"/>
      <c r="AY634" s="73"/>
      <c r="AZ634" s="73"/>
      <c r="BA634" s="73"/>
      <c r="BB634" s="73"/>
      <c r="BC634" s="73"/>
      <c r="BD634" s="73"/>
      <c r="BE634" s="73"/>
      <c r="BF634" s="73"/>
      <c r="BG634" s="73"/>
      <c r="BH634" s="73"/>
    </row>
    <row r="635" spans="1:60" x14ac:dyDescent="0.2">
      <c r="A635" s="1"/>
      <c r="B635" s="125"/>
      <c r="C635" s="165"/>
      <c r="D635" s="55"/>
      <c r="E635" s="161"/>
      <c r="F635" s="73"/>
    </row>
    <row r="636" spans="1:60" x14ac:dyDescent="0.2">
      <c r="A636" s="1"/>
      <c r="B636" s="125"/>
      <c r="C636" s="165"/>
      <c r="D636" s="55"/>
      <c r="E636" s="161"/>
      <c r="F636" s="73"/>
    </row>
    <row r="637" spans="1:60" x14ac:dyDescent="0.2">
      <c r="A637" s="1"/>
      <c r="B637" s="125"/>
      <c r="C637" s="165"/>
      <c r="D637" s="55"/>
      <c r="E637" s="161"/>
      <c r="F637" s="73"/>
    </row>
    <row r="638" spans="1:60" s="5" customFormat="1" ht="15" customHeight="1" x14ac:dyDescent="0.25">
      <c r="A638" s="220" t="s">
        <v>0</v>
      </c>
      <c r="B638" s="220"/>
      <c r="C638" s="220"/>
      <c r="D638" s="220"/>
      <c r="E638" s="220"/>
      <c r="F638" s="220"/>
      <c r="G638" s="130"/>
      <c r="H638" s="130"/>
      <c r="I638" s="130"/>
      <c r="J638" s="130"/>
      <c r="K638" s="130"/>
      <c r="L638" s="130"/>
      <c r="M638" s="130"/>
      <c r="N638" s="130"/>
      <c r="O638" s="130"/>
      <c r="P638" s="130"/>
      <c r="Q638" s="130"/>
      <c r="R638" s="130"/>
      <c r="S638" s="130"/>
      <c r="T638" s="130"/>
      <c r="U638" s="130"/>
      <c r="V638" s="130"/>
      <c r="W638" s="130"/>
      <c r="X638" s="130"/>
      <c r="Y638" s="130"/>
      <c r="Z638" s="130"/>
      <c r="AA638" s="130"/>
      <c r="AB638" s="130"/>
      <c r="AC638" s="130"/>
      <c r="AD638" s="130"/>
      <c r="AE638" s="130"/>
      <c r="AF638" s="130"/>
      <c r="AG638" s="130"/>
      <c r="AH638" s="130"/>
      <c r="AI638" s="130"/>
      <c r="AJ638" s="130"/>
      <c r="AK638" s="130"/>
      <c r="AL638" s="130"/>
      <c r="AM638" s="130"/>
      <c r="AN638" s="130"/>
      <c r="AO638" s="130"/>
      <c r="AP638" s="130"/>
      <c r="AQ638" s="130"/>
      <c r="AR638" s="130"/>
      <c r="AS638" s="130"/>
      <c r="AT638" s="130"/>
      <c r="AU638" s="130"/>
      <c r="AV638" s="130"/>
      <c r="AW638" s="130"/>
      <c r="AX638" s="130"/>
      <c r="AY638" s="130"/>
      <c r="AZ638" s="130"/>
      <c r="BA638" s="130"/>
      <c r="BB638" s="130"/>
      <c r="BC638" s="130"/>
      <c r="BD638" s="130"/>
      <c r="BE638" s="130"/>
      <c r="BF638" s="130"/>
      <c r="BG638" s="130"/>
      <c r="BH638" s="130"/>
    </row>
    <row r="639" spans="1:60" s="185" customFormat="1" ht="15" customHeight="1" x14ac:dyDescent="0.25">
      <c r="A639" s="220" t="s">
        <v>1</v>
      </c>
      <c r="B639" s="220"/>
      <c r="C639" s="220"/>
      <c r="D639" s="220"/>
      <c r="E639" s="220"/>
      <c r="F639" s="220"/>
      <c r="G639" s="130"/>
      <c r="H639" s="167"/>
      <c r="I639" s="167"/>
      <c r="J639" s="167"/>
      <c r="K639" s="167"/>
      <c r="L639" s="167"/>
      <c r="M639" s="167"/>
      <c r="N639" s="167"/>
      <c r="O639" s="167"/>
      <c r="P639" s="167"/>
      <c r="Q639" s="167"/>
      <c r="R639" s="167"/>
      <c r="S639" s="167"/>
      <c r="T639" s="167"/>
      <c r="U639" s="167"/>
      <c r="V639" s="167"/>
      <c r="W639" s="167"/>
      <c r="X639" s="167"/>
      <c r="Y639" s="167"/>
      <c r="Z639" s="167"/>
      <c r="AA639" s="167"/>
      <c r="AB639" s="167"/>
      <c r="AC639" s="167"/>
      <c r="AD639" s="167"/>
      <c r="AE639" s="167"/>
      <c r="AF639" s="167"/>
      <c r="AG639" s="167"/>
      <c r="AH639" s="167"/>
      <c r="AI639" s="167"/>
      <c r="AJ639" s="167"/>
      <c r="AK639" s="167"/>
      <c r="AL639" s="167"/>
      <c r="AM639" s="167"/>
      <c r="AN639" s="167"/>
      <c r="AO639" s="167"/>
      <c r="AP639" s="167"/>
      <c r="AQ639" s="167"/>
      <c r="AR639" s="167"/>
      <c r="AS639" s="167"/>
      <c r="AT639" s="167"/>
      <c r="AU639" s="167"/>
      <c r="AV639" s="167"/>
      <c r="AW639" s="167"/>
      <c r="AX639" s="167"/>
      <c r="AY639" s="167"/>
      <c r="AZ639" s="167"/>
      <c r="BA639" s="167"/>
      <c r="BB639" s="167"/>
      <c r="BC639" s="167"/>
      <c r="BD639" s="167"/>
      <c r="BE639" s="167"/>
      <c r="BF639" s="167"/>
      <c r="BG639" s="167"/>
      <c r="BH639" s="167"/>
    </row>
    <row r="640" spans="1:60" s="185" customFormat="1" ht="15" customHeight="1" x14ac:dyDescent="0.25">
      <c r="A640" s="221" t="s">
        <v>2</v>
      </c>
      <c r="B640" s="221"/>
      <c r="C640" s="221"/>
      <c r="D640" s="221"/>
      <c r="E640" s="221"/>
      <c r="F640" s="221"/>
      <c r="G640" s="130"/>
      <c r="H640" s="167"/>
      <c r="I640" s="167"/>
      <c r="J640" s="167"/>
      <c r="K640" s="167"/>
      <c r="L640" s="167"/>
      <c r="M640" s="167"/>
      <c r="N640" s="167"/>
      <c r="O640" s="167"/>
      <c r="P640" s="167"/>
      <c r="Q640" s="167"/>
      <c r="R640" s="167"/>
      <c r="S640" s="167"/>
      <c r="T640" s="167"/>
      <c r="U640" s="167"/>
      <c r="V640" s="167"/>
      <c r="W640" s="167"/>
      <c r="X640" s="167"/>
      <c r="Y640" s="167"/>
      <c r="Z640" s="167"/>
      <c r="AA640" s="167"/>
      <c r="AB640" s="167"/>
      <c r="AC640" s="167"/>
      <c r="AD640" s="167"/>
      <c r="AE640" s="167"/>
      <c r="AF640" s="167"/>
      <c r="AG640" s="167"/>
      <c r="AH640" s="167"/>
      <c r="AI640" s="167"/>
      <c r="AJ640" s="167"/>
      <c r="AK640" s="167"/>
      <c r="AL640" s="167"/>
      <c r="AM640" s="167"/>
      <c r="AN640" s="167"/>
      <c r="AO640" s="167"/>
      <c r="AP640" s="167"/>
      <c r="AQ640" s="167"/>
      <c r="AR640" s="167"/>
      <c r="AS640" s="167"/>
      <c r="AT640" s="167"/>
      <c r="AU640" s="167"/>
      <c r="AV640" s="167"/>
      <c r="AW640" s="167"/>
      <c r="AX640" s="167"/>
      <c r="AY640" s="167"/>
      <c r="AZ640" s="167"/>
      <c r="BA640" s="167"/>
      <c r="BB640" s="167"/>
      <c r="BC640" s="167"/>
      <c r="BD640" s="167"/>
      <c r="BE640" s="167"/>
      <c r="BF640" s="167"/>
      <c r="BG640" s="167"/>
      <c r="BH640" s="167"/>
    </row>
    <row r="641" spans="1:60" s="185" customFormat="1" ht="15" customHeight="1" x14ac:dyDescent="0.25">
      <c r="A641" s="221" t="s">
        <v>3</v>
      </c>
      <c r="B641" s="221"/>
      <c r="C641" s="221"/>
      <c r="D641" s="221"/>
      <c r="E641" s="221"/>
      <c r="F641" s="221"/>
      <c r="G641" s="130"/>
      <c r="H641" s="167"/>
      <c r="I641" s="167"/>
      <c r="J641" s="167"/>
      <c r="K641" s="167"/>
      <c r="L641" s="167"/>
      <c r="M641" s="167"/>
      <c r="N641" s="167"/>
      <c r="O641" s="167"/>
      <c r="P641" s="167"/>
      <c r="Q641" s="167"/>
      <c r="R641" s="167"/>
      <c r="S641" s="167"/>
      <c r="T641" s="167"/>
      <c r="U641" s="167"/>
      <c r="V641" s="167"/>
      <c r="W641" s="167"/>
      <c r="X641" s="167"/>
      <c r="Y641" s="167"/>
      <c r="Z641" s="167"/>
      <c r="AA641" s="167"/>
      <c r="AB641" s="167"/>
      <c r="AC641" s="167"/>
      <c r="AD641" s="167"/>
      <c r="AE641" s="167"/>
      <c r="AF641" s="167"/>
      <c r="AG641" s="167"/>
      <c r="AH641" s="167"/>
      <c r="AI641" s="167"/>
      <c r="AJ641" s="167"/>
      <c r="AK641" s="167"/>
      <c r="AL641" s="167"/>
      <c r="AM641" s="167"/>
      <c r="AN641" s="167"/>
      <c r="AO641" s="167"/>
      <c r="AP641" s="167"/>
      <c r="AQ641" s="167"/>
      <c r="AR641" s="167"/>
      <c r="AS641" s="167"/>
      <c r="AT641" s="167"/>
      <c r="AU641" s="167"/>
      <c r="AV641" s="167"/>
      <c r="AW641" s="167"/>
      <c r="AX641" s="167"/>
      <c r="AY641" s="167"/>
      <c r="AZ641" s="167"/>
      <c r="BA641" s="167"/>
      <c r="BB641" s="167"/>
      <c r="BC641" s="167"/>
      <c r="BD641" s="167"/>
      <c r="BE641" s="167"/>
      <c r="BF641" s="167"/>
      <c r="BG641" s="167"/>
      <c r="BH641" s="167"/>
    </row>
    <row r="642" spans="1:60" s="185" customFormat="1" ht="15" customHeight="1" x14ac:dyDescent="0.25">
      <c r="A642" s="168"/>
      <c r="B642" s="169"/>
      <c r="C642" s="170"/>
      <c r="D642" s="171"/>
      <c r="E642" s="172"/>
      <c r="F642" s="173"/>
      <c r="G642" s="130"/>
      <c r="H642" s="167"/>
      <c r="I642" s="167"/>
      <c r="J642" s="167"/>
      <c r="K642" s="167"/>
      <c r="L642" s="167"/>
      <c r="M642" s="167"/>
      <c r="N642" s="167"/>
      <c r="O642" s="167"/>
      <c r="P642" s="167"/>
      <c r="Q642" s="167"/>
      <c r="R642" s="167"/>
      <c r="S642" s="167"/>
      <c r="T642" s="167"/>
      <c r="U642" s="167"/>
      <c r="V642" s="167"/>
      <c r="W642" s="167"/>
      <c r="X642" s="167"/>
      <c r="Y642" s="167"/>
      <c r="Z642" s="167"/>
      <c r="AA642" s="167"/>
      <c r="AB642" s="167"/>
      <c r="AC642" s="167"/>
      <c r="AD642" s="167"/>
      <c r="AE642" s="167"/>
      <c r="AF642" s="167"/>
      <c r="AG642" s="167"/>
      <c r="AH642" s="167"/>
      <c r="AI642" s="167"/>
      <c r="AJ642" s="167"/>
      <c r="AK642" s="167"/>
      <c r="AL642" s="167"/>
      <c r="AM642" s="167"/>
      <c r="AN642" s="167"/>
      <c r="AO642" s="167"/>
      <c r="AP642" s="167"/>
      <c r="AQ642" s="167"/>
      <c r="AR642" s="167"/>
      <c r="AS642" s="167"/>
      <c r="AT642" s="167"/>
      <c r="AU642" s="167"/>
      <c r="AV642" s="167"/>
      <c r="AW642" s="167"/>
      <c r="AX642" s="167"/>
      <c r="AY642" s="167"/>
      <c r="AZ642" s="167"/>
      <c r="BA642" s="167"/>
      <c r="BB642" s="167"/>
      <c r="BC642" s="167"/>
      <c r="BD642" s="167"/>
      <c r="BE642" s="167"/>
      <c r="BF642" s="167"/>
      <c r="BG642" s="167"/>
      <c r="BH642" s="167"/>
    </row>
    <row r="643" spans="1:60" s="174" customFormat="1" ht="33" customHeight="1" x14ac:dyDescent="0.2">
      <c r="A643" s="225" t="s">
        <v>861</v>
      </c>
      <c r="B643" s="225"/>
      <c r="C643" s="225"/>
      <c r="D643" s="225"/>
      <c r="E643" s="225"/>
      <c r="F643" s="225"/>
      <c r="G643" s="1"/>
      <c r="H643" s="110"/>
      <c r="I643" s="110"/>
      <c r="J643" s="110"/>
      <c r="K643" s="110"/>
      <c r="L643" s="110"/>
      <c r="M643" s="110"/>
      <c r="N643" s="110"/>
      <c r="O643" s="110"/>
      <c r="P643" s="110"/>
      <c r="Q643" s="110"/>
      <c r="R643" s="110"/>
      <c r="S643" s="110"/>
      <c r="T643" s="110"/>
      <c r="U643" s="110"/>
      <c r="V643" s="110"/>
      <c r="W643" s="110"/>
      <c r="X643" s="110"/>
      <c r="Y643" s="110"/>
      <c r="Z643" s="110"/>
      <c r="AA643" s="110"/>
      <c r="AB643" s="110"/>
      <c r="AC643" s="110"/>
      <c r="AD643" s="110"/>
      <c r="AE643" s="110"/>
      <c r="AF643" s="110"/>
      <c r="AG643" s="110"/>
      <c r="AH643" s="110"/>
      <c r="AI643" s="110"/>
      <c r="AJ643" s="110"/>
      <c r="AK643" s="110"/>
      <c r="AL643" s="110"/>
      <c r="AM643" s="110"/>
      <c r="AN643" s="110"/>
      <c r="AO643" s="110"/>
      <c r="AP643" s="110"/>
      <c r="AQ643" s="110"/>
      <c r="AR643" s="110"/>
      <c r="AS643" s="110"/>
      <c r="AT643" s="110"/>
      <c r="AU643" s="110"/>
      <c r="AV643" s="110"/>
      <c r="AW643" s="110"/>
      <c r="AX643" s="110"/>
      <c r="AY643" s="110"/>
      <c r="AZ643" s="110"/>
      <c r="BA643" s="110"/>
      <c r="BB643" s="110"/>
      <c r="BC643" s="110"/>
      <c r="BD643" s="110"/>
      <c r="BE643" s="110"/>
      <c r="BF643" s="110"/>
      <c r="BG643" s="110"/>
      <c r="BH643" s="110"/>
    </row>
    <row r="644" spans="1:60" s="174" customFormat="1" ht="30" customHeight="1" x14ac:dyDescent="0.2">
      <c r="A644" s="225" t="s">
        <v>6</v>
      </c>
      <c r="B644" s="225"/>
      <c r="C644" s="225"/>
      <c r="D644" s="225"/>
      <c r="E644" s="225"/>
      <c r="F644" s="87">
        <v>600925.39</v>
      </c>
      <c r="G644" s="1"/>
      <c r="H644" s="110"/>
      <c r="I644" s="110"/>
      <c r="J644" s="110"/>
      <c r="K644" s="110"/>
      <c r="L644" s="110"/>
      <c r="M644" s="110"/>
      <c r="N644" s="110"/>
      <c r="O644" s="110"/>
      <c r="P644" s="110"/>
      <c r="Q644" s="110"/>
      <c r="R644" s="110"/>
      <c r="S644" s="110"/>
      <c r="T644" s="110"/>
      <c r="U644" s="110"/>
      <c r="V644" s="110"/>
      <c r="W644" s="110"/>
      <c r="X644" s="110"/>
      <c r="Y644" s="110"/>
      <c r="Z644" s="110"/>
      <c r="AA644" s="110"/>
      <c r="AB644" s="110"/>
      <c r="AC644" s="110"/>
      <c r="AD644" s="110"/>
      <c r="AE644" s="110"/>
      <c r="AF644" s="110"/>
      <c r="AG644" s="110"/>
      <c r="AH644" s="110"/>
      <c r="AI644" s="110"/>
      <c r="AJ644" s="110"/>
      <c r="AK644" s="110"/>
      <c r="AL644" s="110"/>
      <c r="AM644" s="110"/>
      <c r="AN644" s="110"/>
      <c r="AO644" s="110"/>
      <c r="AP644" s="110"/>
      <c r="AQ644" s="110"/>
      <c r="AR644" s="110"/>
      <c r="AS644" s="110"/>
      <c r="AT644" s="110"/>
      <c r="AU644" s="110"/>
      <c r="AV644" s="110"/>
      <c r="AW644" s="110"/>
      <c r="AX644" s="110"/>
      <c r="AY644" s="110"/>
      <c r="AZ644" s="110"/>
      <c r="BA644" s="110"/>
      <c r="BB644" s="110"/>
      <c r="BC644" s="110"/>
      <c r="BD644" s="110"/>
      <c r="BE644" s="110"/>
      <c r="BF644" s="110"/>
      <c r="BG644" s="110"/>
      <c r="BH644" s="110"/>
    </row>
    <row r="645" spans="1:60" s="174" customFormat="1" ht="15.75" customHeight="1" x14ac:dyDescent="0.2">
      <c r="A645" s="10" t="s">
        <v>7</v>
      </c>
      <c r="B645" s="10" t="s">
        <v>844</v>
      </c>
      <c r="C645" s="10" t="s">
        <v>681</v>
      </c>
      <c r="D645" s="10" t="s">
        <v>10</v>
      </c>
      <c r="E645" s="10" t="s">
        <v>11</v>
      </c>
      <c r="F645" s="10" t="s">
        <v>682</v>
      </c>
      <c r="G645" s="1"/>
      <c r="H645" s="110"/>
      <c r="I645" s="110"/>
      <c r="J645" s="110"/>
      <c r="K645" s="110"/>
      <c r="L645" s="110"/>
      <c r="M645" s="110"/>
      <c r="N645" s="110"/>
      <c r="O645" s="110"/>
      <c r="P645" s="110"/>
      <c r="Q645" s="110"/>
      <c r="R645" s="110"/>
      <c r="S645" s="110"/>
      <c r="T645" s="110"/>
      <c r="U645" s="110"/>
      <c r="V645" s="110"/>
      <c r="W645" s="110"/>
      <c r="X645" s="110"/>
      <c r="Y645" s="110"/>
      <c r="Z645" s="110"/>
      <c r="AA645" s="110"/>
      <c r="AB645" s="110"/>
      <c r="AC645" s="110"/>
      <c r="AD645" s="110"/>
      <c r="AE645" s="110"/>
      <c r="AF645" s="110"/>
      <c r="AG645" s="110"/>
      <c r="AH645" s="110"/>
      <c r="AI645" s="110"/>
      <c r="AJ645" s="110"/>
      <c r="AK645" s="110"/>
      <c r="AL645" s="110"/>
      <c r="AM645" s="110"/>
      <c r="AN645" s="110"/>
      <c r="AO645" s="110"/>
      <c r="AP645" s="110"/>
      <c r="AQ645" s="110"/>
      <c r="AR645" s="110"/>
      <c r="AS645" s="110"/>
      <c r="AT645" s="110"/>
      <c r="AU645" s="110"/>
      <c r="AV645" s="110"/>
      <c r="AW645" s="110"/>
      <c r="AX645" s="110"/>
      <c r="AY645" s="110"/>
      <c r="AZ645" s="110"/>
      <c r="BA645" s="110"/>
      <c r="BB645" s="110"/>
      <c r="BC645" s="110"/>
      <c r="BD645" s="110"/>
      <c r="BE645" s="110"/>
      <c r="BF645" s="110"/>
      <c r="BG645" s="110"/>
      <c r="BH645" s="110"/>
    </row>
    <row r="646" spans="1:60" s="174" customFormat="1" ht="15" customHeight="1" x14ac:dyDescent="0.2">
      <c r="A646" s="123"/>
      <c r="B646" s="12"/>
      <c r="C646" s="13" t="s">
        <v>847</v>
      </c>
      <c r="D646" s="14">
        <v>2824928.16</v>
      </c>
      <c r="E646" s="14"/>
      <c r="F646" s="15">
        <f>F644+D646</f>
        <v>3425853.5500000003</v>
      </c>
      <c r="G646" s="1"/>
      <c r="H646" s="110"/>
      <c r="I646" s="110"/>
      <c r="J646" s="110"/>
      <c r="K646" s="110"/>
      <c r="L646" s="110"/>
      <c r="M646" s="110"/>
      <c r="N646" s="110"/>
      <c r="O646" s="110"/>
      <c r="P646" s="110"/>
      <c r="Q646" s="110"/>
      <c r="R646" s="110"/>
      <c r="S646" s="110"/>
      <c r="T646" s="110"/>
      <c r="U646" s="110"/>
      <c r="V646" s="110"/>
      <c r="W646" s="110"/>
      <c r="X646" s="110"/>
      <c r="Y646" s="110"/>
      <c r="Z646" s="110"/>
      <c r="AA646" s="110"/>
      <c r="AB646" s="110"/>
      <c r="AC646" s="110"/>
      <c r="AD646" s="110"/>
      <c r="AE646" s="110"/>
      <c r="AF646" s="110"/>
      <c r="AG646" s="110"/>
      <c r="AH646" s="110"/>
      <c r="AI646" s="110"/>
      <c r="AJ646" s="110"/>
      <c r="AK646" s="110"/>
      <c r="AL646" s="110"/>
      <c r="AM646" s="110"/>
      <c r="AN646" s="110"/>
      <c r="AO646" s="110"/>
      <c r="AP646" s="110"/>
      <c r="AQ646" s="110"/>
      <c r="AR646" s="110"/>
      <c r="AS646" s="110"/>
      <c r="AT646" s="110"/>
      <c r="AU646" s="110"/>
      <c r="AV646" s="110"/>
      <c r="AW646" s="110"/>
      <c r="AX646" s="110"/>
      <c r="AY646" s="110"/>
      <c r="AZ646" s="110"/>
      <c r="BA646" s="110"/>
      <c r="BB646" s="110"/>
      <c r="BC646" s="110"/>
      <c r="BD646" s="110"/>
      <c r="BE646" s="110"/>
      <c r="BF646" s="110"/>
      <c r="BG646" s="110"/>
      <c r="BH646" s="110"/>
    </row>
    <row r="647" spans="1:60" s="174" customFormat="1" ht="15" customHeight="1" x14ac:dyDescent="0.2">
      <c r="A647" s="123"/>
      <c r="B647" s="12"/>
      <c r="C647" s="13" t="s">
        <v>849</v>
      </c>
      <c r="D647" s="20"/>
      <c r="E647" s="143"/>
      <c r="F647" s="15">
        <f>F646</f>
        <v>3425853.5500000003</v>
      </c>
      <c r="G647" s="1"/>
      <c r="H647" s="110"/>
      <c r="I647" s="110"/>
      <c r="J647" s="110"/>
      <c r="K647" s="110"/>
      <c r="L647" s="110"/>
      <c r="M647" s="110"/>
      <c r="N647" s="110"/>
      <c r="O647" s="110"/>
      <c r="P647" s="110"/>
      <c r="Q647" s="110"/>
      <c r="R647" s="110"/>
      <c r="S647" s="110"/>
      <c r="T647" s="110"/>
      <c r="U647" s="110"/>
      <c r="V647" s="110"/>
      <c r="W647" s="110"/>
      <c r="X647" s="110"/>
      <c r="Y647" s="110"/>
      <c r="Z647" s="110"/>
      <c r="AA647" s="110"/>
      <c r="AB647" s="110"/>
      <c r="AC647" s="110"/>
      <c r="AD647" s="110"/>
      <c r="AE647" s="110"/>
      <c r="AF647" s="110"/>
      <c r="AG647" s="110"/>
      <c r="AH647" s="110"/>
      <c r="AI647" s="110"/>
      <c r="AJ647" s="110"/>
      <c r="AK647" s="110"/>
      <c r="AL647" s="110"/>
      <c r="AM647" s="110"/>
      <c r="AN647" s="110"/>
      <c r="AO647" s="110"/>
      <c r="AP647" s="110"/>
      <c r="AQ647" s="110"/>
      <c r="AR647" s="110"/>
      <c r="AS647" s="110"/>
      <c r="AT647" s="110"/>
      <c r="AU647" s="110"/>
      <c r="AV647" s="110"/>
      <c r="AW647" s="110"/>
      <c r="AX647" s="110"/>
      <c r="AY647" s="110"/>
      <c r="AZ647" s="110"/>
      <c r="BA647" s="110"/>
      <c r="BB647" s="110"/>
      <c r="BC647" s="110"/>
      <c r="BD647" s="110"/>
      <c r="BE647" s="110"/>
      <c r="BF647" s="110"/>
      <c r="BG647" s="110"/>
      <c r="BH647" s="110"/>
    </row>
    <row r="648" spans="1:60" s="174" customFormat="1" ht="15" customHeight="1" x14ac:dyDescent="0.2">
      <c r="A648" s="123"/>
      <c r="B648" s="12"/>
      <c r="C648" s="22" t="s">
        <v>19</v>
      </c>
      <c r="D648" s="20"/>
      <c r="E648" s="143">
        <v>5063.09</v>
      </c>
      <c r="F648" s="15">
        <f>F647-E648</f>
        <v>3420790.4600000004</v>
      </c>
      <c r="G648" s="1"/>
      <c r="H648" s="110"/>
      <c r="I648" s="110"/>
      <c r="J648" s="110"/>
      <c r="K648" s="110"/>
      <c r="L648" s="110"/>
      <c r="M648" s="110"/>
      <c r="N648" s="110"/>
      <c r="O648" s="110"/>
      <c r="P648" s="110"/>
      <c r="Q648" s="110"/>
      <c r="R648" s="110"/>
      <c r="S648" s="110"/>
      <c r="T648" s="110"/>
      <c r="U648" s="110"/>
      <c r="V648" s="110"/>
      <c r="W648" s="110"/>
      <c r="X648" s="110"/>
      <c r="Y648" s="110"/>
      <c r="Z648" s="110"/>
      <c r="AA648" s="110"/>
      <c r="AB648" s="110"/>
      <c r="AC648" s="110"/>
      <c r="AD648" s="110"/>
      <c r="AE648" s="110"/>
      <c r="AF648" s="110"/>
      <c r="AG648" s="110"/>
      <c r="AH648" s="110"/>
      <c r="AI648" s="110"/>
      <c r="AJ648" s="110"/>
      <c r="AK648" s="110"/>
      <c r="AL648" s="110"/>
      <c r="AM648" s="110"/>
      <c r="AN648" s="110"/>
      <c r="AO648" s="110"/>
      <c r="AP648" s="110"/>
      <c r="AQ648" s="110"/>
      <c r="AR648" s="110"/>
      <c r="AS648" s="110"/>
      <c r="AT648" s="110"/>
      <c r="AU648" s="110"/>
      <c r="AV648" s="110"/>
      <c r="AW648" s="110"/>
      <c r="AX648" s="110"/>
      <c r="AY648" s="110"/>
      <c r="AZ648" s="110"/>
      <c r="BA648" s="110"/>
      <c r="BB648" s="110"/>
      <c r="BC648" s="110"/>
      <c r="BD648" s="110"/>
      <c r="BE648" s="110"/>
      <c r="BF648" s="110"/>
      <c r="BG648" s="110"/>
      <c r="BH648" s="110"/>
    </row>
    <row r="649" spans="1:60" s="174" customFormat="1" ht="15" customHeight="1" x14ac:dyDescent="0.2">
      <c r="A649" s="123"/>
      <c r="B649" s="12"/>
      <c r="C649" s="13" t="s">
        <v>21</v>
      </c>
      <c r="D649" s="20"/>
      <c r="E649" s="143">
        <v>500</v>
      </c>
      <c r="F649" s="15">
        <f>F648-E649</f>
        <v>3420290.4600000004</v>
      </c>
      <c r="G649" s="1"/>
      <c r="H649" s="110"/>
      <c r="I649" s="110"/>
      <c r="J649" s="110"/>
      <c r="K649" s="110"/>
      <c r="L649" s="110"/>
      <c r="M649" s="110"/>
      <c r="N649" s="110"/>
      <c r="O649" s="110"/>
      <c r="P649" s="110"/>
      <c r="Q649" s="110"/>
      <c r="R649" s="110"/>
      <c r="S649" s="110"/>
      <c r="T649" s="110"/>
      <c r="U649" s="110"/>
      <c r="V649" s="110"/>
      <c r="W649" s="110"/>
      <c r="X649" s="110"/>
      <c r="Y649" s="110"/>
      <c r="Z649" s="110"/>
      <c r="AA649" s="110"/>
      <c r="AB649" s="110"/>
      <c r="AC649" s="110"/>
      <c r="AD649" s="110"/>
      <c r="AE649" s="110"/>
      <c r="AF649" s="110"/>
      <c r="AG649" s="110"/>
      <c r="AH649" s="110"/>
      <c r="AI649" s="110"/>
      <c r="AJ649" s="110"/>
      <c r="AK649" s="110"/>
      <c r="AL649" s="110"/>
      <c r="AM649" s="110"/>
      <c r="AN649" s="110"/>
      <c r="AO649" s="110"/>
      <c r="AP649" s="110"/>
      <c r="AQ649" s="110"/>
      <c r="AR649" s="110"/>
      <c r="AS649" s="110"/>
      <c r="AT649" s="110"/>
      <c r="AU649" s="110"/>
      <c r="AV649" s="110"/>
      <c r="AW649" s="110"/>
      <c r="AX649" s="110"/>
      <c r="AY649" s="110"/>
      <c r="AZ649" s="110"/>
      <c r="BA649" s="110"/>
      <c r="BB649" s="110"/>
      <c r="BC649" s="110"/>
      <c r="BD649" s="110"/>
      <c r="BE649" s="110"/>
      <c r="BF649" s="110"/>
      <c r="BG649" s="110"/>
      <c r="BH649" s="110"/>
    </row>
    <row r="650" spans="1:60" ht="15" customHeight="1" x14ac:dyDescent="0.2">
      <c r="A650" s="11"/>
      <c r="B650" s="99"/>
      <c r="C650" s="13" t="s">
        <v>23</v>
      </c>
      <c r="D650" s="20"/>
      <c r="E650" s="95">
        <v>175</v>
      </c>
      <c r="F650" s="15">
        <f t="shared" ref="F650:F710" si="15">F649-E650</f>
        <v>3420115.4600000004</v>
      </c>
    </row>
    <row r="651" spans="1:60" ht="40.5" customHeight="1" x14ac:dyDescent="0.2">
      <c r="A651" s="186">
        <v>44442</v>
      </c>
      <c r="B651" s="187" t="s">
        <v>862</v>
      </c>
      <c r="C651" s="154" t="s">
        <v>863</v>
      </c>
      <c r="D651" s="188"/>
      <c r="E651" s="189">
        <v>124238.7</v>
      </c>
      <c r="F651" s="15">
        <f t="shared" si="15"/>
        <v>3295876.7600000002</v>
      </c>
    </row>
    <row r="652" spans="1:60" ht="32.25" customHeight="1" x14ac:dyDescent="0.2">
      <c r="A652" s="186">
        <v>44445</v>
      </c>
      <c r="B652" s="187" t="s">
        <v>864</v>
      </c>
      <c r="C652" s="154" t="s">
        <v>865</v>
      </c>
      <c r="D652" s="188"/>
      <c r="E652" s="189">
        <v>7020</v>
      </c>
      <c r="F652" s="15">
        <f t="shared" si="15"/>
        <v>3288856.7600000002</v>
      </c>
    </row>
    <row r="653" spans="1:60" ht="38.25" customHeight="1" x14ac:dyDescent="0.2">
      <c r="A653" s="186">
        <v>44446</v>
      </c>
      <c r="B653" s="187" t="s">
        <v>866</v>
      </c>
      <c r="C653" s="154" t="s">
        <v>867</v>
      </c>
      <c r="D653" s="182"/>
      <c r="E653" s="189">
        <v>10826</v>
      </c>
      <c r="F653" s="15">
        <f t="shared" si="15"/>
        <v>3278030.7600000002</v>
      </c>
    </row>
    <row r="654" spans="1:60" ht="33" customHeight="1" x14ac:dyDescent="0.2">
      <c r="A654" s="186">
        <v>44447</v>
      </c>
      <c r="B654" s="187" t="s">
        <v>868</v>
      </c>
      <c r="C654" s="154" t="s">
        <v>869</v>
      </c>
      <c r="D654" s="182"/>
      <c r="E654" s="189">
        <v>78046.61</v>
      </c>
      <c r="F654" s="15">
        <f t="shared" si="15"/>
        <v>3199984.1500000004</v>
      </c>
    </row>
    <row r="655" spans="1:60" ht="32.25" customHeight="1" x14ac:dyDescent="0.2">
      <c r="A655" s="186">
        <v>44447</v>
      </c>
      <c r="B655" s="187" t="s">
        <v>870</v>
      </c>
      <c r="C655" s="154" t="s">
        <v>871</v>
      </c>
      <c r="D655" s="182"/>
      <c r="E655" s="190">
        <v>229523.23</v>
      </c>
      <c r="F655" s="15">
        <f t="shared" si="15"/>
        <v>2970460.9200000004</v>
      </c>
    </row>
    <row r="656" spans="1:60" ht="27" customHeight="1" x14ac:dyDescent="0.2">
      <c r="A656" s="191">
        <v>44448</v>
      </c>
      <c r="B656" s="187" t="s">
        <v>872</v>
      </c>
      <c r="C656" s="192" t="s">
        <v>873</v>
      </c>
      <c r="D656" s="182"/>
      <c r="E656" s="193">
        <v>59031.25</v>
      </c>
      <c r="F656" s="15">
        <f t="shared" si="15"/>
        <v>2911429.6700000004</v>
      </c>
    </row>
    <row r="657" spans="1:60" s="200" customFormat="1" ht="24.75" customHeight="1" x14ac:dyDescent="0.2">
      <c r="A657" s="194">
        <v>44448</v>
      </c>
      <c r="B657" s="195" t="s">
        <v>874</v>
      </c>
      <c r="C657" s="196" t="s">
        <v>875</v>
      </c>
      <c r="D657" s="197"/>
      <c r="E657" s="198">
        <v>26200.6</v>
      </c>
      <c r="F657" s="15">
        <f t="shared" si="15"/>
        <v>2885229.0700000003</v>
      </c>
      <c r="G657" s="199"/>
      <c r="H657" s="115"/>
      <c r="I657" s="115"/>
      <c r="J657" s="115"/>
      <c r="K657" s="115"/>
      <c r="L657" s="115"/>
      <c r="M657" s="115"/>
      <c r="N657" s="115"/>
      <c r="O657" s="115"/>
      <c r="P657" s="115"/>
      <c r="Q657" s="115"/>
      <c r="R657" s="115"/>
      <c r="S657" s="115"/>
      <c r="T657" s="115"/>
      <c r="U657" s="115"/>
      <c r="V657" s="115"/>
      <c r="W657" s="115"/>
      <c r="X657" s="115"/>
      <c r="Y657" s="115"/>
      <c r="Z657" s="115"/>
      <c r="AA657" s="115"/>
      <c r="AB657" s="115"/>
      <c r="AC657" s="115"/>
      <c r="AD657" s="115"/>
      <c r="AE657" s="115"/>
      <c r="AF657" s="115"/>
      <c r="AG657" s="115"/>
      <c r="AH657" s="115"/>
      <c r="AI657" s="115"/>
      <c r="AJ657" s="115"/>
      <c r="AK657" s="115"/>
      <c r="AL657" s="115"/>
      <c r="AM657" s="115"/>
      <c r="AN657" s="115"/>
      <c r="AO657" s="115"/>
      <c r="AP657" s="115"/>
      <c r="AQ657" s="115"/>
      <c r="AR657" s="115"/>
      <c r="AS657" s="115"/>
      <c r="AT657" s="115"/>
      <c r="AU657" s="115"/>
      <c r="AV657" s="115"/>
      <c r="AW657" s="115"/>
      <c r="AX657" s="115"/>
      <c r="AY657" s="115"/>
      <c r="AZ657" s="115"/>
      <c r="BA657" s="115"/>
      <c r="BB657" s="115"/>
      <c r="BC657" s="115"/>
      <c r="BD657" s="115"/>
      <c r="BE657" s="115"/>
      <c r="BF657" s="115"/>
      <c r="BG657" s="115"/>
      <c r="BH657" s="115"/>
    </row>
    <row r="658" spans="1:60" ht="32.25" customHeight="1" x14ac:dyDescent="0.2">
      <c r="A658" s="191">
        <v>44448</v>
      </c>
      <c r="B658" s="187" t="s">
        <v>876</v>
      </c>
      <c r="C658" s="192" t="s">
        <v>877</v>
      </c>
      <c r="D658" s="182"/>
      <c r="E658" s="193">
        <v>86400</v>
      </c>
      <c r="F658" s="15">
        <f t="shared" si="15"/>
        <v>2798829.0700000003</v>
      </c>
    </row>
    <row r="659" spans="1:60" ht="32.25" customHeight="1" x14ac:dyDescent="0.2">
      <c r="A659" s="191">
        <v>44448</v>
      </c>
      <c r="B659" s="187" t="s">
        <v>878</v>
      </c>
      <c r="C659" s="192" t="s">
        <v>877</v>
      </c>
      <c r="D659" s="182"/>
      <c r="E659" s="193">
        <v>73800</v>
      </c>
      <c r="F659" s="15">
        <f t="shared" si="15"/>
        <v>2725029.0700000003</v>
      </c>
    </row>
    <row r="660" spans="1:60" ht="32.25" customHeight="1" x14ac:dyDescent="0.2">
      <c r="A660" s="191">
        <v>44448</v>
      </c>
      <c r="B660" s="187" t="s">
        <v>879</v>
      </c>
      <c r="C660" s="192" t="s">
        <v>877</v>
      </c>
      <c r="D660" s="182"/>
      <c r="E660" s="193">
        <v>61200</v>
      </c>
      <c r="F660" s="15">
        <f t="shared" si="15"/>
        <v>2663829.0700000003</v>
      </c>
    </row>
    <row r="661" spans="1:60" ht="38.25" customHeight="1" x14ac:dyDescent="0.2">
      <c r="A661" s="191">
        <v>44448</v>
      </c>
      <c r="B661" s="187" t="s">
        <v>880</v>
      </c>
      <c r="C661" s="192" t="s">
        <v>881</v>
      </c>
      <c r="D661" s="182"/>
      <c r="E661" s="193">
        <v>124238.7</v>
      </c>
      <c r="F661" s="15">
        <f t="shared" si="15"/>
        <v>2539590.37</v>
      </c>
    </row>
    <row r="662" spans="1:60" ht="32.25" customHeight="1" x14ac:dyDescent="0.2">
      <c r="A662" s="191">
        <v>44448</v>
      </c>
      <c r="B662" s="187" t="s">
        <v>882</v>
      </c>
      <c r="C662" s="192" t="s">
        <v>883</v>
      </c>
      <c r="D662" s="182"/>
      <c r="E662" s="193">
        <v>110906.8</v>
      </c>
      <c r="F662" s="15">
        <f t="shared" si="15"/>
        <v>2428683.5700000003</v>
      </c>
    </row>
    <row r="663" spans="1:60" ht="32.25" customHeight="1" x14ac:dyDescent="0.2">
      <c r="A663" s="191">
        <v>44449</v>
      </c>
      <c r="B663" s="187" t="s">
        <v>884</v>
      </c>
      <c r="C663" s="201" t="s">
        <v>885</v>
      </c>
      <c r="D663" s="182"/>
      <c r="E663" s="193">
        <v>18000</v>
      </c>
      <c r="F663" s="15">
        <f t="shared" si="15"/>
        <v>2410683.5700000003</v>
      </c>
    </row>
    <row r="664" spans="1:60" ht="32.25" customHeight="1" x14ac:dyDescent="0.2">
      <c r="A664" s="191">
        <v>44449</v>
      </c>
      <c r="B664" s="187" t="s">
        <v>886</v>
      </c>
      <c r="C664" s="201" t="s">
        <v>887</v>
      </c>
      <c r="D664" s="182"/>
      <c r="E664" s="193">
        <v>7236</v>
      </c>
      <c r="F664" s="15">
        <f t="shared" si="15"/>
        <v>2403447.5700000003</v>
      </c>
    </row>
    <row r="665" spans="1:60" ht="32.25" customHeight="1" x14ac:dyDescent="0.2">
      <c r="A665" s="191">
        <v>44449</v>
      </c>
      <c r="B665" s="187" t="s">
        <v>888</v>
      </c>
      <c r="C665" s="201" t="s">
        <v>889</v>
      </c>
      <c r="D665" s="182"/>
      <c r="E665" s="193">
        <v>14850</v>
      </c>
      <c r="F665" s="15">
        <f t="shared" si="15"/>
        <v>2388597.5700000003</v>
      </c>
    </row>
    <row r="666" spans="1:60" ht="32.25" customHeight="1" x14ac:dyDescent="0.2">
      <c r="A666" s="191">
        <v>44449</v>
      </c>
      <c r="B666" s="187" t="s">
        <v>890</v>
      </c>
      <c r="C666" s="201" t="s">
        <v>891</v>
      </c>
      <c r="D666" s="182"/>
      <c r="E666" s="193">
        <v>15840</v>
      </c>
      <c r="F666" s="15">
        <f t="shared" si="15"/>
        <v>2372757.5700000003</v>
      </c>
    </row>
    <row r="667" spans="1:60" ht="32.25" customHeight="1" x14ac:dyDescent="0.2">
      <c r="A667" s="191">
        <v>44449</v>
      </c>
      <c r="B667" s="187" t="s">
        <v>892</v>
      </c>
      <c r="C667" s="201" t="s">
        <v>893</v>
      </c>
      <c r="D667" s="182"/>
      <c r="E667" s="193">
        <v>25200</v>
      </c>
      <c r="F667" s="15">
        <f t="shared" si="15"/>
        <v>2347557.5700000003</v>
      </c>
    </row>
    <row r="668" spans="1:60" ht="32.25" customHeight="1" x14ac:dyDescent="0.2">
      <c r="A668" s="191">
        <v>44449</v>
      </c>
      <c r="B668" s="187" t="s">
        <v>894</v>
      </c>
      <c r="C668" s="201" t="s">
        <v>895</v>
      </c>
      <c r="D668" s="182"/>
      <c r="E668" s="202">
        <v>4500</v>
      </c>
      <c r="F668" s="15">
        <f t="shared" si="15"/>
        <v>2343057.5700000003</v>
      </c>
    </row>
    <row r="669" spans="1:60" ht="42.75" customHeight="1" x14ac:dyDescent="0.2">
      <c r="A669" s="191">
        <v>44449</v>
      </c>
      <c r="B669" s="187" t="s">
        <v>896</v>
      </c>
      <c r="C669" s="203" t="s">
        <v>897</v>
      </c>
      <c r="D669" s="182"/>
      <c r="E669" s="202">
        <v>93827.199999999997</v>
      </c>
      <c r="F669" s="15">
        <f t="shared" si="15"/>
        <v>2249230.37</v>
      </c>
    </row>
    <row r="670" spans="1:60" ht="32.25" customHeight="1" x14ac:dyDescent="0.2">
      <c r="A670" s="191">
        <v>44449</v>
      </c>
      <c r="B670" s="187" t="s">
        <v>898</v>
      </c>
      <c r="C670" s="201" t="s">
        <v>899</v>
      </c>
      <c r="D670" s="182"/>
      <c r="E670" s="202">
        <v>85312.8</v>
      </c>
      <c r="F670" s="15">
        <f t="shared" si="15"/>
        <v>2163917.5700000003</v>
      </c>
    </row>
    <row r="671" spans="1:60" ht="32.25" customHeight="1" x14ac:dyDescent="0.2">
      <c r="A671" s="191">
        <v>44449</v>
      </c>
      <c r="B671" s="187" t="s">
        <v>900</v>
      </c>
      <c r="C671" s="201" t="s">
        <v>901</v>
      </c>
      <c r="D671" s="182"/>
      <c r="E671" s="202">
        <v>68595</v>
      </c>
      <c r="F671" s="15">
        <f t="shared" si="15"/>
        <v>2095322.5700000003</v>
      </c>
    </row>
    <row r="672" spans="1:60" ht="32.25" customHeight="1" x14ac:dyDescent="0.2">
      <c r="A672" s="191">
        <v>44449</v>
      </c>
      <c r="B672" s="187" t="s">
        <v>902</v>
      </c>
      <c r="C672" s="201" t="s">
        <v>903</v>
      </c>
      <c r="D672" s="182"/>
      <c r="E672" s="202">
        <v>124224.38</v>
      </c>
      <c r="F672" s="15">
        <f t="shared" si="15"/>
        <v>1971098.1900000004</v>
      </c>
    </row>
    <row r="673" spans="1:6" ht="32.25" customHeight="1" x14ac:dyDescent="0.2">
      <c r="A673" s="191">
        <v>44449</v>
      </c>
      <c r="B673" s="187" t="s">
        <v>904</v>
      </c>
      <c r="C673" s="201" t="s">
        <v>905</v>
      </c>
      <c r="D673" s="182"/>
      <c r="E673" s="202">
        <v>23476.23</v>
      </c>
      <c r="F673" s="15">
        <f t="shared" si="15"/>
        <v>1947621.9600000004</v>
      </c>
    </row>
    <row r="674" spans="1:6" ht="32.25" customHeight="1" x14ac:dyDescent="0.2">
      <c r="A674" s="191">
        <v>44452</v>
      </c>
      <c r="B674" s="187" t="s">
        <v>906</v>
      </c>
      <c r="C674" s="192" t="s">
        <v>907</v>
      </c>
      <c r="D674" s="182"/>
      <c r="E674" s="202">
        <v>44855.25</v>
      </c>
      <c r="F674" s="15">
        <f t="shared" si="15"/>
        <v>1902766.7100000004</v>
      </c>
    </row>
    <row r="675" spans="1:6" ht="32.25" customHeight="1" x14ac:dyDescent="0.2">
      <c r="A675" s="191">
        <v>44452</v>
      </c>
      <c r="B675" s="187" t="s">
        <v>908</v>
      </c>
      <c r="C675" s="192" t="s">
        <v>909</v>
      </c>
      <c r="D675" s="182"/>
      <c r="E675" s="202">
        <v>13033.31</v>
      </c>
      <c r="F675" s="15">
        <f t="shared" si="15"/>
        <v>1889733.4000000004</v>
      </c>
    </row>
    <row r="676" spans="1:6" ht="32.25" customHeight="1" x14ac:dyDescent="0.2">
      <c r="A676" s="191">
        <v>44452</v>
      </c>
      <c r="B676" s="187" t="s">
        <v>910</v>
      </c>
      <c r="C676" s="192" t="s">
        <v>911</v>
      </c>
      <c r="D676" s="182"/>
      <c r="E676" s="202">
        <v>39837.29</v>
      </c>
      <c r="F676" s="15">
        <f t="shared" si="15"/>
        <v>1849896.1100000003</v>
      </c>
    </row>
    <row r="677" spans="1:6" ht="44.25" customHeight="1" x14ac:dyDescent="0.2">
      <c r="A677" s="191">
        <v>44452</v>
      </c>
      <c r="B677" s="187" t="s">
        <v>912</v>
      </c>
      <c r="C677" s="192" t="s">
        <v>913</v>
      </c>
      <c r="D677" s="182"/>
      <c r="E677" s="202">
        <v>55952</v>
      </c>
      <c r="F677" s="15">
        <f t="shared" si="15"/>
        <v>1793944.1100000003</v>
      </c>
    </row>
    <row r="678" spans="1:6" ht="32.25" customHeight="1" x14ac:dyDescent="0.2">
      <c r="A678" s="191">
        <v>44452</v>
      </c>
      <c r="B678" s="187" t="s">
        <v>914</v>
      </c>
      <c r="C678" s="192" t="s">
        <v>915</v>
      </c>
      <c r="D678" s="182"/>
      <c r="E678" s="202">
        <v>26537.84</v>
      </c>
      <c r="F678" s="15">
        <f t="shared" si="15"/>
        <v>1767406.2700000003</v>
      </c>
    </row>
    <row r="679" spans="1:6" ht="46.5" customHeight="1" x14ac:dyDescent="0.2">
      <c r="A679" s="191">
        <v>44452</v>
      </c>
      <c r="B679" s="187" t="s">
        <v>916</v>
      </c>
      <c r="C679" s="192" t="s">
        <v>917</v>
      </c>
      <c r="D679" s="182"/>
      <c r="E679" s="202">
        <v>29337.06</v>
      </c>
      <c r="F679" s="15">
        <f t="shared" si="15"/>
        <v>1738069.2100000002</v>
      </c>
    </row>
    <row r="680" spans="1:6" ht="32.25" customHeight="1" x14ac:dyDescent="0.2">
      <c r="A680" s="191">
        <v>44452</v>
      </c>
      <c r="B680" s="187" t="s">
        <v>918</v>
      </c>
      <c r="C680" s="192" t="s">
        <v>919</v>
      </c>
      <c r="D680" s="182"/>
      <c r="E680" s="202">
        <v>61272</v>
      </c>
      <c r="F680" s="15">
        <f t="shared" si="15"/>
        <v>1676797.2100000002</v>
      </c>
    </row>
    <row r="681" spans="1:6" ht="32.25" customHeight="1" x14ac:dyDescent="0.2">
      <c r="A681" s="191">
        <v>44452</v>
      </c>
      <c r="B681" s="187" t="s">
        <v>920</v>
      </c>
      <c r="C681" s="192" t="s">
        <v>921</v>
      </c>
      <c r="D681" s="182"/>
      <c r="E681" s="202">
        <v>76614</v>
      </c>
      <c r="F681" s="15">
        <f t="shared" si="15"/>
        <v>1600183.2100000002</v>
      </c>
    </row>
    <row r="682" spans="1:6" ht="41.25" customHeight="1" x14ac:dyDescent="0.2">
      <c r="A682" s="191">
        <v>44453</v>
      </c>
      <c r="B682" s="187" t="s">
        <v>922</v>
      </c>
      <c r="C682" s="192" t="s">
        <v>923</v>
      </c>
      <c r="D682" s="182"/>
      <c r="E682" s="202">
        <v>14467.5</v>
      </c>
      <c r="F682" s="15">
        <f t="shared" si="15"/>
        <v>1585715.7100000002</v>
      </c>
    </row>
    <row r="683" spans="1:6" ht="45" customHeight="1" x14ac:dyDescent="0.2">
      <c r="A683" s="191">
        <v>44453</v>
      </c>
      <c r="B683" s="187" t="s">
        <v>924</v>
      </c>
      <c r="C683" s="192" t="s">
        <v>923</v>
      </c>
      <c r="D683" s="182"/>
      <c r="E683" s="202">
        <v>24115.5</v>
      </c>
      <c r="F683" s="15">
        <f t="shared" si="15"/>
        <v>1561600.2100000002</v>
      </c>
    </row>
    <row r="684" spans="1:6" ht="43.5" customHeight="1" x14ac:dyDescent="0.2">
      <c r="A684" s="191">
        <v>44453</v>
      </c>
      <c r="B684" s="187" t="s">
        <v>925</v>
      </c>
      <c r="C684" s="192" t="s">
        <v>923</v>
      </c>
      <c r="D684" s="182"/>
      <c r="E684" s="202">
        <v>24115.5</v>
      </c>
      <c r="F684" s="15">
        <f t="shared" si="15"/>
        <v>1537484.7100000002</v>
      </c>
    </row>
    <row r="685" spans="1:6" ht="32.25" customHeight="1" x14ac:dyDescent="0.2">
      <c r="A685" s="191">
        <v>44453</v>
      </c>
      <c r="B685" s="187" t="s">
        <v>926</v>
      </c>
      <c r="C685" s="192" t="s">
        <v>927</v>
      </c>
      <c r="D685" s="182"/>
      <c r="E685" s="202">
        <v>28350</v>
      </c>
      <c r="F685" s="15">
        <f t="shared" si="15"/>
        <v>1509134.7100000002</v>
      </c>
    </row>
    <row r="686" spans="1:6" ht="42" customHeight="1" x14ac:dyDescent="0.2">
      <c r="A686" s="191">
        <v>44453</v>
      </c>
      <c r="B686" s="187" t="s">
        <v>928</v>
      </c>
      <c r="C686" s="192" t="s">
        <v>923</v>
      </c>
      <c r="D686" s="182"/>
      <c r="E686" s="202">
        <v>14467.5</v>
      </c>
      <c r="F686" s="15">
        <f t="shared" si="15"/>
        <v>1494667.2100000002</v>
      </c>
    </row>
    <row r="687" spans="1:6" ht="43.5" customHeight="1" x14ac:dyDescent="0.2">
      <c r="A687" s="191">
        <v>44453</v>
      </c>
      <c r="B687" s="187" t="s">
        <v>929</v>
      </c>
      <c r="C687" s="192" t="s">
        <v>923</v>
      </c>
      <c r="D687" s="182"/>
      <c r="E687" s="202">
        <v>24115.5</v>
      </c>
      <c r="F687" s="15">
        <f t="shared" si="15"/>
        <v>1470551.7100000002</v>
      </c>
    </row>
    <row r="688" spans="1:6" ht="41.25" customHeight="1" x14ac:dyDescent="0.2">
      <c r="A688" s="186">
        <v>44454</v>
      </c>
      <c r="B688" s="187" t="s">
        <v>930</v>
      </c>
      <c r="C688" s="192" t="s">
        <v>923</v>
      </c>
      <c r="D688" s="182"/>
      <c r="E688" s="204">
        <v>14467.5</v>
      </c>
      <c r="F688" s="15">
        <f t="shared" si="15"/>
        <v>1456084.2100000002</v>
      </c>
    </row>
    <row r="689" spans="1:61" ht="26.25" customHeight="1" x14ac:dyDescent="0.2">
      <c r="A689" s="186">
        <v>44454</v>
      </c>
      <c r="B689" s="187" t="s">
        <v>931</v>
      </c>
      <c r="C689" s="192" t="s">
        <v>932</v>
      </c>
      <c r="D689" s="182"/>
      <c r="E689" s="204">
        <v>8766</v>
      </c>
      <c r="F689" s="15">
        <f t="shared" si="15"/>
        <v>1447318.2100000002</v>
      </c>
    </row>
    <row r="690" spans="1:61" ht="41.25" customHeight="1" x14ac:dyDescent="0.2">
      <c r="A690" s="186">
        <v>44454</v>
      </c>
      <c r="B690" s="187" t="s">
        <v>933</v>
      </c>
      <c r="C690" s="205" t="s">
        <v>923</v>
      </c>
      <c r="D690" s="182"/>
      <c r="E690" s="204">
        <v>14467.5</v>
      </c>
      <c r="F690" s="15">
        <f t="shared" si="15"/>
        <v>1432850.7100000002</v>
      </c>
    </row>
    <row r="691" spans="1:61" ht="46.5" customHeight="1" x14ac:dyDescent="0.2">
      <c r="A691" s="186">
        <v>44454</v>
      </c>
      <c r="B691" s="187" t="s">
        <v>934</v>
      </c>
      <c r="C691" s="205" t="s">
        <v>923</v>
      </c>
      <c r="D691" s="182"/>
      <c r="E691" s="204">
        <v>14467.5</v>
      </c>
      <c r="F691" s="15">
        <f t="shared" si="15"/>
        <v>1418383.2100000002</v>
      </c>
    </row>
    <row r="692" spans="1:61" s="212" customFormat="1" ht="42" customHeight="1" x14ac:dyDescent="0.2">
      <c r="A692" s="206">
        <v>44454</v>
      </c>
      <c r="B692" s="207" t="s">
        <v>935</v>
      </c>
      <c r="C692" s="208" t="s">
        <v>923</v>
      </c>
      <c r="D692" s="209"/>
      <c r="E692" s="210">
        <v>14467.5</v>
      </c>
      <c r="F692" s="15">
        <f t="shared" si="15"/>
        <v>1403915.7100000002</v>
      </c>
      <c r="G692" s="115"/>
      <c r="H692" s="115"/>
      <c r="I692" s="115"/>
      <c r="J692" s="115"/>
      <c r="K692" s="115"/>
      <c r="L692" s="115"/>
      <c r="M692" s="115"/>
      <c r="N692" s="115"/>
      <c r="O692" s="115"/>
      <c r="P692" s="115"/>
      <c r="Q692" s="115"/>
      <c r="R692" s="115"/>
      <c r="S692" s="115"/>
      <c r="T692" s="115"/>
      <c r="U692" s="115"/>
      <c r="V692" s="115"/>
      <c r="W692" s="115"/>
      <c r="X692" s="115"/>
      <c r="Y692" s="115"/>
      <c r="Z692" s="115"/>
      <c r="AA692" s="115"/>
      <c r="AB692" s="115"/>
      <c r="AC692" s="115"/>
      <c r="AD692" s="115"/>
      <c r="AE692" s="115"/>
      <c r="AF692" s="115"/>
      <c r="AG692" s="115"/>
      <c r="AH692" s="115"/>
      <c r="AI692" s="115"/>
      <c r="AJ692" s="115"/>
      <c r="AK692" s="115"/>
      <c r="AL692" s="115"/>
      <c r="AM692" s="115"/>
      <c r="AN692" s="115"/>
      <c r="AO692" s="115"/>
      <c r="AP692" s="115"/>
      <c r="AQ692" s="115"/>
      <c r="AR692" s="115"/>
      <c r="AS692" s="115"/>
      <c r="AT692" s="115"/>
      <c r="AU692" s="115"/>
      <c r="AV692" s="115"/>
      <c r="AW692" s="115"/>
      <c r="AX692" s="115"/>
      <c r="AY692" s="115"/>
      <c r="AZ692" s="115"/>
      <c r="BA692" s="115"/>
      <c r="BB692" s="115"/>
      <c r="BC692" s="115"/>
      <c r="BD692" s="115"/>
      <c r="BE692" s="115"/>
      <c r="BF692" s="115"/>
      <c r="BG692" s="115"/>
      <c r="BH692" s="115"/>
      <c r="BI692" s="211"/>
    </row>
    <row r="693" spans="1:61" s="107" customFormat="1" ht="34.5" customHeight="1" x14ac:dyDescent="0.2">
      <c r="A693" s="186">
        <v>44455</v>
      </c>
      <c r="B693" s="187" t="s">
        <v>936</v>
      </c>
      <c r="C693" s="205" t="s">
        <v>937</v>
      </c>
      <c r="D693" s="182"/>
      <c r="E693" s="204">
        <v>64370.71</v>
      </c>
      <c r="F693" s="15">
        <f t="shared" si="15"/>
        <v>1339545.0000000002</v>
      </c>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06"/>
    </row>
    <row r="694" spans="1:61" ht="32.25" customHeight="1" x14ac:dyDescent="0.2">
      <c r="A694" s="186">
        <v>44455</v>
      </c>
      <c r="B694" s="187" t="s">
        <v>938</v>
      </c>
      <c r="C694" s="205" t="s">
        <v>939</v>
      </c>
      <c r="D694" s="182"/>
      <c r="E694" s="204">
        <v>86400</v>
      </c>
      <c r="F694" s="15">
        <f t="shared" si="15"/>
        <v>1253145.0000000002</v>
      </c>
    </row>
    <row r="695" spans="1:61" ht="36" customHeight="1" x14ac:dyDescent="0.2">
      <c r="A695" s="186">
        <v>44455</v>
      </c>
      <c r="B695" s="187" t="s">
        <v>940</v>
      </c>
      <c r="C695" s="205" t="s">
        <v>941</v>
      </c>
      <c r="D695" s="182"/>
      <c r="E695" s="204">
        <v>39214.83</v>
      </c>
      <c r="F695" s="15">
        <f t="shared" si="15"/>
        <v>1213930.1700000002</v>
      </c>
    </row>
    <row r="696" spans="1:61" ht="29.25" customHeight="1" x14ac:dyDescent="0.2">
      <c r="A696" s="186">
        <v>44455</v>
      </c>
      <c r="B696" s="187" t="s">
        <v>942</v>
      </c>
      <c r="C696" s="205" t="s">
        <v>943</v>
      </c>
      <c r="D696" s="182"/>
      <c r="E696" s="204">
        <v>16991.75</v>
      </c>
      <c r="F696" s="15">
        <f t="shared" si="15"/>
        <v>1196938.4200000002</v>
      </c>
    </row>
    <row r="697" spans="1:61" ht="35.25" customHeight="1" x14ac:dyDescent="0.2">
      <c r="A697" s="186">
        <v>44455</v>
      </c>
      <c r="B697" s="187" t="s">
        <v>944</v>
      </c>
      <c r="C697" s="205" t="s">
        <v>945</v>
      </c>
      <c r="D697" s="182"/>
      <c r="E697" s="204">
        <v>22959.11</v>
      </c>
      <c r="F697" s="15">
        <f t="shared" si="15"/>
        <v>1173979.31</v>
      </c>
    </row>
    <row r="698" spans="1:61" ht="28.5" customHeight="1" x14ac:dyDescent="0.2">
      <c r="A698" s="186">
        <v>44455</v>
      </c>
      <c r="B698" s="187" t="s">
        <v>946</v>
      </c>
      <c r="C698" s="205" t="s">
        <v>947</v>
      </c>
      <c r="D698" s="182"/>
      <c r="E698" s="204">
        <v>25425</v>
      </c>
      <c r="F698" s="15">
        <f t="shared" si="15"/>
        <v>1148554.31</v>
      </c>
    </row>
    <row r="699" spans="1:61" ht="28.5" customHeight="1" x14ac:dyDescent="0.2">
      <c r="A699" s="186">
        <v>44456</v>
      </c>
      <c r="B699" s="187" t="s">
        <v>948</v>
      </c>
      <c r="C699" s="205" t="s">
        <v>949</v>
      </c>
      <c r="D699" s="182"/>
      <c r="E699" s="204">
        <v>12571.25</v>
      </c>
      <c r="F699" s="15">
        <f t="shared" si="15"/>
        <v>1135983.06</v>
      </c>
    </row>
    <row r="700" spans="1:61" ht="39.75" customHeight="1" x14ac:dyDescent="0.2">
      <c r="A700" s="186">
        <v>44456</v>
      </c>
      <c r="B700" s="187" t="s">
        <v>950</v>
      </c>
      <c r="C700" s="205" t="s">
        <v>951</v>
      </c>
      <c r="D700" s="182"/>
      <c r="E700" s="204">
        <v>124277.4</v>
      </c>
      <c r="F700" s="15">
        <f t="shared" si="15"/>
        <v>1011705.66</v>
      </c>
    </row>
    <row r="701" spans="1:61" ht="26.25" customHeight="1" x14ac:dyDescent="0.2">
      <c r="A701" s="186">
        <v>44459</v>
      </c>
      <c r="B701" s="187" t="s">
        <v>952</v>
      </c>
      <c r="C701" s="205" t="s">
        <v>953</v>
      </c>
      <c r="D701" s="182"/>
      <c r="E701" s="204">
        <v>54150</v>
      </c>
      <c r="F701" s="15">
        <f t="shared" si="15"/>
        <v>957555.66</v>
      </c>
    </row>
    <row r="702" spans="1:61" ht="19.5" customHeight="1" x14ac:dyDescent="0.2">
      <c r="A702" s="186">
        <v>44459</v>
      </c>
      <c r="B702" s="187" t="s">
        <v>954</v>
      </c>
      <c r="C702" s="205" t="s">
        <v>955</v>
      </c>
      <c r="D702" s="182"/>
      <c r="E702" s="204">
        <v>69350</v>
      </c>
      <c r="F702" s="15">
        <f t="shared" si="15"/>
        <v>888205.66</v>
      </c>
    </row>
    <row r="703" spans="1:61" ht="29.25" customHeight="1" x14ac:dyDescent="0.2">
      <c r="A703" s="186">
        <v>44459</v>
      </c>
      <c r="B703" s="187" t="s">
        <v>956</v>
      </c>
      <c r="C703" s="205" t="s">
        <v>957</v>
      </c>
      <c r="D703" s="182"/>
      <c r="E703" s="204">
        <v>121438.6</v>
      </c>
      <c r="F703" s="15">
        <f t="shared" si="15"/>
        <v>766767.06</v>
      </c>
    </row>
    <row r="704" spans="1:61" ht="29.25" customHeight="1" x14ac:dyDescent="0.2">
      <c r="A704" s="186">
        <v>44459</v>
      </c>
      <c r="B704" s="187" t="s">
        <v>958</v>
      </c>
      <c r="C704" s="213" t="s">
        <v>959</v>
      </c>
      <c r="D704" s="182"/>
      <c r="E704" s="204">
        <v>16650</v>
      </c>
      <c r="F704" s="15">
        <f t="shared" si="15"/>
        <v>750117.06</v>
      </c>
    </row>
    <row r="705" spans="1:60" ht="22.5" customHeight="1" x14ac:dyDescent="0.2">
      <c r="A705" s="186">
        <v>44459</v>
      </c>
      <c r="B705" s="187" t="s">
        <v>960</v>
      </c>
      <c r="C705" s="205" t="s">
        <v>961</v>
      </c>
      <c r="D705" s="182"/>
      <c r="E705" s="204">
        <v>82800</v>
      </c>
      <c r="F705" s="15">
        <f t="shared" si="15"/>
        <v>667317.06000000006</v>
      </c>
    </row>
    <row r="706" spans="1:60" ht="26.25" customHeight="1" x14ac:dyDescent="0.2">
      <c r="A706" s="186">
        <v>44459</v>
      </c>
      <c r="B706" s="187" t="s">
        <v>962</v>
      </c>
      <c r="C706" s="205" t="s">
        <v>963</v>
      </c>
      <c r="D706" s="182"/>
      <c r="E706" s="204">
        <v>4500</v>
      </c>
      <c r="F706" s="15">
        <f t="shared" si="15"/>
        <v>662817.06000000006</v>
      </c>
    </row>
    <row r="707" spans="1:60" ht="32.25" customHeight="1" x14ac:dyDescent="0.2">
      <c r="A707" s="214">
        <v>44461</v>
      </c>
      <c r="B707" s="187" t="s">
        <v>964</v>
      </c>
      <c r="C707" s="205" t="s">
        <v>965</v>
      </c>
      <c r="D707" s="182"/>
      <c r="E707" s="204">
        <v>171340.42</v>
      </c>
      <c r="F707" s="15">
        <f t="shared" si="15"/>
        <v>491476.64</v>
      </c>
    </row>
    <row r="708" spans="1:60" ht="38.25" customHeight="1" x14ac:dyDescent="0.2">
      <c r="A708" s="214">
        <v>44466</v>
      </c>
      <c r="B708" s="187" t="s">
        <v>966</v>
      </c>
      <c r="C708" s="205" t="s">
        <v>967</v>
      </c>
      <c r="D708" s="182"/>
      <c r="E708" s="204">
        <v>16500.599999999999</v>
      </c>
      <c r="F708" s="15">
        <f t="shared" si="15"/>
        <v>474976.04000000004</v>
      </c>
    </row>
    <row r="709" spans="1:60" ht="36" customHeight="1" x14ac:dyDescent="0.2">
      <c r="A709" s="214">
        <v>44466</v>
      </c>
      <c r="B709" s="187" t="s">
        <v>968</v>
      </c>
      <c r="C709" s="205" t="s">
        <v>969</v>
      </c>
      <c r="D709" s="182"/>
      <c r="E709" s="204">
        <v>18000</v>
      </c>
      <c r="F709" s="15">
        <f t="shared" si="15"/>
        <v>456976.04000000004</v>
      </c>
    </row>
    <row r="710" spans="1:60" ht="40.5" customHeight="1" x14ac:dyDescent="0.2">
      <c r="A710" s="214">
        <v>44467</v>
      </c>
      <c r="B710" s="187" t="s">
        <v>970</v>
      </c>
      <c r="C710" s="205" t="s">
        <v>971</v>
      </c>
      <c r="D710" s="182"/>
      <c r="E710" s="204">
        <v>123880</v>
      </c>
      <c r="F710" s="15">
        <f t="shared" si="15"/>
        <v>333096.04000000004</v>
      </c>
    </row>
    <row r="711" spans="1:60" ht="15" customHeight="1" x14ac:dyDescent="0.2">
      <c r="A711" s="215"/>
      <c r="B711" s="216"/>
      <c r="C711" s="217"/>
      <c r="D711" s="55"/>
      <c r="E711" s="218"/>
      <c r="F711" s="219"/>
    </row>
    <row r="712" spans="1:60" ht="15" customHeight="1" x14ac:dyDescent="0.2">
      <c r="A712" s="215"/>
      <c r="B712" s="216"/>
      <c r="C712" s="217"/>
      <c r="D712" s="55"/>
      <c r="E712" s="218"/>
      <c r="F712" s="219"/>
    </row>
    <row r="713" spans="1:60" ht="15" customHeight="1" x14ac:dyDescent="0.2">
      <c r="A713" s="215"/>
      <c r="B713" s="216"/>
      <c r="C713" s="217"/>
      <c r="D713" s="55"/>
      <c r="E713" s="218"/>
      <c r="F713" s="219"/>
    </row>
    <row r="714" spans="1:60" s="5" customFormat="1" ht="15" customHeight="1" x14ac:dyDescent="0.25">
      <c r="A714" s="220" t="s">
        <v>0</v>
      </c>
      <c r="B714" s="220"/>
      <c r="C714" s="220"/>
      <c r="D714" s="220"/>
      <c r="E714" s="220"/>
      <c r="F714" s="220"/>
      <c r="G714" s="130"/>
      <c r="H714" s="130"/>
      <c r="I714" s="130"/>
      <c r="J714" s="130"/>
      <c r="K714" s="130"/>
      <c r="L714" s="130"/>
      <c r="M714" s="130"/>
      <c r="N714" s="130"/>
      <c r="O714" s="130"/>
      <c r="P714" s="130"/>
      <c r="Q714" s="130"/>
      <c r="R714" s="130"/>
      <c r="S714" s="130"/>
      <c r="T714" s="130"/>
      <c r="U714" s="130"/>
      <c r="V714" s="130"/>
      <c r="W714" s="130"/>
      <c r="X714" s="130"/>
      <c r="Y714" s="130"/>
      <c r="Z714" s="130"/>
      <c r="AA714" s="130"/>
      <c r="AB714" s="130"/>
      <c r="AC714" s="130"/>
      <c r="AD714" s="130"/>
      <c r="AE714" s="130"/>
      <c r="AF714" s="130"/>
      <c r="AG714" s="130"/>
      <c r="AH714" s="130"/>
      <c r="AI714" s="130"/>
      <c r="AJ714" s="130"/>
      <c r="AK714" s="130"/>
      <c r="AL714" s="130"/>
      <c r="AM714" s="130"/>
      <c r="AN714" s="130"/>
      <c r="AO714" s="130"/>
      <c r="AP714" s="130"/>
      <c r="AQ714" s="130"/>
      <c r="AR714" s="130"/>
      <c r="AS714" s="130"/>
      <c r="AT714" s="130"/>
      <c r="AU714" s="130"/>
      <c r="AV714" s="130"/>
      <c r="AW714" s="130"/>
      <c r="AX714" s="130"/>
      <c r="AY714" s="130"/>
      <c r="AZ714" s="130"/>
      <c r="BA714" s="130"/>
      <c r="BB714" s="130"/>
      <c r="BC714" s="130"/>
      <c r="BD714" s="130"/>
      <c r="BE714" s="130"/>
      <c r="BF714" s="130"/>
      <c r="BG714" s="130"/>
      <c r="BH714" s="130"/>
    </row>
    <row r="715" spans="1:60" s="5" customFormat="1" ht="15" customHeight="1" x14ac:dyDescent="0.25">
      <c r="A715" s="220" t="s">
        <v>1</v>
      </c>
      <c r="B715" s="220"/>
      <c r="C715" s="220"/>
      <c r="D715" s="220"/>
      <c r="E715" s="220"/>
      <c r="F715" s="220"/>
      <c r="G715" s="130"/>
      <c r="H715" s="130"/>
      <c r="I715" s="130"/>
      <c r="J715" s="130"/>
      <c r="K715" s="130"/>
      <c r="L715" s="130"/>
      <c r="M715" s="130"/>
      <c r="N715" s="130"/>
      <c r="O715" s="130"/>
      <c r="P715" s="130"/>
      <c r="Q715" s="130"/>
      <c r="R715" s="130"/>
      <c r="S715" s="130"/>
      <c r="T715" s="130"/>
      <c r="U715" s="130"/>
      <c r="V715" s="130"/>
      <c r="W715" s="130"/>
      <c r="X715" s="130"/>
      <c r="Y715" s="130"/>
      <c r="Z715" s="130"/>
      <c r="AA715" s="130"/>
      <c r="AB715" s="130"/>
      <c r="AC715" s="130"/>
      <c r="AD715" s="130"/>
      <c r="AE715" s="130"/>
      <c r="AF715" s="130"/>
      <c r="AG715" s="130"/>
      <c r="AH715" s="130"/>
      <c r="AI715" s="130"/>
      <c r="AJ715" s="130"/>
      <c r="AK715" s="130"/>
      <c r="AL715" s="130"/>
      <c r="AM715" s="130"/>
      <c r="AN715" s="130"/>
      <c r="AO715" s="130"/>
      <c r="AP715" s="130"/>
      <c r="AQ715" s="130"/>
      <c r="AR715" s="130"/>
      <c r="AS715" s="130"/>
      <c r="AT715" s="130"/>
      <c r="AU715" s="130"/>
      <c r="AV715" s="130"/>
      <c r="AW715" s="130"/>
      <c r="AX715" s="130"/>
      <c r="AY715" s="130"/>
      <c r="AZ715" s="130"/>
      <c r="BA715" s="130"/>
      <c r="BB715" s="130"/>
      <c r="BC715" s="130"/>
      <c r="BD715" s="130"/>
      <c r="BE715" s="130"/>
      <c r="BF715" s="130"/>
      <c r="BG715" s="130"/>
      <c r="BH715" s="130"/>
    </row>
    <row r="716" spans="1:60" s="5" customFormat="1" ht="15" customHeight="1" x14ac:dyDescent="0.25">
      <c r="A716" s="221" t="s">
        <v>2</v>
      </c>
      <c r="B716" s="221"/>
      <c r="C716" s="221"/>
      <c r="D716" s="221"/>
      <c r="E716" s="221"/>
      <c r="F716" s="221"/>
      <c r="G716" s="130"/>
      <c r="H716" s="130"/>
      <c r="I716" s="130"/>
      <c r="J716" s="130"/>
      <c r="K716" s="130"/>
      <c r="L716" s="130"/>
      <c r="M716" s="130"/>
      <c r="N716" s="130"/>
      <c r="O716" s="130"/>
      <c r="P716" s="130"/>
      <c r="Q716" s="130"/>
      <c r="R716" s="130"/>
      <c r="S716" s="130"/>
      <c r="T716" s="130"/>
      <c r="U716" s="130"/>
      <c r="V716" s="130"/>
      <c r="W716" s="130"/>
      <c r="X716" s="130"/>
      <c r="Y716" s="130"/>
      <c r="Z716" s="130"/>
      <c r="AA716" s="130"/>
      <c r="AB716" s="130"/>
      <c r="AC716" s="130"/>
      <c r="AD716" s="130"/>
      <c r="AE716" s="130"/>
      <c r="AF716" s="130"/>
      <c r="AG716" s="130"/>
      <c r="AH716" s="130"/>
      <c r="AI716" s="130"/>
      <c r="AJ716" s="130"/>
      <c r="AK716" s="130"/>
      <c r="AL716" s="130"/>
      <c r="AM716" s="130"/>
      <c r="AN716" s="130"/>
      <c r="AO716" s="130"/>
      <c r="AP716" s="130"/>
      <c r="AQ716" s="130"/>
      <c r="AR716" s="130"/>
      <c r="AS716" s="130"/>
      <c r="AT716" s="130"/>
      <c r="AU716" s="130"/>
      <c r="AV716" s="130"/>
      <c r="AW716" s="130"/>
      <c r="AX716" s="130"/>
      <c r="AY716" s="130"/>
      <c r="AZ716" s="130"/>
      <c r="BA716" s="130"/>
      <c r="BB716" s="130"/>
      <c r="BC716" s="130"/>
      <c r="BD716" s="130"/>
      <c r="BE716" s="130"/>
      <c r="BF716" s="130"/>
      <c r="BG716" s="130"/>
      <c r="BH716" s="130"/>
    </row>
    <row r="717" spans="1:60" s="5" customFormat="1" ht="15" customHeight="1" x14ac:dyDescent="0.25">
      <c r="A717" s="221" t="s">
        <v>3</v>
      </c>
      <c r="B717" s="221"/>
      <c r="C717" s="221"/>
      <c r="D717" s="221"/>
      <c r="E717" s="221"/>
      <c r="F717" s="221"/>
      <c r="G717" s="130"/>
      <c r="H717" s="130"/>
      <c r="I717" s="130"/>
      <c r="J717" s="130"/>
      <c r="K717" s="130"/>
      <c r="L717" s="130"/>
      <c r="M717" s="130"/>
      <c r="N717" s="130"/>
      <c r="O717" s="130"/>
      <c r="P717" s="130"/>
      <c r="Q717" s="130"/>
      <c r="R717" s="130"/>
      <c r="S717" s="130"/>
      <c r="T717" s="130"/>
      <c r="U717" s="130"/>
      <c r="V717" s="130"/>
      <c r="W717" s="130"/>
      <c r="X717" s="130"/>
      <c r="Y717" s="130"/>
      <c r="Z717" s="130"/>
      <c r="AA717" s="130"/>
      <c r="AB717" s="130"/>
      <c r="AC717" s="130"/>
      <c r="AD717" s="130"/>
      <c r="AE717" s="130"/>
      <c r="AF717" s="130"/>
      <c r="AG717" s="130"/>
      <c r="AH717" s="130"/>
      <c r="AI717" s="130"/>
      <c r="AJ717" s="130"/>
      <c r="AK717" s="130"/>
      <c r="AL717" s="130"/>
      <c r="AM717" s="130"/>
      <c r="AN717" s="130"/>
      <c r="AO717" s="130"/>
      <c r="AP717" s="130"/>
      <c r="AQ717" s="130"/>
      <c r="AR717" s="130"/>
      <c r="AS717" s="130"/>
      <c r="AT717" s="130"/>
      <c r="AU717" s="130"/>
      <c r="AV717" s="130"/>
      <c r="AW717" s="130"/>
      <c r="AX717" s="130"/>
      <c r="AY717" s="130"/>
      <c r="AZ717" s="130"/>
      <c r="BA717" s="130"/>
      <c r="BB717" s="130"/>
      <c r="BC717" s="130"/>
      <c r="BD717" s="130"/>
      <c r="BE717" s="130"/>
      <c r="BF717" s="130"/>
      <c r="BG717" s="130"/>
      <c r="BH717" s="130"/>
    </row>
    <row r="718" spans="1:60" ht="15" customHeight="1" x14ac:dyDescent="0.2">
      <c r="A718" s="156"/>
      <c r="B718" s="157"/>
      <c r="C718" s="1"/>
      <c r="D718" s="55"/>
      <c r="E718" s="161"/>
      <c r="F718" s="73"/>
    </row>
    <row r="719" spans="1:60" x14ac:dyDescent="0.2">
      <c r="A719" s="156"/>
      <c r="B719" s="157"/>
      <c r="C719" s="1"/>
      <c r="D719" s="55"/>
      <c r="E719" s="161"/>
      <c r="F719" s="73"/>
    </row>
    <row r="720" spans="1:60" ht="33" customHeight="1" x14ac:dyDescent="0.2">
      <c r="A720" s="222" t="s">
        <v>972</v>
      </c>
      <c r="B720" s="223"/>
      <c r="C720" s="223"/>
      <c r="D720" s="223"/>
      <c r="E720" s="223"/>
      <c r="F720" s="224"/>
    </row>
    <row r="721" spans="1:7" ht="30" customHeight="1" x14ac:dyDescent="0.2">
      <c r="A721" s="222" t="s">
        <v>6</v>
      </c>
      <c r="B721" s="223"/>
      <c r="C721" s="223"/>
      <c r="D721" s="223"/>
      <c r="E721" s="224"/>
      <c r="F721" s="162">
        <v>1999825</v>
      </c>
      <c r="G721" s="110"/>
    </row>
    <row r="722" spans="1:7" ht="33" customHeight="1" x14ac:dyDescent="0.2">
      <c r="A722" s="10" t="s">
        <v>7</v>
      </c>
      <c r="B722" s="10" t="s">
        <v>844</v>
      </c>
      <c r="C722" s="10" t="s">
        <v>681</v>
      </c>
      <c r="D722" s="10" t="s">
        <v>10</v>
      </c>
      <c r="E722" s="10" t="s">
        <v>11</v>
      </c>
      <c r="F722" s="10"/>
      <c r="G722" s="110"/>
    </row>
    <row r="723" spans="1:7" ht="15" customHeight="1" x14ac:dyDescent="0.2">
      <c r="A723" s="11"/>
      <c r="B723" s="12"/>
      <c r="C723" s="13" t="s">
        <v>847</v>
      </c>
      <c r="D723" s="20"/>
      <c r="E723" s="143"/>
      <c r="F723" s="15">
        <f>F721</f>
        <v>1999825</v>
      </c>
      <c r="G723" s="110"/>
    </row>
    <row r="724" spans="1:7" ht="15" customHeight="1" x14ac:dyDescent="0.2">
      <c r="A724" s="163"/>
      <c r="B724" s="99"/>
      <c r="C724" s="13" t="s">
        <v>832</v>
      </c>
      <c r="D724" s="164"/>
      <c r="E724" s="143"/>
      <c r="F724" s="15">
        <f>F723</f>
        <v>1999825</v>
      </c>
      <c r="G724" s="110"/>
    </row>
    <row r="725" spans="1:7" ht="15" customHeight="1" x14ac:dyDescent="0.2">
      <c r="A725" s="11"/>
      <c r="B725" s="99"/>
      <c r="C725" s="13" t="s">
        <v>23</v>
      </c>
      <c r="D725" s="20"/>
      <c r="E725" s="95">
        <v>175</v>
      </c>
      <c r="F725" s="15">
        <f>F724-E725</f>
        <v>1999650</v>
      </c>
      <c r="G725" s="110"/>
    </row>
    <row r="726" spans="1:7" x14ac:dyDescent="0.2">
      <c r="A726" s="124"/>
      <c r="B726" s="157"/>
      <c r="C726" s="165"/>
      <c r="D726" s="166"/>
      <c r="E726" s="159"/>
      <c r="F726" s="219"/>
      <c r="G726" s="110"/>
    </row>
  </sheetData>
  <mergeCells count="60">
    <mergeCell ref="A385:E385"/>
    <mergeCell ref="A1:F1"/>
    <mergeCell ref="A2:F2"/>
    <mergeCell ref="A3:F3"/>
    <mergeCell ref="A4:F4"/>
    <mergeCell ref="A6:F6"/>
    <mergeCell ref="A7:E7"/>
    <mergeCell ref="A378:F378"/>
    <mergeCell ref="A379:F379"/>
    <mergeCell ref="A380:F380"/>
    <mergeCell ref="A381:F381"/>
    <mergeCell ref="A383:F383"/>
    <mergeCell ref="A535:E535"/>
    <mergeCell ref="A444:F444"/>
    <mergeCell ref="A445:F445"/>
    <mergeCell ref="A446:F446"/>
    <mergeCell ref="A447:F447"/>
    <mergeCell ref="A449:F449"/>
    <mergeCell ref="A450:E450"/>
    <mergeCell ref="A529:F529"/>
    <mergeCell ref="A530:F530"/>
    <mergeCell ref="A531:F531"/>
    <mergeCell ref="A532:F532"/>
    <mergeCell ref="A534:F534"/>
    <mergeCell ref="A569:E569"/>
    <mergeCell ref="A542:F542"/>
    <mergeCell ref="A543:F543"/>
    <mergeCell ref="A544:F544"/>
    <mergeCell ref="A545:F545"/>
    <mergeCell ref="A547:F547"/>
    <mergeCell ref="A548:E548"/>
    <mergeCell ref="A563:F563"/>
    <mergeCell ref="A564:F564"/>
    <mergeCell ref="A565:F565"/>
    <mergeCell ref="A566:F566"/>
    <mergeCell ref="A568:F568"/>
    <mergeCell ref="A599:E599"/>
    <mergeCell ref="A580:F580"/>
    <mergeCell ref="A581:F581"/>
    <mergeCell ref="A582:F582"/>
    <mergeCell ref="A583:F583"/>
    <mergeCell ref="A585:F585"/>
    <mergeCell ref="A586:E586"/>
    <mergeCell ref="A593:F593"/>
    <mergeCell ref="A594:F594"/>
    <mergeCell ref="A595:F595"/>
    <mergeCell ref="A596:F596"/>
    <mergeCell ref="A598:F598"/>
    <mergeCell ref="A721:E721"/>
    <mergeCell ref="A638:F638"/>
    <mergeCell ref="A639:F639"/>
    <mergeCell ref="A640:F640"/>
    <mergeCell ref="A641:F641"/>
    <mergeCell ref="A643:F643"/>
    <mergeCell ref="A644:E644"/>
    <mergeCell ref="A714:F714"/>
    <mergeCell ref="A715:F715"/>
    <mergeCell ref="A716:F716"/>
    <mergeCell ref="A717:F717"/>
    <mergeCell ref="A720:F7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2021-10-08T17:38:37Z</dcterms:modified>
</cp:coreProperties>
</file>