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Documentos Compartidos Evaluacion y Costo\JOSE MANUEL\PRESUPUESTOS\ZONA IV\PERAVIA\BANI\"/>
    </mc:Choice>
  </mc:AlternateContent>
  <bookViews>
    <workbookView xWindow="-15" yWindow="-15" windowWidth="20520" windowHeight="7815"/>
  </bookViews>
  <sheets>
    <sheet name="LISTA PARTIDAS" sheetId="1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#REF!</definedName>
    <definedName name="\o">#REF!</definedName>
    <definedName name="\p" localSheetId="0">#REF!</definedName>
    <definedName name="\p">#REF!</definedName>
    <definedName name="\q" localSheetId="0">#REF!</definedName>
    <definedName name="\q">#REF!</definedName>
    <definedName name="\w" localSheetId="0">#REF!</definedName>
    <definedName name="\w">#REF!</definedName>
    <definedName name="\z" localSheetId="0">#REF!</definedName>
    <definedName name="\z">#REF!</definedName>
    <definedName name="________ZC1" localSheetId="0">#REF!</definedName>
    <definedName name="________ZC1">#REF!</definedName>
    <definedName name="________ZE1" localSheetId="0">#REF!</definedName>
    <definedName name="________ZE1">#REF!</definedName>
    <definedName name="________ZE2" localSheetId="0">#REF!</definedName>
    <definedName name="________ZE2">#REF!</definedName>
    <definedName name="________ZE3" localSheetId="0">#REF!</definedName>
    <definedName name="________ZE3">#REF!</definedName>
    <definedName name="________ZE4" localSheetId="0">#REF!</definedName>
    <definedName name="________ZE4">#REF!</definedName>
    <definedName name="________ZE5" localSheetId="0">#REF!</definedName>
    <definedName name="________ZE5">#REF!</definedName>
    <definedName name="________ZE6" localSheetId="0">#REF!</definedName>
    <definedName name="________ZE6">#REF!</definedName>
    <definedName name="_______ZC1" localSheetId="0">#REF!</definedName>
    <definedName name="_______ZC1">#REF!</definedName>
    <definedName name="_______ZE1" localSheetId="0">#REF!</definedName>
    <definedName name="_______ZE1">#REF!</definedName>
    <definedName name="_______ZE2" localSheetId="0">#REF!</definedName>
    <definedName name="_______ZE2">#REF!</definedName>
    <definedName name="_______ZE3" localSheetId="0">#REF!</definedName>
    <definedName name="_______ZE3">#REF!</definedName>
    <definedName name="_______ZE4" localSheetId="0">#REF!</definedName>
    <definedName name="_______ZE4">#REF!</definedName>
    <definedName name="_______ZE5" localSheetId="0">#REF!</definedName>
    <definedName name="_______ZE5">#REF!</definedName>
    <definedName name="_______ZE6" localSheetId="0">#REF!</definedName>
    <definedName name="_______ZE6">#REF!</definedName>
    <definedName name="______F" localSheetId="0">#REF!</definedName>
    <definedName name="______F">#REF!</definedName>
    <definedName name="______ZC1" localSheetId="0">#REF!</definedName>
    <definedName name="______ZC1">#REF!</definedName>
    <definedName name="______ZE1" localSheetId="0">#REF!</definedName>
    <definedName name="______ZE1">#REF!</definedName>
    <definedName name="______ZE2" localSheetId="0">#REF!</definedName>
    <definedName name="______ZE2">#REF!</definedName>
    <definedName name="______ZE3" localSheetId="0">#REF!</definedName>
    <definedName name="______ZE3">#REF!</definedName>
    <definedName name="______ZE4" localSheetId="0">#REF!</definedName>
    <definedName name="______ZE4">#REF!</definedName>
    <definedName name="______ZE5" localSheetId="0">#REF!</definedName>
    <definedName name="______ZE5">#REF!</definedName>
    <definedName name="______ZE6" localSheetId="0">#REF!</definedName>
    <definedName name="______ZE6">#REF!</definedName>
    <definedName name="_____F" localSheetId="0">#REF!</definedName>
    <definedName name="_____F">#REF!</definedName>
    <definedName name="_____ZC1" localSheetId="0">#REF!</definedName>
    <definedName name="_____ZC1">#REF!</definedName>
    <definedName name="_____ZE1" localSheetId="0">#REF!</definedName>
    <definedName name="_____ZE1">#REF!</definedName>
    <definedName name="_____ZE2" localSheetId="0">#REF!</definedName>
    <definedName name="_____ZE2">#REF!</definedName>
    <definedName name="_____ZE3" localSheetId="0">#REF!</definedName>
    <definedName name="_____ZE3">#REF!</definedName>
    <definedName name="_____ZE4" localSheetId="0">#REF!</definedName>
    <definedName name="_____ZE4">#REF!</definedName>
    <definedName name="_____ZE5" localSheetId="0">#REF!</definedName>
    <definedName name="_____ZE5">#REF!</definedName>
    <definedName name="_____ZE6" localSheetId="0">#REF!</definedName>
    <definedName name="_____ZE6">#REF!</definedName>
    <definedName name="____F" localSheetId="0">#REF!</definedName>
    <definedName name="____F">#REF!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 localSheetId="0">#REF!</definedName>
    <definedName name="___F">#REF!</definedName>
    <definedName name="___ZC1" localSheetId="0">#REF!</definedName>
    <definedName name="___ZC1">#REF!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REALIZADO" localSheetId="0">#REF!</definedName>
    <definedName name="__REALIZAD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1">#N/A</definedName>
    <definedName name="_1_6">NA()</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d">NA()</definedName>
    <definedName name="_f" localSheetId="0">#REF!</definedName>
    <definedName name="_f">#REF!</definedName>
    <definedName name="_f_6" localSheetId="0">#REF!</definedName>
    <definedName name="_f_6">#REF!</definedName>
    <definedName name="_Fill" localSheetId="0" hidden="1">#REF!</definedName>
    <definedName name="_Fill" hidden="1">#REF!</definedName>
    <definedName name="_xlnm._FilterDatabase" localSheetId="0" hidden="1">'LISTA PARTIDAS'!$A$8:$F$709</definedName>
    <definedName name="_i" localSheetId="0">#REF!</definedName>
    <definedName name="_i">#REF!</definedName>
    <definedName name="_i_6" localSheetId="0">#REF!</definedName>
    <definedName name="_i_6">#REF!</definedName>
    <definedName name="_m" localSheetId="0">#REF!</definedName>
    <definedName name="_m">#REF!</definedName>
    <definedName name="_m_6" localSheetId="0">#REF!</definedName>
    <definedName name="_m_6">#REF!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[1]PVC!#REF!</definedName>
    <definedName name="a">[1]PVC!#REF!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[2]M.O.!#REF!</definedName>
    <definedName name="AA">[2]M.O.!#REF!</definedName>
    <definedName name="AC38G40">'[3]LISTADO INSUMOS DEL 2000'!$I$29</definedName>
    <definedName name="acero" localSheetId="0">#REF!</definedName>
    <definedName name="acero">#REF!</definedName>
    <definedName name="acero_6" localSheetId="0">#REF!</definedName>
    <definedName name="acero_6">#REF!</definedName>
    <definedName name="acero_8" localSheetId="0">#REF!</definedName>
    <definedName name="acero_8">#REF!</definedName>
    <definedName name="Acero_QQ" localSheetId="0">#REF!</definedName>
    <definedName name="Acero_QQ">#REF!</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60" localSheetId="0">#REF!</definedName>
    <definedName name="acero60">#REF!</definedName>
    <definedName name="acero60_8" localSheetId="0">#REF!</definedName>
    <definedName name="acero60_8">#REF!</definedName>
    <definedName name="ACUEDUCTO" localSheetId="0">[4]INS!#REF!</definedName>
    <definedName name="ACUEDUCTO">[4]INS!#REF!</definedName>
    <definedName name="ACUEDUCTO_8" localSheetId="0">#REF!</definedName>
    <definedName name="ACUEDUCTO_8">#REF!</definedName>
    <definedName name="ADA" localSheetId="0">'[5]CUB-10181-3(Rescision)'!#REF!</definedName>
    <definedName name="ADA">'[5]CUB-10181-3(Rescision)'!#REF!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ICIONAL">#N/A</definedName>
    <definedName name="ADICIONAL_6">NA()</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ua" localSheetId="0">#REF!</definedName>
    <definedName name="Agua">#REF!</definedName>
    <definedName name="Agua_10" localSheetId="0">#REF!</definedName>
    <definedName name="Agua_10">#REF!</definedName>
    <definedName name="Agua_11" localSheetId="0">#REF!</definedName>
    <definedName name="Agua_11">#REF!</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ambre_Varilla" localSheetId="0">#REF!</definedName>
    <definedName name="Alambre_Varilla">#REF!</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_8" localSheetId="0">#REF!</definedName>
    <definedName name="alambre18_8">#REF!</definedName>
    <definedName name="ALBANIL" localSheetId="0">#REF!</definedName>
    <definedName name="ALBANIL">#REF!</definedName>
    <definedName name="ALBANIL2" localSheetId="0">#REF!</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na" localSheetId="0">#REF!</definedName>
    <definedName name="ana">#REF!</definedName>
    <definedName name="ana_6" localSheetId="0">#REF!</definedName>
    <definedName name="ana_6">#REF!</definedName>
    <definedName name="analiis" localSheetId="0">[6]M.O.!#REF!</definedName>
    <definedName name="analiis">[6]M.O.!#REF!</definedName>
    <definedName name="analisis" localSheetId="0">#REF!</definedName>
    <definedName name="analisis">#REF!</definedName>
    <definedName name="ANALISSSSS" localSheetId="0">#REF!</definedName>
    <definedName name="ANALISSSSS">#REF!</definedName>
    <definedName name="ANALISSSSS_6" localSheetId="0">#REF!</definedName>
    <definedName name="ANALISSSSS_6">#REF!</definedName>
    <definedName name="ANDAMIOS" localSheetId="0">#REF!</definedName>
    <definedName name="ANDAMIOS">#REF!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GULAR" localSheetId="0">#REF!</definedName>
    <definedName name="ANGULAR">#REF!</definedName>
    <definedName name="ANGULAR_8" localSheetId="0">#REF!</definedName>
    <definedName name="ANGULAR_8">#REF!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_xlnm.Extract" localSheetId="0">#REF!</definedName>
    <definedName name="_xlnm.Extract">#REF!</definedName>
    <definedName name="_xlnm.Print_Area" localSheetId="0">'LISTA PARTIDAS'!$A$1:$F$709</definedName>
    <definedName name="_xlnm.Print_Area">#REF!</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[7]M.O.!#REF!</definedName>
    <definedName name="as">[7]M.O.!#REF!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d" localSheetId="0">#REF!</definedName>
    <definedName name="asd">#REF!</definedName>
    <definedName name="AYCARP" localSheetId="0">[4]INS!#REF!</definedName>
    <definedName name="AYCARP">[4]INS!#REF!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[8]ADDENDA!#REF!</definedName>
    <definedName name="b">[8]ADDENDA!#REF!</definedName>
    <definedName name="b_6" localSheetId="0">#REF!</definedName>
    <definedName name="b_6">#REF!</definedName>
    <definedName name="b_8" localSheetId="0">#REF!</definedName>
    <definedName name="b_8">#REF!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BBB" localSheetId="0">#REF!</definedName>
    <definedName name="BBB">#REF!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ILLAS_1500W">[9]INSU!$B$42</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[6]M.O.!$C$9</definedName>
    <definedName name="BRIGADATOPOGRAFICA_6" localSheetId="0">#REF!</definedName>
    <definedName name="BRIGADATOPOGRAFICA_6">#REF!</definedName>
    <definedName name="BVNBVNBV" localSheetId="0">[10]M.O.!#REF!</definedName>
    <definedName name="BVNBVNBV">[10]M.O.!#REF!</definedName>
    <definedName name="BVNBVNBV_6" localSheetId="0">#REF!</definedName>
    <definedName name="BVNBVNBV_6">#REF!</definedName>
    <definedName name="C._ADICIONAL">#N/A</definedName>
    <definedName name="C._ADICIONAL_6">NA()</definedName>
    <definedName name="caballeteasbecto" localSheetId="0">[11]precios!#REF!</definedName>
    <definedName name="caballeteasbecto">[11]precios!#REF!</definedName>
    <definedName name="caballeteasbecto_8" localSheetId="0">#REF!</definedName>
    <definedName name="caballeteasbecto_8">#REF!</definedName>
    <definedName name="caballeteasbeto" localSheetId="0">[11]precios!#REF!</definedName>
    <definedName name="caballeteasbeto">[11]precios!#REF!</definedName>
    <definedName name="caballeteasbeto_8" localSheetId="0">#REF!</definedName>
    <definedName name="caballeteasbeto_8">#REF!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l" localSheetId="0">#REF!</definedName>
    <definedName name="Cal">#REF!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RACOL" localSheetId="0">[6]M.O.!#REF!</definedName>
    <definedName name="CARACOL">[6]M.O.!#REF!</definedName>
    <definedName name="CARANTEPECHO" localSheetId="0">[6]M.O.!#REF!</definedName>
    <definedName name="CARANTEPECHO">[6]M.O.!#REF!</definedName>
    <definedName name="CARANTEPECHO_6" localSheetId="0">#REF!</definedName>
    <definedName name="CARANTEPECHO_6">#REF!</definedName>
    <definedName name="CARANTEPECHO_8" localSheetId="0">#REF!</definedName>
    <definedName name="CARANTEPECHO_8">#REF!</definedName>
    <definedName name="CARCOL30" localSheetId="0">[6]M.O.!#REF!</definedName>
    <definedName name="CARCOL30">[6]M.O.!#REF!</definedName>
    <definedName name="CARCOL30_6" localSheetId="0">#REF!</definedName>
    <definedName name="CARCOL30_6">#REF!</definedName>
    <definedName name="CARCOL30_8" localSheetId="0">#REF!</definedName>
    <definedName name="CARCOL30_8">#REF!</definedName>
    <definedName name="CARCOL50" localSheetId="0">[6]M.O.!#REF!</definedName>
    <definedName name="CARCOL50">[6]M.O.!#REF!</definedName>
    <definedName name="CARCOL50_6" localSheetId="0">#REF!</definedName>
    <definedName name="CARCOL50_6">#REF!</definedName>
    <definedName name="CARCOL50_8" localSheetId="0">#REF!</definedName>
    <definedName name="CARCOL50_8">#REF!</definedName>
    <definedName name="CARCOL51" localSheetId="0">[6]M.O.!#REF!</definedName>
    <definedName name="CARCOL51">[6]M.O.!#REF!</definedName>
    <definedName name="CARCOLAMARRE" localSheetId="0">[6]M.O.!#REF!</definedName>
    <definedName name="CARCOLAMARRE">[6]M.O.!#REF!</definedName>
    <definedName name="CARCOLAMARRE_6" localSheetId="0">#REF!</definedName>
    <definedName name="CARCOLAMARRE_6">#REF!</definedName>
    <definedName name="CARCOLAMARRE_8" localSheetId="0">#REF!</definedName>
    <definedName name="CARCOLAMARRE_8">#REF!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[6]M.O.!#REF!</definedName>
    <definedName name="CARLOSAPLA">[6]M.O.!#REF!</definedName>
    <definedName name="CARLOSAPLA_6" localSheetId="0">#REF!</definedName>
    <definedName name="CARLOSAPLA_6">#REF!</definedName>
    <definedName name="CARLOSAPLA_8" localSheetId="0">#REF!</definedName>
    <definedName name="CARLOSAPLA_8">#REF!</definedName>
    <definedName name="CARLOSAVARIASAGUAS" localSheetId="0">[6]M.O.!#REF!</definedName>
    <definedName name="CARLOSAVARIASAGUAS">[6]M.O.!#REF!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[6]M.O.!#REF!</definedName>
    <definedName name="CARMURO">[6]M.O.!#REF!</definedName>
    <definedName name="CARMURO_6" localSheetId="0">#REF!</definedName>
    <definedName name="CARMURO_6">#REF!</definedName>
    <definedName name="CARMURO_8" localSheetId="0">#REF!</definedName>
    <definedName name="CARMURO_8">#REF!</definedName>
    <definedName name="CARP1" localSheetId="0">[4]INS!#REF!</definedName>
    <definedName name="CARP1">[4]INS!#REF!</definedName>
    <definedName name="CARP1_6" localSheetId="0">#REF!</definedName>
    <definedName name="CARP1_6">#REF!</definedName>
    <definedName name="CARP1_8" localSheetId="0">#REF!</definedName>
    <definedName name="CARP1_8">#REF!</definedName>
    <definedName name="CARP2" localSheetId="0">[4]INS!#REF!</definedName>
    <definedName name="CARP2">[4]INS!#REF!</definedName>
    <definedName name="CARP2_6" localSheetId="0">#REF!</definedName>
    <definedName name="CARP2_6">#REF!</definedName>
    <definedName name="CARP2_8" localSheetId="0">#REF!</definedName>
    <definedName name="CARP2_8">#REF!</definedName>
    <definedName name="CARPDINTEL" localSheetId="0">[6]M.O.!#REF!</definedName>
    <definedName name="CARPDINTEL">[6]M.O.!#REF!</definedName>
    <definedName name="CARPDINTEL_6" localSheetId="0">#REF!</definedName>
    <definedName name="CARPDINTEL_6">#REF!</definedName>
    <definedName name="CARPDINTEL_8" localSheetId="0">#REF!</definedName>
    <definedName name="CARPDINTEL_8">#REF!</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[6]M.O.!#REF!</definedName>
    <definedName name="CARPVIGA2040">[6]M.O.!#REF!</definedName>
    <definedName name="CARPVIGA2040_6" localSheetId="0">#REF!</definedName>
    <definedName name="CARPVIGA2040_6">#REF!</definedName>
    <definedName name="CARPVIGA2040_8" localSheetId="0">#REF!</definedName>
    <definedName name="CARPVIGA2040_8">#REF!</definedName>
    <definedName name="CARPVIGA3050" localSheetId="0">[6]M.O.!#REF!</definedName>
    <definedName name="CARPVIGA3050">[6]M.O.!#REF!</definedName>
    <definedName name="CARPVIGA3050_6" localSheetId="0">#REF!</definedName>
    <definedName name="CARPVIGA3050_6">#REF!</definedName>
    <definedName name="CARPVIGA3050_8" localSheetId="0">#REF!</definedName>
    <definedName name="CARPVIGA3050_8">#REF!</definedName>
    <definedName name="CARPVIGA3060" localSheetId="0">[6]M.O.!#REF!</definedName>
    <definedName name="CARPVIGA3060">[6]M.O.!#REF!</definedName>
    <definedName name="CARPVIGA3060_6" localSheetId="0">#REF!</definedName>
    <definedName name="CARPVIGA3060_6">#REF!</definedName>
    <definedName name="CARPVIGA3060_8" localSheetId="0">#REF!</definedName>
    <definedName name="CARPVIGA3060_8">#REF!</definedName>
    <definedName name="CARPVIGA4080" localSheetId="0">[6]M.O.!#REF!</definedName>
    <definedName name="CARPVIGA4080">[6]M.O.!#REF!</definedName>
    <definedName name="CARPVIGA4080_6" localSheetId="0">#REF!</definedName>
    <definedName name="CARPVIGA4080_6">#REF!</definedName>
    <definedName name="CARPVIGA4080_8" localSheetId="0">#REF!</definedName>
    <definedName name="CARPVIGA4080_8">#REF!</definedName>
    <definedName name="CARRAMPA" localSheetId="0">[6]M.O.!#REF!</definedName>
    <definedName name="CARRAMPA">[6]M.O.!#REF!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[6]M.O.!#REF!</definedName>
    <definedName name="CASABE">[6]M.O.!#REF!</definedName>
    <definedName name="CASABE_8" localSheetId="0">#REF!</definedName>
    <definedName name="CASABE_8">#REF!</definedName>
    <definedName name="CASBESTO" localSheetId="0">[6]M.O.!#REF!</definedName>
    <definedName name="CASBESTO">[6]M.O.!#REF!</definedName>
    <definedName name="CASBESTO_6" localSheetId="0">#REF!</definedName>
    <definedName name="CASBESTO_6">#REF!</definedName>
    <definedName name="CASBESTO_8" localSheetId="0">#REF!</definedName>
    <definedName name="CASBESTO_8">#REF!</definedName>
    <definedName name="CBLOCK10" localSheetId="0">[4]INS!#REF!</definedName>
    <definedName name="CBLOCK10">[4]INS!#REF!</definedName>
    <definedName name="CBLOCK10_6" localSheetId="0">#REF!</definedName>
    <definedName name="CBLOCK10_6">#REF!</definedName>
    <definedName name="CBLOCK10_8" localSheetId="0">#REF!</definedName>
    <definedName name="CBLOCK10_8">#REF!</definedName>
    <definedName name="cell">'[12]LISTADO INSUMOS DEL 2000'!$I$29</definedName>
    <definedName name="CEMENTO" localSheetId="0">#REF!</definedName>
    <definedName name="CEMENTO">#REF!</definedName>
    <definedName name="CEMENTO_10" localSheetId="0">#REF!</definedName>
    <definedName name="CEMENTO_10">#REF!</definedName>
    <definedName name="CEMENTO_11" localSheetId="0">#REF!</definedName>
    <definedName name="CEMENTO_11">#REF!</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N" localSheetId="0">#REF!</definedName>
    <definedName name="CEN">#REF!</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HAZO">[9]INSU!$B$104</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LAVO_ACERO" localSheetId="0">#REF!</definedName>
    <definedName name="CLAVO_ACERO">#REF!</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 localSheetId="0">#REF!</definedName>
    <definedName name="CLAVO_CORRIENTE">#REF!</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s" localSheetId="0">#REF!</definedName>
    <definedName name="clavos">#REF!</definedName>
    <definedName name="clavos_6" localSheetId="0">#REF!</definedName>
    <definedName name="clavos_6">#REF!</definedName>
    <definedName name="clavos_8" localSheetId="0">#REF!</definedName>
    <definedName name="clavos_8">#REF!</definedName>
    <definedName name="CLAVOZINC">[13]INS!$D$767</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PIA" localSheetId="0">[4]INS!#REF!</definedName>
    <definedName name="COPIA">[4]INS!#REF!</definedName>
    <definedName name="COPIA_8" localSheetId="0">#REF!</definedName>
    <definedName name="COPIA_8">#REF!</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[8]ADDENDA!#REF!</definedName>
    <definedName name="cuadro">[8]ADDENDA!#REF!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[6]M.O.!#REF!</definedName>
    <definedName name="CZINC">[6]M.O.!#REF!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erop" localSheetId="0">[7]M.O.!#REF!</definedName>
    <definedName name="derop">[7]M.O.!#REF!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 localSheetId="0">#REF!</definedName>
    <definedName name="DESENCOFRADO_COLS">#REF!</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OS" localSheetId="0">#REF!</definedName>
    <definedName name="DIOS">#REF!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onatelo" localSheetId="0">[14]INS!#REF!</definedName>
    <definedName name="donatelo">[14]INS!#REF!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e" localSheetId="0">#REF!</definedName>
    <definedName name="e">#REF!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LVIRA" localSheetId="0">#REF!</definedName>
    <definedName name="ELVIRA">#REF!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OF_COLS_1" localSheetId="0">#REF!</definedName>
    <definedName name="ENCOF_COLS_1">#REF!</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TAPA3" localSheetId="0">#REF!</definedName>
    <definedName name="ETAPA3">#REF!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l" localSheetId="0">[8]ADDENDA!#REF!</definedName>
    <definedName name="expl">[8]ADDENDA!#REF!</definedName>
    <definedName name="expl_6" localSheetId="0">#REF!</definedName>
    <definedName name="expl_6">#REF!</definedName>
    <definedName name="expl_8" localSheetId="0">#REF!</definedName>
    <definedName name="expl_8">#REF!</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FIOR" localSheetId="0">#REF!</definedName>
    <definedName name="FIOR">#REF!</definedName>
    <definedName name="FIOR_8" localSheetId="0">#REF!</definedName>
    <definedName name="FIOR_8">#REF!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SDFS" localSheetId="0">#REF!</definedName>
    <definedName name="FSDFS">#REF!</definedName>
    <definedName name="FSDFS_6" localSheetId="0">#REF!</definedName>
    <definedName name="FSDFS_6">#REF!</definedName>
    <definedName name="FUNCION">[15]FUNCION!$C$16</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LINA" localSheetId="0">#REF!</definedName>
    <definedName name="GASOLINA">#REF!</definedName>
    <definedName name="GASOLINA_6" localSheetId="0">#REF!</definedName>
    <definedName name="GASOLINA_6">#REF!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T" localSheetId="0">#REF!</definedName>
    <definedName name="GT">#REF!</definedName>
    <definedName name="H" localSheetId="0">[2]M.O.!#REF!</definedName>
    <definedName name="H">[2]M.O.!#REF!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35_MANUAL">'[13]HORM. Y MORTEROS.'!$H$212</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ilma" localSheetId="0">[6]M.O.!#REF!</definedName>
    <definedName name="ilma">[6]M.O.!#REF!</definedName>
    <definedName name="impresion_2" localSheetId="0">[16]Directos!#REF!</definedName>
    <definedName name="impresion_2">[16]Directos!#REF!</definedName>
    <definedName name="Imprimir_área_IM" localSheetId="0">#REF!</definedName>
    <definedName name="Imprimir_área_IM">#REF!</definedName>
    <definedName name="Imprimir_área_IM_6" localSheetId="0">#REF!</definedName>
    <definedName name="Imprimir_área_IM_6">#REF!</definedName>
    <definedName name="ingeniera">[7]M.O.!$C$10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J" localSheetId="0">'[5]CUB-10181-3(Rescision)'!#REF!</definedName>
    <definedName name="J">'[5]CUB-10181-3(Rescision)'!#REF!</definedName>
    <definedName name="JOEL" localSheetId="0">#REF!</definedName>
    <definedName name="JOEL">#REF!</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k" localSheetId="0">[6]M.O.!#REF!</definedName>
    <definedName name="k">[6]M.O.!#REF!</definedName>
    <definedName name="L_1" localSheetId="0">#REF!</definedName>
    <definedName name="L_1">#REF!</definedName>
    <definedName name="L_2" localSheetId="0">#REF!</definedName>
    <definedName name="L_2">#REF!</definedName>
    <definedName name="L_5" localSheetId="0">#REF!</definedName>
    <definedName name="L_5">#REF!</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_DE_1500W_220V">[9]INSU!$B$41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OSA12" localSheetId="0">#REF!</definedName>
    <definedName name="LOSA12">#REF!</definedName>
    <definedName name="LOSA12_6" localSheetId="0">#REF!</definedName>
    <definedName name="LOSA12_6">#REF!</definedName>
    <definedName name="LOSA20" localSheetId="0">#REF!</definedName>
    <definedName name="LOSA20">#REF!</definedName>
    <definedName name="LOSA20_6" localSheetId="0">#REF!</definedName>
    <definedName name="LOSA20_6">#REF!</definedName>
    <definedName name="LOSA30" localSheetId="0">#REF!</definedName>
    <definedName name="LOSA30">#REF!</definedName>
    <definedName name="LOSA30_6" localSheetId="0">#REF!</definedName>
    <definedName name="LOSA30_6">#REF!</definedName>
    <definedName name="MA" localSheetId="0">#REF!</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_P2" localSheetId="0">#REF!</definedName>
    <definedName name="Madera_P2">#REF!</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[4]INS!#REF!</definedName>
    <definedName name="MAESTROCARP">[4]INS!#REF!</definedName>
    <definedName name="MAESTROCARP_6" localSheetId="0">#REF!</definedName>
    <definedName name="MAESTROCARP_6">#REF!</definedName>
    <definedName name="MAESTROCARP_8" localSheetId="0">#REF!</definedName>
    <definedName name="MAESTROCARP_8">#REF!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gf" localSheetId="0">#REF!</definedName>
    <definedName name="mgf">#REF!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 localSheetId="0">#REF!</definedName>
    <definedName name="MO_ColAcero_QQ">#REF!</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PISOCERAMICA" localSheetId="0">[4]INS!#REF!</definedName>
    <definedName name="MOPISOCERAMICA">[4]INS!#REF!</definedName>
    <definedName name="MOPISOCERAMICA_6" localSheetId="0">#REF!</definedName>
    <definedName name="MOPISOCERAMICA_6">#REF!</definedName>
    <definedName name="MOPISOCERAMICA_8" localSheetId="0">#REF!</definedName>
    <definedName name="MOPISOCERAMICA_8">#REF!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NADA" localSheetId="0">[17]Insumos!#REF!</definedName>
    <definedName name="NADA">[17]Insumos!#REF!</definedName>
    <definedName name="NADA_6" localSheetId="0">#REF!</definedName>
    <definedName name="NADA_6">#REF!</definedName>
    <definedName name="NADA_8" localSheetId="0">#REF!</definedName>
    <definedName name="NADA_8">#REF!</definedName>
    <definedName name="NINGUNA" localSheetId="0">[17]Insumos!#REF!</definedName>
    <definedName name="NINGUNA">[17]Insumos!#REF!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UEVA" localSheetId="0">#REF!</definedName>
    <definedName name="NUEVA">#REF!</definedName>
    <definedName name="num_linhas" localSheetId="0">#REF!</definedName>
    <definedName name="num_linhas">#REF!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[13]SALARIOS!$C$10</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[18]peso!#REF!</definedName>
    <definedName name="p">[18]peso!#REF!</definedName>
    <definedName name="p_8" localSheetId="0">#REF!</definedName>
    <definedName name="p_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eon" localSheetId="0">#REF!</definedName>
    <definedName name="Peon">#REF!</definedName>
    <definedName name="Peon_1" localSheetId="0">#REF!</definedName>
    <definedName name="Peon_1">#REF!</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[9]MO!$B$11</definedName>
    <definedName name="PEONCARP" localSheetId="0">[4]INS!#REF!</definedName>
    <definedName name="PEONCARP">[4]INS!#REF!</definedName>
    <definedName name="PEONCARP_6" localSheetId="0">#REF!</definedName>
    <definedName name="PEONCARP_6">#REF!</definedName>
    <definedName name="PEONCARP_8" localSheetId="0">#REF!</definedName>
    <definedName name="PEONCARP_8">#REF!</definedName>
    <definedName name="PERFIL_CUADRADO_34">[9]INSU!$B$91</definedName>
    <definedName name="Pernos" localSheetId="0">#REF!</definedName>
    <definedName name="Pernos">#REF!</definedName>
    <definedName name="Pernos_6" localSheetId="0">#REF!</definedName>
    <definedName name="Pernos_6">#REF!</definedName>
    <definedName name="Pernos_8" localSheetId="0">#REF!</definedName>
    <definedName name="Pernos_8">#REF!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NO">[13]INS!$D$770</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SO_GRANITO_FONDO_BCO">[9]INSU!$B$103</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STICO">[9]INSU!$B$90</definedName>
    <definedName name="PLIGADORA2">[4]INS!$D$563</definedName>
    <definedName name="PLIGADORA2_6" localSheetId="0">#REF!</definedName>
    <definedName name="PLIGADORA2_6">#REF!</definedName>
    <definedName name="PLOMERO" localSheetId="0">[4]INS!#REF!</definedName>
    <definedName name="PLOMERO">[4]INS!#REF!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[4]INS!#REF!</definedName>
    <definedName name="PLOMEROAYUDANTE">[4]INS!#REF!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[4]INS!#REF!</definedName>
    <definedName name="PLOMEROOFICIAL">[4]INS!#REF!</definedName>
    <definedName name="PLOMEROOFICIAL_6" localSheetId="0">#REF!</definedName>
    <definedName name="PLOMEROOFICIAL_6">#REF!</definedName>
    <definedName name="PLOMEROOFICIAL_8" localSheetId="0">#REF!</definedName>
    <definedName name="PLOMEROOFICIAL_8">#REF!</definedName>
    <definedName name="PLYWOOD_34_2CARAS" localSheetId="0">#REF!</definedName>
    <definedName name="PLYWOOD_34_2CARAS">#REF!</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madera2162" localSheetId="0">[11]precios!#REF!</definedName>
    <definedName name="pmadera2162">[11]precios!#REF!</definedName>
    <definedName name="pmadera2162_8" localSheetId="0">#REF!</definedName>
    <definedName name="pmadera2162_8">#REF!</definedName>
    <definedName name="po">[19]PRESUPUESTO!$O$9:$O$236</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REC._UNITARIO">#N/A</definedName>
    <definedName name="PREC._UNITARIO_6">NA()</definedName>
    <definedName name="precios">[20]Precios!$A$4:$F$1576</definedName>
    <definedName name="PRESUPUESTO">#N/A</definedName>
    <definedName name="PRESUPUESTO_6">NA()</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WINCHE2000K">[4]INS!$D$568</definedName>
    <definedName name="PWINCHE2000K_6" localSheetId="0">#REF!</definedName>
    <definedName name="PWINCHE2000K_6">#REF!</definedName>
    <definedName name="Q" localSheetId="0">#REF!</definedName>
    <definedName name="Q">#REF!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[21]INS!#REF!</definedName>
    <definedName name="QQ">[21]INS!#REF!</definedName>
    <definedName name="QQQ" localSheetId="0">[2]M.O.!#REF!</definedName>
    <definedName name="QQQ">[2]M.O.!#REF!</definedName>
    <definedName name="QQQQ" localSheetId="0">#REF!</definedName>
    <definedName name="QQQQ">#REF!</definedName>
    <definedName name="QQQQQ" localSheetId="0">#REF!</definedName>
    <definedName name="QQQQQ">#REF!</definedName>
    <definedName name="qw">[19]PRESUPUESTO!$M$10:$AH$731</definedName>
    <definedName name="qwe">[22]INSU!$D$133</definedName>
    <definedName name="qwe_6" localSheetId="0">#REF!</definedName>
    <definedName name="qwe_6">#REF!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EAL" localSheetId="0">#REF!</definedName>
    <definedName name="REAL">#REF!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[23]COF!$G$733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SALARIO" localSheetId="0">#REF!</definedName>
    <definedName name="SALARIO">#REF!</definedName>
    <definedName name="SALIDA">#N/A</definedName>
    <definedName name="SALIDA_6">NA()</definedName>
    <definedName name="SDSDFSDFSDF" localSheetId="0">#REF!</definedName>
    <definedName name="SDSDFSDFSDF">#REF!</definedName>
    <definedName name="SDSDFSDFSDF_6" localSheetId="0">#REF!</definedName>
    <definedName name="SDSDFSDFSDF_6">#REF!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[6]M.O.!$C$12</definedName>
    <definedName name="SUB_TOTAL" localSheetId="0">#REF!</definedName>
    <definedName name="SUB_TOTAL">#REF!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C" localSheetId="0">#REF!</definedName>
    <definedName name="TC">#REF!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_xlnm.Print_Titles" localSheetId="0">'LISTA PARTIDAS'!$1:$7</definedName>
    <definedName name="_xlnm.Print_Titles">#N/A</definedName>
    <definedName name="Tolas" localSheetId="0">#REF!</definedName>
    <definedName name="Tolas">#REF!</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ILLOS" localSheetId="0">#REF!</definedName>
    <definedName name="TORNILLOS">#REF!</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COLGANTE1590" localSheetId="0">#REF!</definedName>
    <definedName name="VCOLGANTE1590">#REF!</definedName>
    <definedName name="VCOLGANTE1590_6" localSheetId="0">#REF!</definedName>
    <definedName name="VCOLGANTE1590_6">#REF!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GASHP" localSheetId="0">#REF!</definedName>
    <definedName name="VIGASHP">#REF!</definedName>
    <definedName name="VIGASHP_8" localSheetId="0">#REF!</definedName>
    <definedName name="VIGASHP_8">#REF!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UELO10" localSheetId="0">#REF!</definedName>
    <definedName name="VUELO10">#REF!</definedName>
    <definedName name="VUELO10_6" localSheetId="0">#REF!</definedName>
    <definedName name="VUELO10_6">#REF!</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[21]INS!$D$561</definedName>
    <definedName name="XXXXXXX" localSheetId="0">#REF!</definedName>
    <definedName name="XXXXXXX">#REF!</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s>
  <calcPr calcId="152511"/>
</workbook>
</file>

<file path=xl/calcChain.xml><?xml version="1.0" encoding="utf-8"?>
<calcChain xmlns="http://schemas.openxmlformats.org/spreadsheetml/2006/main">
  <c r="F499" i="14" l="1"/>
  <c r="F504" i="14" l="1"/>
  <c r="F490" i="14"/>
  <c r="A634" i="14"/>
  <c r="A635" i="14" s="1"/>
  <c r="A636" i="14" s="1"/>
  <c r="A637" i="14" s="1"/>
  <c r="A638" i="14" s="1"/>
  <c r="A639" i="14" s="1"/>
  <c r="A640" i="14" s="1"/>
  <c r="F631" i="14"/>
  <c r="F630" i="14"/>
  <c r="F629" i="14"/>
  <c r="F628" i="14"/>
  <c r="F627" i="14"/>
  <c r="F626" i="14"/>
  <c r="F625" i="14"/>
  <c r="A625" i="14"/>
  <c r="A626" i="14" s="1"/>
  <c r="A627" i="14" s="1"/>
  <c r="A628" i="14" s="1"/>
  <c r="A629" i="14" s="1"/>
  <c r="A630" i="14" s="1"/>
  <c r="A631" i="14" s="1"/>
  <c r="F444" i="14"/>
  <c r="B254" i="14"/>
  <c r="B255" i="14"/>
  <c r="F681" i="14"/>
  <c r="A531" i="14"/>
  <c r="A532" i="14" s="1"/>
  <c r="A533" i="14" s="1"/>
  <c r="A526" i="14"/>
  <c r="A527" i="14" s="1"/>
  <c r="A528" i="14" s="1"/>
  <c r="A518" i="14"/>
  <c r="A519" i="14" s="1"/>
  <c r="A520" i="14" s="1"/>
  <c r="A521" i="14" s="1"/>
  <c r="A522" i="14" s="1"/>
  <c r="A523" i="14" s="1"/>
  <c r="A514" i="14"/>
  <c r="A515" i="14" s="1"/>
  <c r="F528" i="14"/>
  <c r="F527" i="14"/>
  <c r="F526" i="14"/>
  <c r="F51" i="14" l="1"/>
  <c r="A584" i="14" l="1"/>
  <c r="A585" i="14" s="1"/>
  <c r="A586" i="14" s="1"/>
  <c r="A587" i="14" s="1"/>
  <c r="A588" i="14" s="1"/>
  <c r="A589" i="14" s="1"/>
  <c r="A576" i="14"/>
  <c r="A577" i="14" s="1"/>
  <c r="A578" i="14" s="1"/>
  <c r="A579" i="14" s="1"/>
  <c r="A580" i="14" s="1"/>
  <c r="A581" i="14" s="1"/>
  <c r="A582" i="14" s="1"/>
  <c r="A583" i="14" s="1"/>
  <c r="F538" i="14" l="1"/>
  <c r="F537" i="14"/>
  <c r="F536" i="14"/>
  <c r="F533" i="14"/>
  <c r="F532" i="14"/>
  <c r="F531" i="14"/>
  <c r="F523" i="14"/>
  <c r="F522" i="14"/>
  <c r="F521" i="14"/>
  <c r="F520" i="14"/>
  <c r="F519" i="14"/>
  <c r="F518" i="14"/>
  <c r="F515" i="14"/>
  <c r="F514" i="14"/>
  <c r="F506" i="14"/>
  <c r="F505" i="14"/>
  <c r="F503" i="14"/>
  <c r="F502" i="14"/>
  <c r="F501" i="14"/>
  <c r="F498" i="14"/>
  <c r="F497" i="14"/>
  <c r="F496" i="14"/>
  <c r="F495" i="14"/>
  <c r="F494" i="14"/>
  <c r="F493" i="14"/>
  <c r="F492" i="14"/>
  <c r="F491" i="14"/>
  <c r="F484" i="14"/>
  <c r="F483" i="14"/>
  <c r="F482" i="14"/>
  <c r="F481" i="14"/>
  <c r="F480" i="14"/>
  <c r="F479" i="14"/>
  <c r="F477" i="14"/>
  <c r="F476" i="14"/>
  <c r="F475" i="14"/>
  <c r="F474" i="14"/>
  <c r="F473" i="14"/>
  <c r="F472" i="14"/>
  <c r="F471" i="14"/>
  <c r="F470" i="14"/>
  <c r="F469" i="14"/>
  <c r="F468" i="14"/>
  <c r="F467" i="14"/>
  <c r="F466" i="14"/>
  <c r="F465" i="14"/>
  <c r="F464" i="14"/>
  <c r="F463" i="14"/>
  <c r="F462" i="14"/>
  <c r="F461" i="14"/>
  <c r="F460" i="14"/>
  <c r="F459" i="14"/>
  <c r="F458" i="14"/>
  <c r="F457" i="14"/>
  <c r="F456" i="14"/>
  <c r="F455" i="14"/>
  <c r="F454" i="14"/>
  <c r="F453" i="14"/>
  <c r="F452" i="14"/>
  <c r="F451" i="14"/>
  <c r="F450" i="14"/>
  <c r="F443" i="14"/>
  <c r="F442" i="14"/>
  <c r="F441" i="14"/>
  <c r="F440" i="14"/>
  <c r="F439" i="14"/>
  <c r="F438" i="14"/>
  <c r="F437" i="14"/>
  <c r="F436" i="14"/>
  <c r="F435" i="14"/>
  <c r="F434" i="14"/>
  <c r="F433" i="14"/>
  <c r="F432" i="14"/>
  <c r="F431" i="14"/>
  <c r="F430" i="14"/>
  <c r="F429" i="14"/>
  <c r="F428" i="14"/>
  <c r="F427" i="14"/>
  <c r="F426" i="14"/>
  <c r="F425" i="14"/>
  <c r="F424" i="14"/>
  <c r="F155" i="14"/>
  <c r="F154" i="14"/>
  <c r="F153" i="14"/>
  <c r="F152" i="14"/>
  <c r="F151" i="14"/>
  <c r="F150" i="14"/>
  <c r="F149" i="14"/>
  <c r="F148" i="14"/>
  <c r="F147" i="14"/>
  <c r="F146" i="14"/>
  <c r="F145" i="14"/>
  <c r="F144" i="14"/>
  <c r="F358" i="14"/>
  <c r="F357" i="14"/>
  <c r="F356" i="14"/>
  <c r="F355" i="14"/>
  <c r="F354" i="14"/>
  <c r="F353" i="14"/>
  <c r="F352" i="14"/>
  <c r="F351" i="14"/>
  <c r="F350" i="14"/>
  <c r="F346" i="14"/>
  <c r="F343" i="14"/>
  <c r="F342" i="14"/>
  <c r="F341" i="14"/>
  <c r="F340" i="14"/>
  <c r="F339" i="14"/>
  <c r="F338" i="14"/>
  <c r="F337" i="14"/>
  <c r="F336" i="14"/>
  <c r="F334" i="14"/>
  <c r="F333" i="14"/>
  <c r="F332" i="14"/>
  <c r="F331" i="14"/>
  <c r="F330" i="14"/>
  <c r="F329" i="14"/>
  <c r="F328" i="14"/>
  <c r="F327" i="14"/>
  <c r="F326" i="14"/>
  <c r="F324" i="14"/>
  <c r="F323" i="14"/>
  <c r="F322" i="14"/>
  <c r="F321" i="14"/>
  <c r="F320" i="14"/>
  <c r="F319" i="14"/>
  <c r="F317" i="14"/>
  <c r="F316" i="14"/>
  <c r="F315" i="14"/>
  <c r="F314" i="14"/>
  <c r="F313" i="14"/>
  <c r="F312" i="14"/>
  <c r="F311" i="14"/>
  <c r="F310" i="14"/>
  <c r="F309" i="14"/>
  <c r="F308" i="14"/>
  <c r="F307" i="14"/>
  <c r="F306" i="14"/>
  <c r="F305" i="14"/>
  <c r="F304" i="14"/>
  <c r="F303" i="14"/>
  <c r="F301" i="14"/>
  <c r="F300" i="14"/>
  <c r="F298" i="14"/>
  <c r="F297" i="14"/>
  <c r="F296" i="14"/>
  <c r="F295" i="14"/>
  <c r="F293" i="14"/>
  <c r="F292" i="14"/>
  <c r="F291" i="14"/>
  <c r="F290" i="14"/>
  <c r="F289" i="14"/>
  <c r="F288" i="14"/>
  <c r="F287" i="14"/>
  <c r="F285" i="14"/>
  <c r="F284" i="14"/>
  <c r="F283" i="14"/>
  <c r="F282" i="14"/>
  <c r="F280" i="14"/>
  <c r="F279" i="14"/>
  <c r="F278" i="14"/>
  <c r="F277" i="14"/>
  <c r="F276" i="14"/>
  <c r="F275" i="14"/>
  <c r="F274" i="14"/>
  <c r="F273" i="14"/>
  <c r="F272" i="14"/>
  <c r="F271" i="14"/>
  <c r="F270" i="14"/>
  <c r="F268" i="14"/>
  <c r="F267" i="14"/>
  <c r="F266" i="14"/>
  <c r="F265" i="14"/>
  <c r="F264" i="14"/>
  <c r="F263" i="14"/>
  <c r="F262" i="14"/>
  <c r="F260" i="14"/>
  <c r="F259" i="14"/>
  <c r="F258" i="14"/>
  <c r="F255" i="14"/>
  <c r="F254" i="14"/>
  <c r="F253" i="14"/>
  <c r="F250" i="14"/>
  <c r="F249" i="14"/>
  <c r="F248" i="14"/>
  <c r="F245" i="14"/>
  <c r="F244" i="14"/>
  <c r="F243" i="14"/>
  <c r="F242" i="14"/>
  <c r="F239" i="14"/>
  <c r="F237" i="14"/>
  <c r="F236" i="14"/>
  <c r="F234" i="14"/>
  <c r="F233" i="14"/>
  <c r="F232" i="14"/>
  <c r="F228" i="14"/>
  <c r="F227" i="14"/>
  <c r="F226" i="14"/>
  <c r="F221" i="14"/>
  <c r="F220" i="14"/>
  <c r="F489" i="14"/>
  <c r="F488" i="14"/>
  <c r="F487" i="14"/>
  <c r="F486" i="14"/>
  <c r="F485" i="14"/>
  <c r="F219" i="14"/>
  <c r="F218" i="14"/>
  <c r="F217" i="14"/>
  <c r="F216" i="14"/>
  <c r="F215" i="14"/>
  <c r="F214" i="14"/>
  <c r="F213" i="14"/>
  <c r="F212" i="14"/>
  <c r="F211" i="14"/>
  <c r="F210" i="14"/>
  <c r="F209" i="14"/>
  <c r="F208" i="14"/>
  <c r="F206" i="14"/>
  <c r="F205" i="14"/>
  <c r="F203" i="14"/>
  <c r="F202" i="14"/>
  <c r="F201" i="14"/>
  <c r="F422" i="14"/>
  <c r="F421" i="14"/>
  <c r="F420" i="14"/>
  <c r="F419" i="14"/>
  <c r="F418" i="14"/>
  <c r="F417" i="14"/>
  <c r="F414" i="14"/>
  <c r="F413" i="14"/>
  <c r="F412" i="14"/>
  <c r="F411" i="14"/>
  <c r="F410" i="14"/>
  <c r="F409" i="14"/>
  <c r="F408" i="14"/>
  <c r="F407" i="14"/>
  <c r="F406" i="14"/>
  <c r="F405" i="14"/>
  <c r="F404" i="14"/>
  <c r="F403" i="14"/>
  <c r="F399" i="14"/>
  <c r="F398" i="14"/>
  <c r="F397" i="14"/>
  <c r="F396" i="14"/>
  <c r="F395" i="14"/>
  <c r="F394" i="14"/>
  <c r="F390" i="14"/>
  <c r="F389" i="14"/>
  <c r="F388" i="14"/>
  <c r="F387" i="14"/>
  <c r="F386" i="14"/>
  <c r="F385" i="14"/>
  <c r="F382" i="14"/>
  <c r="F381" i="14"/>
  <c r="F380" i="14"/>
  <c r="F377" i="14"/>
  <c r="F367" i="14"/>
  <c r="F366" i="14"/>
  <c r="F365" i="14"/>
  <c r="F364" i="14"/>
  <c r="F363" i="14"/>
  <c r="F200" i="14"/>
  <c r="F199" i="14"/>
  <c r="F198" i="14"/>
  <c r="F197" i="14"/>
  <c r="F196" i="14"/>
  <c r="F195" i="14"/>
  <c r="F194" i="14"/>
  <c r="F193" i="14"/>
  <c r="F192" i="14"/>
  <c r="F191" i="14"/>
  <c r="F190" i="14"/>
  <c r="F189" i="14"/>
  <c r="F187" i="14"/>
  <c r="F185" i="14"/>
  <c r="F184" i="14"/>
  <c r="F183" i="14"/>
  <c r="F182" i="14"/>
  <c r="F181" i="14"/>
  <c r="F180" i="14"/>
  <c r="F179" i="14"/>
  <c r="F178" i="14"/>
  <c r="F177" i="14"/>
  <c r="F176" i="14"/>
  <c r="F175" i="14"/>
  <c r="F173" i="14"/>
  <c r="F171" i="14"/>
  <c r="F168" i="14"/>
  <c r="F164" i="14"/>
  <c r="F161" i="14"/>
  <c r="F160" i="14"/>
  <c r="F159" i="14"/>
  <c r="F139" i="14"/>
  <c r="F138" i="14"/>
  <c r="F137" i="14"/>
  <c r="F136" i="14"/>
  <c r="F135" i="14"/>
  <c r="F134" i="14"/>
  <c r="F133" i="14"/>
  <c r="F132" i="14"/>
  <c r="F131" i="14"/>
  <c r="F128" i="14"/>
  <c r="F127" i="14"/>
  <c r="F126" i="14"/>
  <c r="F125" i="14"/>
  <c r="F124" i="14"/>
  <c r="F120" i="14"/>
  <c r="F119" i="14"/>
  <c r="F116" i="14"/>
  <c r="F115" i="14"/>
  <c r="F114" i="14"/>
  <c r="F109" i="14"/>
  <c r="F108" i="14"/>
  <c r="F105" i="14"/>
  <c r="F104" i="14"/>
  <c r="F103" i="14"/>
  <c r="F102" i="14"/>
  <c r="F99" i="14"/>
  <c r="F90" i="14"/>
  <c r="F85" i="14"/>
  <c r="F80" i="14"/>
  <c r="F79" i="14"/>
  <c r="F65" i="14"/>
  <c r="F59" i="14"/>
  <c r="F58" i="14"/>
  <c r="F57" i="14"/>
  <c r="F56" i="14"/>
  <c r="F55" i="14"/>
  <c r="F54" i="14"/>
  <c r="F53" i="14"/>
  <c r="F52" i="14"/>
  <c r="F50" i="14"/>
  <c r="F49" i="14"/>
  <c r="F48" i="14"/>
  <c r="F47" i="14"/>
  <c r="F44" i="14"/>
  <c r="F41" i="14"/>
  <c r="F40" i="14"/>
  <c r="F39" i="14"/>
  <c r="F38" i="14"/>
  <c r="F35" i="14"/>
  <c r="F31" i="14"/>
  <c r="F30" i="14"/>
  <c r="F27" i="14"/>
  <c r="F26" i="14"/>
  <c r="F25" i="14"/>
  <c r="F24" i="14"/>
  <c r="F22" i="14"/>
  <c r="F21" i="14"/>
  <c r="F16" i="14"/>
  <c r="F13" i="14"/>
  <c r="F12" i="14"/>
  <c r="F619" i="14"/>
  <c r="F618" i="14"/>
  <c r="F617" i="14"/>
  <c r="F614" i="14"/>
  <c r="F613" i="14"/>
  <c r="F612" i="14"/>
  <c r="F611" i="14"/>
  <c r="F610" i="14"/>
  <c r="F609" i="14"/>
  <c r="F608" i="14"/>
  <c r="F607" i="14"/>
  <c r="F606" i="14"/>
  <c r="F603" i="14"/>
  <c r="F602" i="14"/>
  <c r="F599" i="14"/>
  <c r="F596" i="14"/>
  <c r="F595" i="14"/>
  <c r="F594" i="14"/>
  <c r="F593" i="14"/>
  <c r="F592" i="14"/>
  <c r="F589" i="14"/>
  <c r="F588" i="14"/>
  <c r="F587" i="14"/>
  <c r="F586" i="14"/>
  <c r="F585" i="14"/>
  <c r="F584" i="14"/>
  <c r="F583" i="14"/>
  <c r="F582" i="14"/>
  <c r="F581" i="14"/>
  <c r="F580" i="14"/>
  <c r="F579" i="14"/>
  <c r="F578" i="14"/>
  <c r="F577" i="14"/>
  <c r="F575" i="14"/>
  <c r="F572" i="14"/>
  <c r="F568" i="14"/>
  <c r="F567" i="14"/>
  <c r="F566" i="14"/>
  <c r="F565" i="14"/>
  <c r="F564" i="14"/>
  <c r="F561" i="14"/>
  <c r="F560" i="14"/>
  <c r="F557" i="14"/>
  <c r="F556" i="14"/>
  <c r="F555" i="14"/>
  <c r="F552" i="14"/>
  <c r="F551" i="14"/>
  <c r="F550" i="14"/>
  <c r="F547" i="14"/>
  <c r="F546" i="14"/>
  <c r="F545" i="14"/>
  <c r="F542" i="14"/>
  <c r="F674" i="14"/>
  <c r="F673" i="14"/>
  <c r="F672" i="14"/>
  <c r="F671" i="14"/>
  <c r="F670" i="14"/>
  <c r="F669" i="14"/>
  <c r="F668" i="14"/>
  <c r="F667" i="14"/>
  <c r="F666" i="14"/>
  <c r="F665" i="14"/>
  <c r="F664" i="14"/>
  <c r="F663" i="14"/>
  <c r="F662" i="14"/>
  <c r="F661" i="14"/>
  <c r="F660" i="14"/>
  <c r="F659" i="14"/>
  <c r="F658" i="14"/>
  <c r="F657" i="14"/>
  <c r="F656" i="14"/>
  <c r="F655" i="14"/>
  <c r="F654" i="14"/>
  <c r="F653" i="14"/>
  <c r="F652" i="14"/>
  <c r="F651" i="14"/>
  <c r="F650" i="14"/>
  <c r="F649" i="14"/>
  <c r="F648" i="14"/>
  <c r="F647" i="14"/>
  <c r="F646" i="14"/>
  <c r="F645" i="14"/>
  <c r="F644" i="14"/>
  <c r="F643" i="14"/>
  <c r="F640" i="14"/>
  <c r="F639" i="14"/>
  <c r="F638" i="14"/>
  <c r="F637" i="14"/>
  <c r="F636" i="14"/>
  <c r="F635" i="14"/>
  <c r="A441" i="14"/>
  <c r="A442" i="14" s="1"/>
  <c r="A435" i="14"/>
  <c r="A436" i="14" s="1"/>
  <c r="A437" i="14" s="1"/>
  <c r="A438" i="14" s="1"/>
  <c r="F675" i="14" l="1"/>
  <c r="A643" i="14"/>
  <c r="A644" i="14" l="1"/>
  <c r="A645" i="14" s="1"/>
  <c r="A646" i="14" s="1"/>
  <c r="A647" i="14" s="1"/>
  <c r="A648" i="14" s="1"/>
  <c r="A649" i="14" s="1"/>
  <c r="A650" i="14" s="1"/>
  <c r="A651" i="14" s="1"/>
  <c r="A652" i="14"/>
  <c r="A653" i="14" s="1"/>
  <c r="A654" i="14" s="1"/>
  <c r="A655" i="14" s="1"/>
  <c r="A656" i="14" s="1"/>
  <c r="A657" i="14" s="1"/>
  <c r="A658" i="14" s="1"/>
  <c r="A659" i="14" s="1"/>
  <c r="A660" i="14" s="1"/>
  <c r="A661" i="14" s="1"/>
  <c r="A662" i="14" s="1"/>
  <c r="A663" i="14" s="1"/>
  <c r="A664" i="14" s="1"/>
  <c r="A665" i="14" s="1"/>
  <c r="A666" i="14" s="1"/>
  <c r="A667" i="14" s="1"/>
  <c r="A668" i="14" s="1"/>
  <c r="A669" i="14" s="1"/>
  <c r="A670" i="14" s="1"/>
  <c r="A671" i="14" s="1"/>
  <c r="A672" i="14" s="1"/>
  <c r="A673" i="14" s="1"/>
  <c r="A674" i="14" s="1"/>
  <c r="A21" i="14"/>
  <c r="F84" i="14" l="1"/>
  <c r="F81" i="14"/>
  <c r="A346" i="14"/>
  <c r="F229" i="14"/>
  <c r="A226" i="14"/>
  <c r="A227" i="14" s="1"/>
  <c r="A228" i="14" s="1"/>
  <c r="A229" i="14" s="1"/>
  <c r="F376" i="14" l="1"/>
  <c r="F372" i="14"/>
  <c r="F371" i="14"/>
  <c r="A417" i="14"/>
  <c r="A418" i="14" s="1"/>
  <c r="A419" i="14" s="1"/>
  <c r="A403" i="14"/>
  <c r="F400" i="14"/>
  <c r="A394" i="14"/>
  <c r="A395" i="14" s="1"/>
  <c r="A396" i="14" s="1"/>
  <c r="A397" i="14" s="1"/>
  <c r="A398" i="14" s="1"/>
  <c r="A399" i="14" s="1"/>
  <c r="A400" i="14" s="1"/>
  <c r="F391" i="14"/>
  <c r="A404" i="14" l="1"/>
  <c r="A405" i="14" s="1"/>
  <c r="A406" i="14" s="1"/>
  <c r="A407" i="14" s="1"/>
  <c r="A408" i="14" s="1"/>
  <c r="A409" i="14" s="1"/>
  <c r="A410" i="14" s="1"/>
  <c r="A411" i="14" s="1"/>
  <c r="A412" i="14"/>
  <c r="A413" i="14" s="1"/>
  <c r="A414" i="14" s="1"/>
  <c r="F373" i="14"/>
  <c r="A421" i="14"/>
  <c r="A422" i="14" s="1"/>
  <c r="A420" i="14"/>
  <c r="F188" i="14" l="1"/>
  <c r="F186" i="14"/>
  <c r="A183" i="14"/>
  <c r="F167" i="14"/>
  <c r="A166" i="14"/>
  <c r="A167" i="14" s="1"/>
  <c r="A168" i="14" s="1"/>
  <c r="A169" i="14" s="1"/>
  <c r="A170" i="14" s="1"/>
  <c r="A171" i="14" s="1"/>
  <c r="A172" i="14" s="1"/>
  <c r="A173" i="14" s="1"/>
  <c r="F166" i="14"/>
  <c r="F172" i="14"/>
  <c r="F170" i="14"/>
  <c r="F169" i="14"/>
  <c r="F162" i="14" l="1"/>
  <c r="F163" i="14" l="1"/>
  <c r="A385" i="14"/>
  <c r="A386" i="14" s="1"/>
  <c r="A387" i="14" s="1"/>
  <c r="A388" i="14" s="1"/>
  <c r="A389" i="14" s="1"/>
  <c r="A390" i="14" s="1"/>
  <c r="A391" i="14" s="1"/>
  <c r="A108" i="14" l="1"/>
  <c r="A109" i="14" s="1"/>
  <c r="A131" i="14" l="1"/>
  <c r="A132" i="14" s="1"/>
  <c r="A133" i="14" s="1"/>
  <c r="A134" i="14" s="1"/>
  <c r="A135" i="14" s="1"/>
  <c r="A136" i="14" s="1"/>
  <c r="A137" i="14" s="1"/>
  <c r="A138" i="14" s="1"/>
  <c r="F121" i="14" l="1"/>
  <c r="A119" i="14"/>
  <c r="A120" i="14" s="1"/>
  <c r="A121" i="14" s="1"/>
  <c r="F98" i="14" l="1"/>
  <c r="A38" i="14" l="1"/>
  <c r="A40" i="14" s="1"/>
  <c r="A39" i="14" s="1"/>
  <c r="A41" i="14" s="1"/>
  <c r="F96" i="14"/>
  <c r="F97" i="14"/>
  <c r="A90" i="14"/>
  <c r="A91" i="14" s="1"/>
  <c r="A92" i="14" s="1"/>
  <c r="A93" i="14" s="1"/>
  <c r="F82" i="14"/>
  <c r="F704" i="14"/>
  <c r="F703" i="14"/>
  <c r="F684" i="14"/>
  <c r="F682" i="14"/>
  <c r="F680" i="14"/>
  <c r="F576" i="14"/>
  <c r="F569" i="14"/>
  <c r="A501" i="14"/>
  <c r="A502" i="14" s="1"/>
  <c r="A503" i="14" s="1"/>
  <c r="A505" i="14" s="1"/>
  <c r="A506" i="14" s="1"/>
  <c r="F500" i="14"/>
  <c r="F478" i="14"/>
  <c r="A478" i="14"/>
  <c r="A470" i="14"/>
  <c r="A471" i="14" s="1"/>
  <c r="A472" i="14" s="1"/>
  <c r="A473" i="14" s="1"/>
  <c r="A474" i="14" s="1"/>
  <c r="A475" i="14" s="1"/>
  <c r="A450" i="14"/>
  <c r="A451" i="14" s="1"/>
  <c r="A452" i="14" s="1"/>
  <c r="A453" i="14" s="1"/>
  <c r="A454" i="14" s="1"/>
  <c r="A455" i="14" s="1"/>
  <c r="A456" i="14" s="1"/>
  <c r="A457" i="14" s="1"/>
  <c r="A458" i="14" s="1"/>
  <c r="A154" i="14"/>
  <c r="A155" i="14" s="1"/>
  <c r="A145" i="14"/>
  <c r="A146" i="14" s="1"/>
  <c r="A147" i="14" s="1"/>
  <c r="A148" i="14" s="1"/>
  <c r="A149" i="14" s="1"/>
  <c r="A150" i="14" s="1"/>
  <c r="A151" i="14" s="1"/>
  <c r="F143" i="14"/>
  <c r="F142" i="14"/>
  <c r="F141" i="14"/>
  <c r="F359" i="14"/>
  <c r="A351" i="14"/>
  <c r="A352" i="14" s="1"/>
  <c r="A353" i="14" s="1"/>
  <c r="F349" i="14"/>
  <c r="F348" i="14"/>
  <c r="F347" i="14"/>
  <c r="F335" i="14"/>
  <c r="F325" i="14"/>
  <c r="A323" i="14"/>
  <c r="F318" i="14"/>
  <c r="A316" i="14"/>
  <c r="A317" i="14" s="1"/>
  <c r="A318" i="14" s="1"/>
  <c r="A319" i="14" s="1"/>
  <c r="A320" i="14" s="1"/>
  <c r="A311" i="14"/>
  <c r="A312" i="14" s="1"/>
  <c r="A313" i="14" s="1"/>
  <c r="A305" i="14"/>
  <c r="A306" i="14" s="1"/>
  <c r="A307" i="14" s="1"/>
  <c r="A308" i="14" s="1"/>
  <c r="F302" i="14"/>
  <c r="F294" i="14"/>
  <c r="A294" i="14"/>
  <c r="A295" i="14" s="1"/>
  <c r="A296" i="14" s="1"/>
  <c r="A297" i="14" s="1"/>
  <c r="A298" i="14" s="1"/>
  <c r="F286" i="14"/>
  <c r="A286" i="14"/>
  <c r="A287" i="14" s="1"/>
  <c r="A288" i="14" s="1"/>
  <c r="A289" i="14" s="1"/>
  <c r="A290" i="14" s="1"/>
  <c r="A291" i="14" s="1"/>
  <c r="F281" i="14"/>
  <c r="A275" i="14"/>
  <c r="A276" i="14" s="1"/>
  <c r="A277" i="14" s="1"/>
  <c r="A278" i="14" s="1"/>
  <c r="A279" i="14" s="1"/>
  <c r="A280" i="14" s="1"/>
  <c r="A281" i="14" s="1"/>
  <c r="A282" i="14" s="1"/>
  <c r="A283" i="14" s="1"/>
  <c r="A270" i="14"/>
  <c r="A271" i="14" s="1"/>
  <c r="A272" i="14" s="1"/>
  <c r="F269" i="14"/>
  <c r="F261" i="14"/>
  <c r="A258" i="14"/>
  <c r="A259" i="14" s="1"/>
  <c r="A260" i="14" s="1"/>
  <c r="A261" i="14" s="1"/>
  <c r="A262" i="14" s="1"/>
  <c r="A263" i="14" s="1"/>
  <c r="A253" i="14"/>
  <c r="A254" i="14" s="1"/>
  <c r="A255" i="14" s="1"/>
  <c r="A248" i="14"/>
  <c r="A249" i="14" s="1"/>
  <c r="A250" i="14" s="1"/>
  <c r="A242" i="14"/>
  <c r="A243" i="14" s="1"/>
  <c r="A244" i="14" s="1"/>
  <c r="A245" i="14" s="1"/>
  <c r="F235" i="14"/>
  <c r="A232" i="14"/>
  <c r="A233" i="14" s="1"/>
  <c r="A234" i="14" s="1"/>
  <c r="A235" i="14" s="1"/>
  <c r="A236" i="14" s="1"/>
  <c r="A237" i="14" s="1"/>
  <c r="F224" i="14"/>
  <c r="F223" i="14"/>
  <c r="F222" i="14"/>
  <c r="A215" i="14"/>
  <c r="A216" i="14" s="1"/>
  <c r="A217" i="14" s="1"/>
  <c r="A218" i="14" s="1"/>
  <c r="A219" i="14" s="1"/>
  <c r="A209" i="14"/>
  <c r="A210" i="14" s="1"/>
  <c r="A211" i="14" s="1"/>
  <c r="A212" i="14" s="1"/>
  <c r="F207" i="14"/>
  <c r="F204" i="14"/>
  <c r="A204" i="14"/>
  <c r="A205" i="14" s="1"/>
  <c r="A206" i="14" s="1"/>
  <c r="A363" i="14"/>
  <c r="A184" i="14"/>
  <c r="A185" i="14" s="1"/>
  <c r="A186" i="14" s="1"/>
  <c r="A187" i="14" s="1"/>
  <c r="A188" i="14" s="1"/>
  <c r="A189" i="14" s="1"/>
  <c r="A190" i="14" s="1"/>
  <c r="A191" i="14" s="1"/>
  <c r="A176" i="14"/>
  <c r="A177" i="14" s="1"/>
  <c r="A178" i="14" s="1"/>
  <c r="A179" i="14" s="1"/>
  <c r="A180" i="14" s="1"/>
  <c r="A160" i="14"/>
  <c r="A161" i="14" s="1"/>
  <c r="A162" i="14" s="1"/>
  <c r="A163" i="14" s="1"/>
  <c r="A124" i="14"/>
  <c r="A125" i="14" s="1"/>
  <c r="A126" i="14" s="1"/>
  <c r="A127" i="14" s="1"/>
  <c r="A128" i="14" s="1"/>
  <c r="A102" i="14"/>
  <c r="A103" i="14" s="1"/>
  <c r="A104" i="14" s="1"/>
  <c r="A105" i="14" s="1"/>
  <c r="A96" i="14"/>
  <c r="A97" i="14" s="1"/>
  <c r="A98" i="14" s="1"/>
  <c r="A99" i="14" s="1"/>
  <c r="A487" i="14" l="1"/>
  <c r="A488" i="14" s="1"/>
  <c r="A489" i="14" s="1"/>
  <c r="A490" i="14" s="1"/>
  <c r="A491" i="14" s="1"/>
  <c r="A492" i="14" s="1"/>
  <c r="A493" i="14" s="1"/>
  <c r="A494" i="14" s="1"/>
  <c r="A495" i="14" s="1"/>
  <c r="A496" i="14" s="1"/>
  <c r="A497" i="14" s="1"/>
  <c r="A498" i="14" s="1"/>
  <c r="A479" i="14"/>
  <c r="A480" i="14" s="1"/>
  <c r="A481" i="14" s="1"/>
  <c r="A482" i="14" s="1"/>
  <c r="A483" i="14" s="1"/>
  <c r="A484" i="14" s="1"/>
  <c r="A485" i="14" s="1"/>
  <c r="A486" i="14" s="1"/>
  <c r="F685" i="14"/>
  <c r="F507" i="14"/>
  <c r="F620" i="14"/>
  <c r="A364" i="14"/>
  <c r="A365" i="14" s="1"/>
  <c r="A366" i="14" s="1"/>
  <c r="A367" i="14" s="1"/>
  <c r="F91" i="14"/>
  <c r="F83" i="14"/>
  <c r="F93" i="14" l="1"/>
  <c r="F92" i="14"/>
  <c r="F70" i="14"/>
  <c r="F445" i="14" l="1"/>
  <c r="F71" i="14"/>
  <c r="F72" i="14" l="1"/>
  <c r="F67" i="14"/>
  <c r="F62" i="14"/>
  <c r="A62" i="14"/>
  <c r="F23" i="14"/>
  <c r="F17" i="14"/>
  <c r="A16" i="14"/>
  <c r="A17" i="14" s="1"/>
  <c r="A18" i="14" s="1"/>
  <c r="F66" i="14" l="1"/>
  <c r="F18" i="14"/>
  <c r="F63" i="14"/>
  <c r="F64" i="14"/>
  <c r="F68" i="14" l="1"/>
  <c r="F34" i="14" l="1"/>
  <c r="F73" i="14" s="1"/>
  <c r="F687" i="14" s="1"/>
  <c r="A47" i="14" l="1"/>
  <c r="A48" i="14" s="1"/>
  <c r="A49" i="14" s="1"/>
  <c r="A50" i="14" s="1"/>
  <c r="A63" i="14"/>
  <c r="A64" i="14" s="1"/>
  <c r="A65" i="14" s="1"/>
  <c r="A67" i="14" s="1"/>
  <c r="A66" i="14" s="1"/>
  <c r="A68" i="14" s="1"/>
  <c r="A34" i="14"/>
  <c r="A35" i="14" s="1"/>
  <c r="A30" i="14"/>
  <c r="A31" i="14" s="1"/>
  <c r="A52" i="14" l="1"/>
  <c r="A53" i="14" s="1"/>
  <c r="A54" i="14" s="1"/>
  <c r="A55" i="14" s="1"/>
  <c r="A56" i="14" s="1"/>
  <c r="A51" i="14"/>
  <c r="F688" i="14"/>
  <c r="A23" i="14"/>
  <c r="A24" i="14" s="1"/>
  <c r="A25" i="14" s="1"/>
  <c r="A26" i="14" s="1"/>
  <c r="A27" i="14" s="1"/>
  <c r="A22" i="14"/>
  <c r="F702" i="14" l="1"/>
  <c r="F692" i="14"/>
  <c r="F691" i="14"/>
  <c r="F698" i="14"/>
  <c r="F696" i="14"/>
  <c r="F699" i="14"/>
  <c r="F695" i="14"/>
  <c r="F700" i="14"/>
  <c r="F694" i="14"/>
  <c r="F701" i="14"/>
  <c r="F693" i="14"/>
  <c r="F697" i="14" l="1"/>
  <c r="F705" i="14" s="1"/>
  <c r="F707" i="14" l="1"/>
  <c r="F709" i="14" s="1"/>
</calcChain>
</file>

<file path=xl/sharedStrings.xml><?xml version="1.0" encoding="utf-8"?>
<sst xmlns="http://schemas.openxmlformats.org/spreadsheetml/2006/main" count="1102" uniqueCount="540">
  <si>
    <t>A</t>
  </si>
  <si>
    <t>Z</t>
  </si>
  <si>
    <t>SUB-TOTAL GENERAL</t>
  </si>
  <si>
    <t>VARIOS</t>
  </si>
  <si>
    <t xml:space="preserve">No. </t>
  </si>
  <si>
    <t>DESCRIPCION</t>
  </si>
  <si>
    <t>CANTIDAD</t>
  </si>
  <si>
    <t>UD</t>
  </si>
  <si>
    <t>REPLANTEO</t>
  </si>
  <si>
    <t>U</t>
  </si>
  <si>
    <t>M3</t>
  </si>
  <si>
    <t>M</t>
  </si>
  <si>
    <t>M2</t>
  </si>
  <si>
    <t>TERMINACION DE SUPERFICIE</t>
  </si>
  <si>
    <t>MOVIMIENTO DE TIERRA</t>
  </si>
  <si>
    <t>PAÑETE EXTERIOR</t>
  </si>
  <si>
    <t>ASIENTO DE ARENA</t>
  </si>
  <si>
    <t>SUB-TOTAL Z</t>
  </si>
  <si>
    <t>HONORARIOS PROFESIONALES</t>
  </si>
  <si>
    <t>GASTOS ADMINISTRATIVOS</t>
  </si>
  <si>
    <t>GASTOS DE TRANSPORTE</t>
  </si>
  <si>
    <t>MOV. DE TIERRA:</t>
  </si>
  <si>
    <t>CANTOS</t>
  </si>
  <si>
    <t xml:space="preserve">LECHO DE SECADO </t>
  </si>
  <si>
    <t>MES</t>
  </si>
  <si>
    <t xml:space="preserve">TERMINACION SUPERFICIES </t>
  </si>
  <si>
    <t>APOYO 0.30x0.30x1.00 H.S. P / TUBERIA</t>
  </si>
  <si>
    <t xml:space="preserve">TEE 3"x 3" PVC </t>
  </si>
  <si>
    <t xml:space="preserve"> ELECTRIFICACION PARA PLANTA DE TRATAMIENTO AGUAS RESIDUALES</t>
  </si>
  <si>
    <t>ZONA  IV</t>
  </si>
  <si>
    <t>CODIA</t>
  </si>
  <si>
    <t>CODO 3"x 90º PVC</t>
  </si>
  <si>
    <t>TUBERIA Ø3¨ PVC SALIDA BIOGAS</t>
  </si>
  <si>
    <t>VALVULA Ø3¨ PVC P/SALIDA BIOGAS</t>
  </si>
  <si>
    <t>VALVULA COMPUERTA Ø8''HF PLATILLADA COMPLETA</t>
  </si>
  <si>
    <t>B</t>
  </si>
  <si>
    <t>PLANTA DE TRATAMIENTO  DE AGUAS RESIDUALES</t>
  </si>
  <si>
    <t>PRELIMINARES</t>
  </si>
  <si>
    <t>MOV.DE TIERRA</t>
  </si>
  <si>
    <t>PAÑETE INTERIOR PULIDO</t>
  </si>
  <si>
    <t>ML</t>
  </si>
  <si>
    <t>MOVIMIENTO DE TIERRA PARA TUBERIA</t>
  </si>
  <si>
    <t>INSTALACIONES</t>
  </si>
  <si>
    <t>TUBERIA DE 8" PVC SDR-32.5 PERFORADA</t>
  </si>
  <si>
    <t>VALVULA DE COMPUERTA DE Ø8"</t>
  </si>
  <si>
    <t>MATERIAL FILTRANTE</t>
  </si>
  <si>
    <t>SUMINISTRO DE MATERIAL</t>
  </si>
  <si>
    <t>GRAVA FINA Ø3/8"</t>
  </si>
  <si>
    <t>GRAVA GRUESA Ø2"</t>
  </si>
  <si>
    <t xml:space="preserve">ARENA </t>
  </si>
  <si>
    <t>COLOCACION DE MATERIAL</t>
  </si>
  <si>
    <t>PINTURA</t>
  </si>
  <si>
    <t>TUBERIA DE 6" PVC SDR-26</t>
  </si>
  <si>
    <t>TERMINACION TOLVAS</t>
  </si>
  <si>
    <t>FILTRO PERCOLADOR</t>
  </si>
  <si>
    <t xml:space="preserve">SUMINISTRO </t>
  </si>
  <si>
    <t>INSTALACION</t>
  </si>
  <si>
    <t>INSTALACIONES MECANICAS Y PLOMERIA</t>
  </si>
  <si>
    <t>SUBTOTAL B</t>
  </si>
  <si>
    <t>C</t>
  </si>
  <si>
    <t xml:space="preserve">SUB-TOTAL GENERAL </t>
  </si>
  <si>
    <t>GASTOS INDIRECTOS</t>
  </si>
  <si>
    <t>MANO DE OBRA</t>
  </si>
  <si>
    <t>CAMPAMENTO</t>
  </si>
  <si>
    <t>CARCAMO DE BOMBEO</t>
  </si>
  <si>
    <t xml:space="preserve">CANTOS </t>
  </si>
  <si>
    <t>5.1.1</t>
  </si>
  <si>
    <t>5.1.2</t>
  </si>
  <si>
    <t>5.1.3</t>
  </si>
  <si>
    <t>PAÑETE INTERIOR</t>
  </si>
  <si>
    <t xml:space="preserve">FRAGUACHE </t>
  </si>
  <si>
    <t>CONSTRUCCION REGISTROS</t>
  </si>
  <si>
    <t>OBRAS DE VIA</t>
  </si>
  <si>
    <t>M3C</t>
  </si>
  <si>
    <t>ESCARIFICACIÓN, PERFILADO Y COMPACTACIÓN DE SUBRASANTE</t>
  </si>
  <si>
    <t>COLOCACIÓN, EXTENDIDO Y COMPACTACIÓN DE MATERIAL PREVIAMENTE EXCAVADO PARA LA CONFORMACIÓN DE RELLENO</t>
  </si>
  <si>
    <t>BASE Y SUB-BASE</t>
  </si>
  <si>
    <t>M3E</t>
  </si>
  <si>
    <t>M3E*KM</t>
  </si>
  <si>
    <t>SUMINISTRO MATERIAL SUB-BASE - GRANZOTE FINO</t>
  </si>
  <si>
    <t>TRANSPORTE MATERIAL SUB-BASE - GRANZOTE FINO - 30KMS</t>
  </si>
  <si>
    <t>COLOCACIÓN, EXTENDIDO Y COMPACTACIÓN DE MATERIAL DE SUB-BASE (GRANZOTE FINO)</t>
  </si>
  <si>
    <t>SUMINISTRO MATERIAL BASE - BASE TRITURADA</t>
  </si>
  <si>
    <t>TRANSPORTE MATERIAL BASE - BASE TRITURADA - 25KMS</t>
  </si>
  <si>
    <t>COLOCACIÓN, EXTENDIDO Y COMPACTACIÓN DE MATERIAL DE BASE (BASE TRITURADA)</t>
  </si>
  <si>
    <t>CAPA DE RODADURA</t>
  </si>
  <si>
    <t>TRANSPORTE HAC (APROX. 28 KMS)</t>
  </si>
  <si>
    <t>OBRAS COMPLEMENTARIAS</t>
  </si>
  <si>
    <t>MOVIMIENTO DE TIERRA:</t>
  </si>
  <si>
    <t>VERJA PERIMETRAL</t>
  </si>
  <si>
    <t>SUMINISTRO Y COLOCACION PUERTA DE MALLA CICLONICA 4 ML.</t>
  </si>
  <si>
    <t xml:space="preserve">M </t>
  </si>
  <si>
    <t xml:space="preserve">MOVIMIENTO DE TIERRA </t>
  </si>
  <si>
    <t xml:space="preserve">MURO DE BLOCKS </t>
  </si>
  <si>
    <t>TERMINACIÓN DE SUPERFICIE</t>
  </si>
  <si>
    <t>ACERA PERIMETRAL 0.80M</t>
  </si>
  <si>
    <t>PUERTAS Y VENTANAS</t>
  </si>
  <si>
    <t>INSTALACIONES ELÉCTRICAS</t>
  </si>
  <si>
    <t>INTERRUPTOR SENCILLO</t>
  </si>
  <si>
    <t>I</t>
  </si>
  <si>
    <t>II</t>
  </si>
  <si>
    <t>III</t>
  </si>
  <si>
    <t>IV</t>
  </si>
  <si>
    <t>V</t>
  </si>
  <si>
    <t>VI</t>
  </si>
  <si>
    <t>VII</t>
  </si>
  <si>
    <t>VIII</t>
  </si>
  <si>
    <t>Ubicación : PROVINCIA PERAVIA</t>
  </si>
  <si>
    <t>5.2.1</t>
  </si>
  <si>
    <t>5.2.2</t>
  </si>
  <si>
    <t>5.2.3</t>
  </si>
  <si>
    <t>SEGURO, POLIZAS Y FIANZAS</t>
  </si>
  <si>
    <t>SUPERVISION DE INAPA</t>
  </si>
  <si>
    <t>LEY 6/86</t>
  </si>
  <si>
    <t>ITBIS (LEY 07-2007)</t>
  </si>
  <si>
    <t xml:space="preserve">IMPREVISTOS  </t>
  </si>
  <si>
    <t>MANTENIMIENTO Y OPERACIÓN SISTEMA INAPA</t>
  </si>
  <si>
    <t>ESTUDIOS (SOCIALES, AMBIENTALES, GEOTECNICOS, TOPOGRAFICOS, DE CALIDAD, ETC.)</t>
  </si>
  <si>
    <t>MEDIDA DE COMPENSACION AMBIENTAL</t>
  </si>
  <si>
    <t>TOTAL GASTOS INDIRECTOS</t>
  </si>
  <si>
    <t>TOTAL GENERAL</t>
  </si>
  <si>
    <t>IX</t>
  </si>
  <si>
    <t>REGULARIZACION DE FONDO DE ZANJA</t>
  </si>
  <si>
    <t>X</t>
  </si>
  <si>
    <t>XI</t>
  </si>
  <si>
    <t>XII</t>
  </si>
  <si>
    <t>PRECIO (RD$)</t>
  </si>
  <si>
    <t>VALOR (RD$)</t>
  </si>
  <si>
    <t xml:space="preserve"> COLECTOR DESDE PUNTO RED EXISTENTE HASTA NUEVA UBICACIÓN DE PTAR</t>
  </si>
  <si>
    <t>REPLANTEO Y CONTROL TOPOGRAFICO</t>
  </si>
  <si>
    <t>BOTE DE MATERIAL C/CAMION  D=5 KM (INC ESPARCIMIENTO EN BOTADERO)</t>
  </si>
  <si>
    <t>SUMINISTRO DE TUBERIAS</t>
  </si>
  <si>
    <t>COLOCACION DE TUBERIAS</t>
  </si>
  <si>
    <t>REGISTROS</t>
  </si>
  <si>
    <t>ASFALTO</t>
  </si>
  <si>
    <t>ACOMETIDAS DOMICILIARIAS 6" x 4" PVC SDR- 32.5 (65 U)</t>
  </si>
  <si>
    <t>SUMINISTRO DE TUBERIA DE Ø4" PVC SDR-32.5 C/J.G.</t>
  </si>
  <si>
    <t xml:space="preserve">COLOCACION DE TUBERIA Ø4" PVC SDR-32.5 C/J.G. </t>
  </si>
  <si>
    <t xml:space="preserve">SUMINISTRO CODO 4" x 45º  PVC </t>
  </si>
  <si>
    <t>SUMINISTRO TAPON 4" PVC</t>
  </si>
  <si>
    <t>CEMENTO SOLVENTE</t>
  </si>
  <si>
    <t xml:space="preserve">EXCAVACION MATERIAL A MANO </t>
  </si>
  <si>
    <t xml:space="preserve">BOTE DE MATERIAL CON CAMION D= 5 KM (INCLUYE ESPARCIMIENTO EN BOTADERO) </t>
  </si>
  <si>
    <t xml:space="preserve">MANO DE OBRA </t>
  </si>
  <si>
    <t>CONTROL Y MANEJO DE TRANSITO ( INCLUYE USO DE LETREROS, USO DE DE CONOS REFRACTARIOS Y HOMBRES CON BANDEROLAS)</t>
  </si>
  <si>
    <t xml:space="preserve">SEÑALIZACION, CONTROL Y SEGURIDAD EN LA OBRA  (INCLUYE PASARELAS, LETREROS PEQUEÑOS CON BASE EN ANGULARES, POSTES PARA CINTAS REFRACTARIA, MECHONES, BARRERAS DE PELIGRO NARANJA </t>
  </si>
  <si>
    <t>SUB-TOTAL A</t>
  </si>
  <si>
    <t>TRABAJOS GENERALES</t>
  </si>
  <si>
    <t>CORTE DE CAPA VEGETAL EN TODA EL AREA E=0.30 M</t>
  </si>
  <si>
    <t>SUMINISTRO DE MATERIAL DE MINA PARA NIVELACION GENERAL</t>
  </si>
  <si>
    <t xml:space="preserve">BOTE DE MATERIAL D= 5 KM (INCLUYE ESPARCIMIENTO EN BOTADERO) </t>
  </si>
  <si>
    <t>CONTROL TOPOGRAFICO GENERAL</t>
  </si>
  <si>
    <t>EXCAVACION EN MATERIAL COMPACTADO CON EQUIPO</t>
  </si>
  <si>
    <t>COLUMNA DE 0.20 X 0.20 M (4.37 QQ/M3)</t>
  </si>
  <si>
    <t>LOSA DE FONDO 0.20 (1.77 QQ/M3)</t>
  </si>
  <si>
    <t>MURO DE H. A. DE 0.20M  (2.64 QQ/M3)</t>
  </si>
  <si>
    <t>DESARENADOR</t>
  </si>
  <si>
    <t>ZAPATA DE COLUMNAS DE E=0.20M (3.74 QQ/M3)</t>
  </si>
  <si>
    <t>LOSA SUPERIOR E=0.20M (QQ/M3-1.48)</t>
  </si>
  <si>
    <t xml:space="preserve">TUBERIA Ø6'' PVC SDR-32.5 </t>
  </si>
  <si>
    <t>TEE 6"x 6" PVC</t>
  </si>
  <si>
    <t>CODO 6"x 90º PVC</t>
  </si>
  <si>
    <t xml:space="preserve">TEE 8"x 8" PVC </t>
  </si>
  <si>
    <t>CODO 8"x 45º PVC</t>
  </si>
  <si>
    <t xml:space="preserve">JUNTA MECANICA TIPO DRESSER Ø8'' </t>
  </si>
  <si>
    <t>EXCAVACION MATERIAL EN MATERIAL COMPACTO  C/EQUIPO</t>
  </si>
  <si>
    <t>SUMINISTRO DE TUBERIA:</t>
  </si>
  <si>
    <t>COLOCACION DE TUBERIA:</t>
  </si>
  <si>
    <t>SUMINISTRO Y COLOCACION DE PIEZAS ESPECIALES</t>
  </si>
  <si>
    <t xml:space="preserve">CODO 8" X 45° PVC </t>
  </si>
  <si>
    <t xml:space="preserve">CODO 12" X 45° PVC </t>
  </si>
  <si>
    <t xml:space="preserve">CODO 16" X 45° PVC </t>
  </si>
  <si>
    <t xml:space="preserve">CODO 16" X 90° PVC </t>
  </si>
  <si>
    <t>CODO 16" X 45° SCH-40 C/PROTECCION ANTICORROSIVA</t>
  </si>
  <si>
    <t xml:space="preserve">YEE 8" X 8" PVC </t>
  </si>
  <si>
    <t xml:space="preserve">YEE 12" X 12" PVC </t>
  </si>
  <si>
    <t xml:space="preserve">YEE 16" X 16" PVC  </t>
  </si>
  <si>
    <t xml:space="preserve">TEE 16" X 12" PVC  </t>
  </si>
  <si>
    <t>TEE 16" X 16"  SCH-40 C/PROTECCION ANTICORROSIVA</t>
  </si>
  <si>
    <t>SUMINISTRO Y COLOCACION DE VALVULAS</t>
  </si>
  <si>
    <t>REGISTRO  H.A PROF. 3.0 MTS (INC.  BASE Y BORDE SUPERIOR EN H.S. Y TAPA DE H.F.) SEGUN DISEÑO</t>
  </si>
  <si>
    <t>EXCAVACION EN ARCILLA C/EQUIPO</t>
  </si>
  <si>
    <t>MUROS 0.30 (1.78 QQ/M3)</t>
  </si>
  <si>
    <t>MUROS DE 0.20 (2.04 QQ/M3)</t>
  </si>
  <si>
    <t>CODO Ø16'' x 45º ACERO SCH-40 C/PROTECCION ANTICORROSIVA</t>
  </si>
  <si>
    <t>RELLENO COMPACTADO CON EQUIPOS EN CAPAS DE 0.20 M</t>
  </si>
  <si>
    <t xml:space="preserve">HORMIGON ARMADO EN: (F'C=280 KG/CM2) </t>
  </si>
  <si>
    <t>PLATEA E=0.30M (5.40 QQ/M3)</t>
  </si>
  <si>
    <t>MURO DE H. A. DE 0.25M  (2.15 QQ/M3)</t>
  </si>
  <si>
    <t>COLUMNA CIRCULAR D=1.60 M (1.68 QQ/M3)</t>
  </si>
  <si>
    <t>MEDIO FILTRANTE TIPO ROSETA POLIPROPILENO, RELLENO PLASTICO DESORDENADO + DESPERDICION DE 3%</t>
  </si>
  <si>
    <t xml:space="preserve">TANQUE IMHOFF </t>
  </si>
  <si>
    <t>MURO DE HORMIGON DE 0.40 (0.77 QQ/M3)</t>
  </si>
  <si>
    <t>LOSA DE FONDO 0.20 (1.77 QQ/M3) CANAL DE ENTRADA DE 0.20</t>
  </si>
  <si>
    <t>MURO CANAL DE ENTRADA DE 0.20 (1.53 QQ/M3)</t>
  </si>
  <si>
    <t>LOSA DE FONDO 0.20 (1.77 QQ/M3) CANALETA DE SALIDA</t>
  </si>
  <si>
    <t>MURO DE HORMIGON DE 0.20 CANALETA DE SALIDA (1.53 QQ/M3)</t>
  </si>
  <si>
    <t>LOSA SECCION INCLINADA (1.93 QQ/M3)</t>
  </si>
  <si>
    <t>VIGAS SOPORTE CANALETA 0.35X0.40 (3.23 QQ/M3)</t>
  </si>
  <si>
    <t>EXCAVACION EN ARCILLA  C/EQUIPO</t>
  </si>
  <si>
    <t>MUROS 0.20 (1.78 QQ/M3)</t>
  </si>
  <si>
    <t>LOSA DISIPADORA (0.76 QQ/M3)</t>
  </si>
  <si>
    <t>4.1.1</t>
  </si>
  <si>
    <t>EXCAVACION ARCILLA C/EQUIPO</t>
  </si>
  <si>
    <t>4.1.2</t>
  </si>
  <si>
    <t>4.1.3</t>
  </si>
  <si>
    <t>4.2.1</t>
  </si>
  <si>
    <t>4.2.2</t>
  </si>
  <si>
    <t>4.2.3</t>
  </si>
  <si>
    <t>4.2.4</t>
  </si>
  <si>
    <t>PLATEA DE ACOPIO DE LODO (15 x 8 )M, PISO DE HORMIGON SIMPLE, C/ DOS LINEAS DE BLOCK DE 6 PERIMETRAL</t>
  </si>
  <si>
    <t>PISO DE HORMIGON SIMPLE PULIDO</t>
  </si>
  <si>
    <t>PAÑETE</t>
  </si>
  <si>
    <t>CLASIFICADOR DE ARENA</t>
  </si>
  <si>
    <t>EXCAVACION MATERIAL C/EQUIPO</t>
  </si>
  <si>
    <t>SUMINISTRO Y COLOCACION</t>
  </si>
  <si>
    <t xml:space="preserve">ELECTRIFICACION PRIMARIA </t>
  </si>
  <si>
    <t>POSTE H.A. 40 500´ DAN</t>
  </si>
  <si>
    <t>POSTE H.A. 40 800´ DAN</t>
  </si>
  <si>
    <t>ESTRUCTURA PR-208</t>
  </si>
  <si>
    <t>ESTRUCTURA MT-307</t>
  </si>
  <si>
    <t>ESTRUCTURA MT-301</t>
  </si>
  <si>
    <t>ESTRUCTURAS MT-302</t>
  </si>
  <si>
    <t>ESTRUCTURAS MT-305</t>
  </si>
  <si>
    <t>ESTRUCTURAS MT-316</t>
  </si>
  <si>
    <t>ESTRUCTURAS HA-100B</t>
  </si>
  <si>
    <t>ESTRUCTURAS PR-101</t>
  </si>
  <si>
    <t>TRANSFORMADOR 25KV SUMERGIDO EN ACEITE 1Ø 1470/7200 - 120-240 VOLTIO, TIPO POSTE.</t>
  </si>
  <si>
    <t>CONDUCTOR ELECTRICO AAC NO.2/0</t>
  </si>
  <si>
    <t>HOYOS PARA POSTES</t>
  </si>
  <si>
    <t>HOYOS PARA VIENTO</t>
  </si>
  <si>
    <t>INSTALACION DE POSTES</t>
  </si>
  <si>
    <t xml:space="preserve">TRANSPORTE DE POSTES </t>
  </si>
  <si>
    <t>TRAMITACION DE PLANOS</t>
  </si>
  <si>
    <t>ALIMENTADORES</t>
  </si>
  <si>
    <t>ALIMENTADOR ELECTRICO DESDE BANCO DE TRANSFORMADOR HASTA MAIN BREAKER EN CASA DE OPERADOR COMPUESTO POR: 3 CONDUCTOR ELECTRICO THW NO.1/0, 1 CONDUCTOR ELECTRICO THW NO.2, TUBERIA PVC DE 2'', MOVIMIENTO DE TIERRA</t>
  </si>
  <si>
    <t>ALIMENTADOR ELECTRICO DESDE MAIN BREAKER HASTA  ARANCADOR TRIPLE COMPUESTO POR: 3 CONDUCTOR ELECTRICO THW NO.1/0, 1 CONDUCTOR ELECTRICO THW NO.2, TUBERIA PVC DE 2'', MOVIMIENTO DE TIERRA</t>
  </si>
  <si>
    <t>ALIMENTADOR ELECTRICO DESDE ARRANCADOR TRIPLE HASTA ELECTROBOMBAS 1, 2 Y 3 DE 15 HP COMPUESTO POR: 1 CONDUCTOR ELECTRICO DE GOMA NO.6/4 TUBERIA EMT 2'', CONECTORES Y SOPORTE DE TUBERIA.</t>
  </si>
  <si>
    <t>ALIMENTADOR ELECTRICO DESDE ARRANCADOR DIRECTO A LINEA HASTA ELECTROBOMBAS 2 HP COMPUESTO POR: 1 CONDUCTOR ELECTRICO DE GOMA NO.10/4 TUBERIA EMT 3/4'', CONECTORES Y SOPORTE DE TUBERIA.</t>
  </si>
  <si>
    <t>ALIMENTADOR ELECTRICO DESDE PANEL BOARD HASTA ILUMINACION EXTERIOR COMPUESTO POR: 1 CONDUCTOR ELECTRICO DE VINIL NO.8/3</t>
  </si>
  <si>
    <t>MOVIMIENTO DE TIERRA PARA TUBERIAS Y CONDUCTOR DE VINIL 0.3*0.60* 650</t>
  </si>
  <si>
    <t>EQUIPOS ELECTROMECANICOS</t>
  </si>
  <si>
    <t>SUMINISTRO DE ELECTROBOMBA SUMERGIBLE NO ATASCABLE PARA LODO PARA TDH 50 PIES vs 795 GPM, ACOPLADA A MOTOR DE 15 HP.</t>
  </si>
  <si>
    <t xml:space="preserve">SUMINISTRO Y COLOCACION VALVULA CHECK 10" </t>
  </si>
  <si>
    <t>SUMINISTRO Y COLOCACION VALVULA DE COMPUERTA 10"</t>
  </si>
  <si>
    <t>SUMINISTRO Y COLOCACION JUNTA DREESER 10"</t>
  </si>
  <si>
    <t>SUMINISTRO Y COLOCACION CADENA DE IZAJE ACERO INOX.</t>
  </si>
  <si>
    <t xml:space="preserve">SUMINISTRO Y COLOCACION SENSOR DE NIVEL </t>
  </si>
  <si>
    <t>SUMINISTRO DE REGISTRO ELECTRICO  DE 0.7 X 0.7 X 0.7</t>
  </si>
  <si>
    <t>EXCAVACION ZANJA PARA REGISTRO ELECTRICO 0.8" X 0.65"</t>
  </si>
  <si>
    <t>UN ARRANCADOR DIRECTO A LINEA PARA MOTOR DE 2 HP, 3F, A 480V, 60HZ.</t>
  </si>
  <si>
    <t>ILUMINACION EXTERIOR.</t>
  </si>
  <si>
    <t>POSTE ELECTRICO CLASE lll DE 30 PIES</t>
  </si>
  <si>
    <t>ESTRUCTURA AP-103 INCL. LAMPARAS PANEL LED PARA EXTERIOR 150W TIPO CABEZA DE COBRA A 240V, 60HZ</t>
  </si>
  <si>
    <t>INSTALACION POSTES</t>
  </si>
  <si>
    <t>SUBTOTAL C</t>
  </si>
  <si>
    <t>D</t>
  </si>
  <si>
    <t>AREAS PERIMETRALES A LA PLANTA DEPURADORA</t>
  </si>
  <si>
    <t>M3*KM</t>
  </si>
  <si>
    <t>COLUMNAS C2 0.25 x 0.25 - 4.79 QQ/M3, F'C=180KG/CM2</t>
  </si>
  <si>
    <t xml:space="preserve">CASA  PARA OPERADOR </t>
  </si>
  <si>
    <t xml:space="preserve">EXCAVACIÓN </t>
  </si>
  <si>
    <t>ZAPATA DE MURO DE BLOCKS 6" (0.82 QQ/M3)</t>
  </si>
  <si>
    <t>DINTELES (0.15X0.20)  (3.92 QQ/M3)</t>
  </si>
  <si>
    <t>LOSA DE TECHO 0.10 (0.87 QQ/M3)</t>
  </si>
  <si>
    <t>BLOCKS  6'' BNP</t>
  </si>
  <si>
    <t>BLOCKS  6'' SNP</t>
  </si>
  <si>
    <t>BLOCKS 4'' SNP</t>
  </si>
  <si>
    <t>TERMINACIÓN DE PISOS</t>
  </si>
  <si>
    <t>SUM. Y COLOC. DE PISO DE GRANITO GRIS</t>
  </si>
  <si>
    <t>SUM. Y COLOC. ZÓCALOS DE GRANITO GRIS</t>
  </si>
  <si>
    <t>PAÑETE EN TECHO</t>
  </si>
  <si>
    <t>ANTEPECHO</t>
  </si>
  <si>
    <t>6.7</t>
  </si>
  <si>
    <t>REVESTIMIENTO EN PAREDES</t>
  </si>
  <si>
    <t>CERÁMICA CRIOLLA EN BAÑO (INC. TODOS LAS PAREDES DEL BAÑO )</t>
  </si>
  <si>
    <t>INSTALACIÓN SANITARIA</t>
  </si>
  <si>
    <t>MANO DE OBRA  PLOMERO Y AYUDANTE</t>
  </si>
  <si>
    <t xml:space="preserve">CÁMARA DE INSPECCIÓN </t>
  </si>
  <si>
    <t>POZO FILTRANTE</t>
  </si>
  <si>
    <t>DESAGÜE DE PISO</t>
  </si>
  <si>
    <t>MESETA DE GRANITO (MARMOLITE)</t>
  </si>
  <si>
    <t>TRAMPA DE GRASA</t>
  </si>
  <si>
    <t>BARRA PARA CORTINA</t>
  </si>
  <si>
    <t>PILETA BAÑERA</t>
  </si>
  <si>
    <t>TOMACORRIENTE 110 V EN DOBLE</t>
  </si>
  <si>
    <t>ENTRADA GENERAL</t>
  </si>
  <si>
    <t>PINTURA ACRÍLICA (INCLUYE BASE BLANCA)</t>
  </si>
  <si>
    <t>PUERTAS POLIMETALICA</t>
  </si>
  <si>
    <t xml:space="preserve">VENTANAS DE ALUMINIO </t>
  </si>
  <si>
    <t>ORNAMENTACION ( FLORA )</t>
  </si>
  <si>
    <t>1</t>
  </si>
  <si>
    <t>PALMAS</t>
  </si>
  <si>
    <t>2</t>
  </si>
  <si>
    <t>SICALACIAS REBULUTA, ROSA DEL PERU Y FISCO LAURA</t>
  </si>
  <si>
    <t>3</t>
  </si>
  <si>
    <t>SICALACIAS ( PEQUENO)</t>
  </si>
  <si>
    <t>4</t>
  </si>
  <si>
    <t>SICALACIAS, PALMA FENIS Y MANILAS (MEDIANO)</t>
  </si>
  <si>
    <t>5</t>
  </si>
  <si>
    <t>TU Y YO MEDIANA, PAJONES, TRINITARIAS</t>
  </si>
  <si>
    <t>6</t>
  </si>
  <si>
    <t>TU Y YO PEQUENA</t>
  </si>
  <si>
    <t>7</t>
  </si>
  <si>
    <t>CORALILLOS</t>
  </si>
  <si>
    <t>8</t>
  </si>
  <si>
    <t>MANO DE OBRA  SEMBRADO DE PLANTAS</t>
  </si>
  <si>
    <t>9</t>
  </si>
  <si>
    <t xml:space="preserve">MANTENIMIENTO DE LA ORNAMENTACION POR EL CONTRATISTA (INCLUYE 2 OBREROS, AGUA, UNA MANGUERA, UNA TIJERA Y UNA PALA)  15 DIAS DE DURACION  </t>
  </si>
  <si>
    <t>CONTROL Y MANEJO DE TRANSITO INTERNO</t>
  </si>
  <si>
    <t xml:space="preserve">LIMPIEZA GENERAL CONTINUA Y FINAL </t>
  </si>
  <si>
    <t>SUB-TOTAL D</t>
  </si>
  <si>
    <t>ALQUILER DE FURGÓN OFICINA 40 PIES SOBRE CHASIS CON BAÑO</t>
  </si>
  <si>
    <t>VALLA ANUNCIANDO OBRA 16' X 10' IMPRESION FULL COLOR CONTENIENDO LOGO DE INAPA, NOMBRE DE PROYECTO Y CONTRATISTA. ESTRUCTURA EN TUBOS GALVANIZADOS 1 1/2"X 1 1/2" Y SOPORTES EN TUBO CUAD. 4" X 4"</t>
  </si>
  <si>
    <t>INTERCONEXION CON EDESUR</t>
  </si>
  <si>
    <t>TRAMITACION Y APROBACION DE PLANOS</t>
  </si>
  <si>
    <t>TOTAL A CONTRATAR (RD$)</t>
  </si>
  <si>
    <t>ANCLAJE Y APOYO DE TUBERIAS</t>
  </si>
  <si>
    <t>CANALETA PARSHALL PREFABRICADA (GRP-W-18")</t>
  </si>
  <si>
    <t>REGLA DE MEDICION (50 CM)</t>
  </si>
  <si>
    <t xml:space="preserve">INSERTA-T 30" x 6" </t>
  </si>
  <si>
    <t xml:space="preserve">DE Ø30" POLIETILENO DE ALTA DENSIDAD CORRUGADO </t>
  </si>
  <si>
    <t xml:space="preserve">EXCAVACION  MATERIAL  COMPACTADO C/EQUIPO </t>
  </si>
  <si>
    <t>CARPETA ASFALTICA</t>
  </si>
  <si>
    <t xml:space="preserve">BOTE DE ASFALTO C/CAMION D= 5 KM (INCLUYE ESPARCIMIENTO EN BOTADERO) </t>
  </si>
  <si>
    <t>EXCAVACION EN ROCA CON EQUIPO (INCLUYE EXTRACCION)</t>
  </si>
  <si>
    <t xml:space="preserve">SUMINISTRO DE MATERIAL BASE E=0.20M </t>
  </si>
  <si>
    <t>COMPACTACION MATERIAL DE BASE CON COMPACTADOR MECANICO EN CAPAS DE 0.20</t>
  </si>
  <si>
    <t>SUMINISTRO Y COLOCACION DE ASFALTO e=3"</t>
  </si>
  <si>
    <t>BOTE DE MATERIAL C/CAMON D= 5 KM (INCLUYE  ESPARCIMIENTO EN BOTADERO)</t>
  </si>
  <si>
    <t xml:space="preserve">SEÑALIZACION, CONTROL Y SEGURIDAD EN LA OBRA  (INCLUYE PASARELAS, LETREROS METALICOS CON BASE EN ANGULARES, POSTES PARA CINTAS REFRACTARIA, MECHONES, BARRERAS DE PELIGRO NARANJA). </t>
  </si>
  <si>
    <t>LIMPIEZA CONTINUA Y  FINAL (OBREROS, CAMION  Y HERRAMIENTAS MENORES)</t>
  </si>
  <si>
    <t>REGISTROS DESAGUE PREFABRICADOS (H =1.50-2.00M)</t>
  </si>
  <si>
    <t>COMPACTACION RELLENO DE NIVELACION CON EQUIPOS EN CAPAS DE 0.30 M</t>
  </si>
  <si>
    <t>TORRE DE PARTICION Y DESAGUE COLECTOR</t>
  </si>
  <si>
    <t>Obra: CONSTRUCCION PLANTA DEPURADORA (PRIMERA ETAPA) Y   NUEVO COLECTOR ALCANTARILLADO SANITARIO BANI</t>
  </si>
  <si>
    <t>ZAPATA DE COLUMNA E=0.30M (3.74 QQ/M3)</t>
  </si>
  <si>
    <t>PIEZAS ESPECIALES</t>
  </si>
  <si>
    <t xml:space="preserve">JUNTA MECANICA TIPO DESSER Ø24´´ </t>
  </si>
  <si>
    <t>MURO DE H. A. DE 0.20M  (1.21 QQ/M3)</t>
  </si>
  <si>
    <t>LOSA DE FONDO DE 0.20M ENCOFRADA (2.32 QQ/M3)</t>
  </si>
  <si>
    <t>LOSA DE FONDO 0.35 (2.32 QQ/M3)</t>
  </si>
  <si>
    <t>DE Ø20" ACERO (SCH-20) SIN COSTURA, C/PROTECCION ANTICORROSIVO</t>
  </si>
  <si>
    <t>DE Ø16" ACERO (SCH-40) SIN COSTURA, C/PROTECCION ANTICORROSIVA</t>
  </si>
  <si>
    <t>DE Ø16" PVC SDR-26 C/J.G  + 5% POR PERDIDA DE CAMPANA</t>
  </si>
  <si>
    <t>ZAPATA DE MUROS E=0.30M (0.66 QQ/M3)</t>
  </si>
  <si>
    <t>REJILLA CON BARRAS DE 1/2" DE ACERO INOXIDABLE SEPARADAS A 0.013 M, CON MARCO DE 1/2" X 2" (SEGUN DETALLE)</t>
  </si>
  <si>
    <t>CANASTILLA DE ACERO INOXIDABLE (0.90 X 0.35) (SEGUN DETALLE)</t>
  </si>
  <si>
    <t>MURO DE H. A. DE 0.20M  (1.21 QQ/M3) (INCLUYE ALIVIADERO DE EMERGENCIA)</t>
  </si>
  <si>
    <t>LOSA DE FONDO DE 0.20M ENCOFRADA (2.32 QQ/M3) (INCLUYE ALIADERO DE EMERGENCIA)</t>
  </si>
  <si>
    <t>JUNTA MECANICA TIPO DRESSER Ø8"</t>
  </si>
  <si>
    <t>VALVULA COMPUERTA Ø8'' PARA PURGA DE ARENAS</t>
  </si>
  <si>
    <t>DE Ø8" PVC SDR-32.5 C/J.G  + 3% POR PERDIDA DE CAMPANA</t>
  </si>
  <si>
    <t>DE Ø12" PVC SDR-26 C/J.G  + 4% POR PERDIDA DE CAMPANA</t>
  </si>
  <si>
    <t>DE Ø6" PVC SDR-32.5 C/J.G  + 3% POR PERDIDA DE CAMPANA</t>
  </si>
  <si>
    <t>REACTORES ANAEROBIOS (2 UDS)</t>
  </si>
  <si>
    <t>LOSA DE FONDO DE 0.20 M (1.18 QQ/M3)</t>
  </si>
  <si>
    <t>MURO DE H. A. DE 0.30M  (4.10 QQ/M3)</t>
  </si>
  <si>
    <t>MURO DE H. A. DE 0.40M  (2.93 QQ/M3)</t>
  </si>
  <si>
    <t>ZAPATAS DE COLUMNAS 2.00 X 0.90 (1.13 QQ/M3)</t>
  </si>
  <si>
    <t>ZAPATAS DE MUROS 0.50 X 1.60 ( 0.94 QQ/M3)</t>
  </si>
  <si>
    <t xml:space="preserve">CODO 6" X 45° PVC </t>
  </si>
  <si>
    <t>ZAPATA DE COLUMNAS (1.76 QQ/M3)</t>
  </si>
  <si>
    <t>COLUMNAS DE 40X90 (4.40 QQ/M3)</t>
  </si>
  <si>
    <t>TERMINACION DE SUPERFICIA</t>
  </si>
  <si>
    <t>FRAGUACHE</t>
  </si>
  <si>
    <t>EXCAVACION EN MATERIAL COMPACTO H=1.00 M O HASTA LLEGAR A ESTRATO DE FUNDACION</t>
  </si>
  <si>
    <t>SUMINISTRO Y COLOCACION DE PASARELA DE TOLA REFORZADA Y BARANDAS EN H.G. DE 2" (SEGUN DETALLE EN PLANO)</t>
  </si>
  <si>
    <t>SUMINISTRO Y COLOCACION DE ESCALERA METALICA TIPO MARINERO PASAMANOS H.G. DE 2" PELDAÑOS H.G. DE 1" (SEGUN DETALLE EN PLANO)</t>
  </si>
  <si>
    <t>SUMINISTRO Y COLOCACION DE ESCALERA METALICA TIPO MARINERO PASAMANOS H.G. DE 1" PELDAÑOS H.G. DE 1" (SEGUN DETALLE EN PLANO)</t>
  </si>
  <si>
    <t>SUMINISTRO DE MATERIAL DE MINA PARA RELLENO D=15 KM</t>
  </si>
  <si>
    <t>REGISTROS PREFABRICADO DE Ø36¨ PARA VALVULAS @ 2.84 N</t>
  </si>
  <si>
    <t>TUBERIAS DE INTERCONEXION</t>
  </si>
  <si>
    <t>TUBERÍA Ø16" ACERO (SCH-40), SIN COSTURA, CON PROTECCION ANTICORROSIVA.</t>
  </si>
  <si>
    <t>TUBERÍA Ø6" ACERO (SCH-40), SIN COSTURA, CON PROTECCION ANTICORROSIVA.</t>
  </si>
  <si>
    <t>TUBERIA Ø16¨ ACERO CON PROTECCION ANTICORROSIVA</t>
  </si>
  <si>
    <t xml:space="preserve">JUNTA MECANICA TIPO DRESSER Ø16" </t>
  </si>
  <si>
    <t xml:space="preserve">NIPLE DE Ø12"X1' </t>
  </si>
  <si>
    <t>CODO DE 6"X45 PVC</t>
  </si>
  <si>
    <t>YEE DE Ø6" PVC</t>
  </si>
  <si>
    <t>TEE DE Ø6" PVC</t>
  </si>
  <si>
    <t>REDUCCIONES DE Ø8" X Ø6"</t>
  </si>
  <si>
    <t>TAPAS DE REGISTRO DE 0.70X0.70 ACERO INOXIDABLE</t>
  </si>
  <si>
    <t>CANALETAS FABRICADAS CON TUBOS PVC MEDIA CAÑA Ø16" SDR-26 DENTADA (INCLUYE SISTEMA DE ANCLAJE EN MUROS)</t>
  </si>
  <si>
    <t>TAPAS ACERO INOXIDABLE DE 0.70 x 0.70</t>
  </si>
  <si>
    <t xml:space="preserve">TUBERIA DE 8" PVC SDR-32.5 SALIDA DE LODOS </t>
  </si>
  <si>
    <t>CODOS DE 8" x 90 PVC</t>
  </si>
  <si>
    <t xml:space="preserve">SUMINISTRO Y COLOCACION DE DUCHA EMPOTRADA SENCILLA </t>
  </si>
  <si>
    <t>SUMINISTRO Y COLOCACION INODORO</t>
  </si>
  <si>
    <t>SUMINISTRO Y COLOCACION DE LAVAMANOS SENCILLO</t>
  </si>
  <si>
    <t>SUMINISTRO Y COLOCACION TUBERÍA Y PIEZAS</t>
  </si>
  <si>
    <t>CAJA DE BREAKER DE 4/8 CIRC.</t>
  </si>
  <si>
    <t>SALIDAS CENITALES CON ROSETA DE PORCELANA</t>
  </si>
  <si>
    <t>E</t>
  </si>
  <si>
    <t>CODOS DE Ø1-1/2"X 90º PVC</t>
  </si>
  <si>
    <t xml:space="preserve">TEE DE Ø1-1/2¨ PVC </t>
  </si>
  <si>
    <t>VALVULA DE BOLA DE Ø1-1/2¨ DE HIERRO</t>
  </si>
  <si>
    <t>ADAPTADOR DE PVC DE 1-1/2</t>
  </si>
  <si>
    <t>REDUCCION PVC DE Ø1-1/2@Ø3/4¨</t>
  </si>
  <si>
    <t>LLAVE DE CHORRO DE Ø3/4¨</t>
  </si>
  <si>
    <t xml:space="preserve">ALIMENTADORES ELECTRICOS </t>
  </si>
  <si>
    <t>TUBERÍA LT DE 3/4"</t>
  </si>
  <si>
    <t>PIES</t>
  </si>
  <si>
    <t>CONECTOR  RECTOLT DE 3/4"</t>
  </si>
  <si>
    <t>CONECTOR  CURVO DE 3/4"</t>
  </si>
  <si>
    <t>ALAMBRE #10/3 THHN</t>
  </si>
  <si>
    <t xml:space="preserve">ALAMBRE DE GOMA PARAELECTRODO CALIBRE #16/ 2 HILOS </t>
  </si>
  <si>
    <t>MANO DE OBRA ELECTRICA</t>
  </si>
  <si>
    <t>SUMINISTRO ELECTROBOMBA SUMERGIBLE 15 GPM, 150' DE TDH, MOTOR DE 1 HP, 1Ø, 208 V, 3,500 RPM, 60 HZ</t>
  </si>
  <si>
    <t>PANEL DE CONTROLES DIRECTO A LINEA C/ 1 HP, 1Ø, 240VOLT</t>
  </si>
  <si>
    <t>CONTROL DE NIVEL POR ELECTRODO</t>
  </si>
  <si>
    <t>NIPLE ROSCADO Ø2" X 8" H.G</t>
  </si>
  <si>
    <t>VÁLVULA DE AIRE Ø1/2" HF</t>
  </si>
  <si>
    <t>CHECK  DE 2" HORIZONTAL HF</t>
  </si>
  <si>
    <t>UNION UNIVERSAL  Ø2" H.G</t>
  </si>
  <si>
    <t xml:space="preserve">VÁLVULA DE COMPUERTA Ø2" HF </t>
  </si>
  <si>
    <t xml:space="preserve">ROLLO DE TEFLON </t>
  </si>
  <si>
    <t>PINTURA AZUL PARA DESCARGA (OXIDO)</t>
  </si>
  <si>
    <t>TEE Ø2" X 2" ROSCADA HG</t>
  </si>
  <si>
    <t xml:space="preserve">TUBO DE POLIETILENO DE 2", 10 ATM 110 </t>
  </si>
  <si>
    <t>CABLE DE 1/4 ACERO FORRADO</t>
  </si>
  <si>
    <t>CABEZAL DE DESCARGA TIPO CUELLO DE GANZO DE 2"</t>
  </si>
  <si>
    <t>ADPTADOR DE POLIETILENO DE 2" PE A RH</t>
  </si>
  <si>
    <t>NIPLE 2"X6" ROSCA FINA PARA ADPTADOR DE POLIETILENO</t>
  </si>
  <si>
    <t xml:space="preserve">REFUERZO ADAPTADOR POLIETILENO CON BARRA ROSC. 1/2', ABRAZADERA METALICA  Y PINTURA, A ELABORAR IN SITU. </t>
  </si>
  <si>
    <t>VALVULA DE BOLA DE 1/2"</t>
  </si>
  <si>
    <t>MANOMETRO  SUMERGIDO EN GLICERINA RANGO 0-200 PSI</t>
  </si>
  <si>
    <t>NIPLE DE 1/2 X6"</t>
  </si>
  <si>
    <t>REDUCCION COPA DE 1/2 A 1/4"</t>
  </si>
  <si>
    <t xml:space="preserve">LLAVE DE BOLA DE 1/2" </t>
  </si>
  <si>
    <t>REGISTRO PROTECCION POZO</t>
  </si>
  <si>
    <t>MANO DE OBRA EQUIPAMIENTO (INC. BOMBA)</t>
  </si>
  <si>
    <t>TUBERIA DE Ø1-1/2" PVC SCH-40</t>
  </si>
  <si>
    <t>TUBERIA DE Ø3/4¨PVC SCH-40</t>
  </si>
  <si>
    <t xml:space="preserve">CONSTRUCCION CABEZAL HA </t>
  </si>
  <si>
    <t xml:space="preserve">REPLANTEO </t>
  </si>
  <si>
    <t xml:space="preserve">EXCAVACION  MATERIAL COMPACTO CON EQUIPO </t>
  </si>
  <si>
    <t>SUMINISTRO MATERIAL DE MINA D= 10 KM</t>
  </si>
  <si>
    <t xml:space="preserve">HORMIGON ARMADO EN: FC' = 210 KG/CM2 </t>
  </si>
  <si>
    <t xml:space="preserve">RAMPA  0.15 - 0.98 QQ/M3 </t>
  </si>
  <si>
    <t xml:space="preserve">ESCALONES  0.15 - 0.38 QQ/M3 </t>
  </si>
  <si>
    <t xml:space="preserve">DENTELLON  0.15 - 1.67 QQ/M3 </t>
  </si>
  <si>
    <t xml:space="preserve">ALERONES 0.15 - 1.80 QQ/M3 </t>
  </si>
  <si>
    <t xml:space="preserve">TERMINACION DE SUPERFICIE </t>
  </si>
  <si>
    <t xml:space="preserve">CANTOS  </t>
  </si>
  <si>
    <t>LIMPIEZA FINAL Y CONTINUA</t>
  </si>
  <si>
    <t xml:space="preserve">XIII </t>
  </si>
  <si>
    <t>SUMINISTRO E INSTALACION DE TINACO DE 265 GL (INCLUYE ACCESORIOS Y MANO DE OBRA)</t>
  </si>
  <si>
    <t>SÉPTICO UNA CAMARA (0.70X1.50X1.60)M</t>
  </si>
  <si>
    <t>EXTRACCION DE MATERIAL COMPACTO C/EQUIPO  E=0.20M</t>
  </si>
  <si>
    <t>TALA Y CORTE A MANO DE ARBOLES ADULTOS D=80 CM</t>
  </si>
  <si>
    <t>FINO PULIDO EN LOSA DE FONDO</t>
  </si>
  <si>
    <t>FINO PULIDO FONDO PULIDO FILTRO</t>
  </si>
  <si>
    <t xml:space="preserve">DESMONTE Y DESTRONQUE CON EQUIPO EN TRAYECTORIA TUBERIA </t>
  </si>
  <si>
    <t xml:space="preserve">CORTE DE ASFALTO CON DISCO  e= 3" </t>
  </si>
  <si>
    <t>EXTRACCION DE ASFALTO e=3"</t>
  </si>
  <si>
    <t>ANCLAJES PARA PIEZAS DE Ø24´´ HA F´c = 210 KG/CM2 SEGÚN DETALLE</t>
  </si>
  <si>
    <t>MESES</t>
  </si>
  <si>
    <t>BOTE DE MATERIAL C/CAMION D=5 KM (INC. ESPARCIMIENTO)</t>
  </si>
  <si>
    <t>HORMIGON ARMADO INDUSTRIAL F'c=280 KG/CM2 EN:</t>
  </si>
  <si>
    <t>HORMIGON ARMADO INDUSTRIAL F'C=280 KG/CM2 EN:</t>
  </si>
  <si>
    <t>CODO Ø8'' X 90º CON PROTECCION ANTICORROSIVO INTERCONEXION DESARENADOR - CLASIFICADOR</t>
  </si>
  <si>
    <t>TUBERIA Ø8" PVC (SDR-32.5) (PURGA DE LODOS)</t>
  </si>
  <si>
    <t>REGULARIZACION DE FONDO DE ZANJAS</t>
  </si>
  <si>
    <t>ANCLAJES DE H.S. PARA PIEZAS SEGÚN DETALLE</t>
  </si>
  <si>
    <t>HORMIGON ARMADO  F'C=280 KG/CM2 INDUSTRIAL EN:</t>
  </si>
  <si>
    <t xml:space="preserve">ENCACHE DE PIEDRAS EN TALUD </t>
  </si>
  <si>
    <t>CODO DE Ø16¨X90º ACERO SCH 40 CON PROTECCION ANTICORROSIVA</t>
  </si>
  <si>
    <t>CODO DE Ø16¨X45º ACERO SCH 40 CON PROTECCION ANTICORROSIVA</t>
  </si>
  <si>
    <t>HORMIGON CICLOPEO EN TOLVAS EN FONDO</t>
  </si>
  <si>
    <t xml:space="preserve">HORMIGON ARMADO F'C=280 KG/CM2 INDUSTRIAL EN: </t>
  </si>
  <si>
    <t>MURO DE BLOCK DE 6</t>
  </si>
  <si>
    <t>BLOCK DE 6" C/LLENAS A  0.80 M</t>
  </si>
  <si>
    <t>SUMINISTRO Y COLOCACION COTENEDOR PLASTICO CAP PARA 55 GL. (TANQUE PLASTICO 55 GLS)</t>
  </si>
  <si>
    <t>VERJA DE ALAMBRE DE PUAS ( 6 CUERDAS) ,CON POSTES DE H.A. ,C/2.00 M (SEGUN DETALLE PLANO)</t>
  </si>
  <si>
    <t>FREGADERO SENCILLO 1 BOCA  COMP.INC. LLAVE NIQUELADO</t>
  </si>
  <si>
    <t>DE Ø24" PVC C/JG (SDR-26) + 6 % PERDIDA POR CAMPANA</t>
  </si>
  <si>
    <t>CODO DE Ø24''x15º ACERO SCH-20 CON PROTECCION ANTICORROSIVA</t>
  </si>
  <si>
    <t>CODO DE Ø24 x 45º ACERO SCH-20 CON PROTECCION ANTICORROSIVA</t>
  </si>
  <si>
    <t>RED 6X4 PVC</t>
  </si>
  <si>
    <t>RIEGO DE IMPRIMACION SENCILLA</t>
  </si>
  <si>
    <t>DESTRONQUE Y DESMONTE CON EQUIPO (INCLUYE EL BOTE CON CAMION D MIN 5 KM)</t>
  </si>
  <si>
    <t>INSTALACIONES (SUMINISTRO Y COLOCACION DE)</t>
  </si>
  <si>
    <t>TUBERIA Ø8" ACERO SCH-40 SIN COSTURA CON RECUBRIMIENTO ANTICORROSIVO (INTERCONEXION DESARENADOR - CLASIFICADOR)</t>
  </si>
  <si>
    <t>COMPUERTAS C/VOLANTAS (VER DETALLES EN PLANOS)</t>
  </si>
  <si>
    <t>MURO H.A. E=0.15 M ( 2.04 QQ/M3)</t>
  </si>
  <si>
    <t>MURO H. A. DE 0.20M  (2.08 QQ/M3)</t>
  </si>
  <si>
    <t>2.1.1</t>
  </si>
  <si>
    <t>2.1.2</t>
  </si>
  <si>
    <t>2.1.3</t>
  </si>
  <si>
    <t>2.2.1</t>
  </si>
  <si>
    <t>2.2.2</t>
  </si>
  <si>
    <t>2.3.1</t>
  </si>
  <si>
    <t>2.3.2</t>
  </si>
  <si>
    <t>2.3.3</t>
  </si>
  <si>
    <t>DE Ø20" PVC SDR-32.5 C/J.G  + 5% POR PERDIDA DE CAMPANA</t>
  </si>
  <si>
    <t>REGISTRO PARA VALVULA SEGÚN DETALLE</t>
  </si>
  <si>
    <t>VALVULA DE COMPUERTA Ø12" 150 PSI (COMPLETA) PLATILLADA</t>
  </si>
  <si>
    <t>VALVULA DE COMPUERTA Ø16" 150 PSI (COMPLETA) PLATILLADA</t>
  </si>
  <si>
    <t>VALVULA DE COMPUERTA Ø20" 150 PSI (COMPLETA) PLATILLADA</t>
  </si>
  <si>
    <t>VALVULA DE COMPUERTA Ø6" 150 PSI (COMPLETA) PLATILLADA</t>
  </si>
  <si>
    <t>HORMIGON ARMADO F'C=280 KG/CM2 INDUSTRIAL EN:</t>
  </si>
  <si>
    <t>FINO LOSA SUPERIOR</t>
  </si>
  <si>
    <t>YEE Ø16"X16" ACERO SCH-40 C/PROTECCION ANTICORROSIVA</t>
  </si>
  <si>
    <t>REDUCCION Ø16''@ Ø10" ACERO SCH-40 C/PROTECCION ANTICORROSIVA</t>
  </si>
  <si>
    <t xml:space="preserve">MANO DE OBRA INSTALACIONES </t>
  </si>
  <si>
    <t>COMPACTACION CON EQUIPO DE RELLENO EN CAPAS DE 0.20 M</t>
  </si>
  <si>
    <t>SUMINISTRO Y COLOCACION DE TUBERIAS Y PIEZAS</t>
  </si>
  <si>
    <t>CONSTRUCCION DE BASE PARA CLASIFICADOR</t>
  </si>
  <si>
    <t>ACERAS VIOLINADAS A=1.20 M</t>
  </si>
  <si>
    <t>CONTENES 0.10 M2</t>
  </si>
  <si>
    <t>BADENES HA e=0.15M 1/2" A 0.25 AD, CON BASE PIEDRAS 0.40 M</t>
  </si>
  <si>
    <t>HORMIGÓN ARMADO F´C=210 KG/CM2</t>
  </si>
  <si>
    <t>ALQUILER DE BAÑOS PORTATILES (2 UNIDADES, INCLUYENDO MANTENIMIENTO)</t>
  </si>
  <si>
    <t>MES*UD</t>
  </si>
  <si>
    <t>CONSTRUCCION CASETA MATERIALES 20´X15´</t>
  </si>
  <si>
    <t>LOSA H.A. DE 0.20M (2.98 QQ/M3) INTERMEDIA CAMARA DIGESTION Y SEDIMENTACION</t>
  </si>
  <si>
    <t>SISTEMA DE ABASTECIMIENTO DE AGUA POTABLE</t>
  </si>
  <si>
    <t>PERFORACION POR PERCUSION  EN ACERO</t>
  </si>
  <si>
    <t>ENCAMISADO</t>
  </si>
  <si>
    <t>RANURADO</t>
  </si>
  <si>
    <t>SUMINISTRO DE ZAPATA DE ACERO</t>
  </si>
  <si>
    <t>LIMPIEZA Y DESARROLLO POR PISTONEO</t>
  </si>
  <si>
    <t>AFORO 24 HORAS MENOR DE 300 GPM</t>
  </si>
  <si>
    <t>CONSTRUCION POZO DE 10" ACERO ENCAMIZADO EN 8"</t>
  </si>
  <si>
    <t>SUM. TUB. ACERO 8" E= 1/4"</t>
  </si>
  <si>
    <t>ELECTRIFICACION</t>
  </si>
  <si>
    <t>EQUIPAMIENTO</t>
  </si>
  <si>
    <t>REGISTRO P/TUB. Ø30" DE 1.5 - 2.00 MTS. DE PROF. EN H.A. (SEGUN DETALLE PLANO)</t>
  </si>
  <si>
    <t>ANCLAJES HA PARA MANIFOLD DADOS</t>
  </si>
  <si>
    <t>SUMINISTRO Y COLOCACION NIPLE PLATILLADO EN UN EXTREMO DE 10" X 8' HIERRO NEGRO</t>
  </si>
  <si>
    <t xml:space="preserve">SUMINISTRO Y COLOCACION CODO 10" EN HIERRO NEGRO 90° PLATILLADO EN AMBOS EXTREMOS </t>
  </si>
  <si>
    <t>ARRANCADOR TRIPLEX SUAVE, 3F, A 480V, 60HZ.</t>
  </si>
  <si>
    <t xml:space="preserve">SUMINISTRO Y COLOCACION TUBOS GUIA ACERO INOX. 2" </t>
  </si>
  <si>
    <t>SUMINISTRO Y COLOCACION TUBERIA 10", HIERRO NEGRO PARA LA COLUMNA, PLATILLADA EN UN EXTREMO</t>
  </si>
  <si>
    <t>INSTALACION DE EQUIPOS ELECTROMECANICOS ( INCL. BOMBAS Y MOTOR).</t>
  </si>
  <si>
    <t>MECANISMO DISTRIBUIDOR ROTATIVO DE AGUAS PARA FILTRO PERCOLADOR MARCA FILTRAMAS O SIMILAR MODELOS CON CUATRO BRAZOS REPARTIDORES (EN ACERO INOXIDABLE AISI 304) PARA CAUDAL (SEGÚN CARACTERÍSTICAS EQUIPO DE BOMBEO), Y MOTORIZADOS (1 HP) CON POSIBILIDAD DE CONTROL DE LA VELOCIDAD DE GIRO. INCLUYE TENSORES EN CABLES AISI304.</t>
  </si>
  <si>
    <t>SUMINISTRO Y COLOCACION DE CLASIFICADOR O SEPARADOR DE ARENA TOLVA O CUBA DE ALMACENAMIENTO Y CANAL FABRICADA (DISEÑO ESPECIAL INCLINADO SEGÚN NECESIDAD ESTABLECIDAS EN PLANOS) EN ACERO INOXIDABLE (304 L O 316 L), SE INCLUYEN, EVACUACIÓN DE AGUA POR TUBERÍA EN POSICIÓN NECESARIA, VÁLVULA DE PURGA INCORPORADA EN FONDO.  TORNILLO SIN EJE FORMADO POR SECCIONES DE ESPIRAL DE ALTA RESISTENCIA, YA SEA RESISTENTE AL DESGASTE ACERO INOXIDABLE (304 L O 316 L), PRODUCCIÓN DE LÍQUIDO: DESDE 75 M3 /H - 100 M3 /H, RENDIMIENTO DE SÓLIDOS: DESDE 0.22 M3 /H HASTA 1.3 M3/H, POTENCIA INSTALADA: ¾ HP CON MOTORREDUCTOR ACOPLAMIENTO DIRECTO. PATAS SOPORTE: DE ALTA RESISTENCIA, CONSTRUCCIÓN EN ACERO INOXIDABLE CALIDAD AISI 304 O 316, REFUERZOS INCLUIDOS. (ANTIVIBRACIÓN).</t>
  </si>
  <si>
    <t>PARRILLAS DREN FALSO FONDO FILTRO PERCOLADOR, EN POLIETILENO ALTA DENSIDAD, TIPO MESA CON APOYOS (PATAS) SOPORTES SEPARADOS DEL FONDO 20 CM PARA LA VENTILACIÓN DE LA UNIDAD Y CON BARRAS SEPARADAS A 0.10M  DE FORMA TAL QUE PERMITA ACOMODAR LAS ROSETAS (MEDIO SOPORTE) SOBRE LA PARRILLA SIN QUE SE ESCAPEN,  SUPERFICIE A CUBRIR SEGÚN PLANOS.</t>
  </si>
  <si>
    <t>MEDIO FILTRANTE TIPO ROSETA POLIPROPILENO, RELLENO PLASTICO DESORDENADO + DESPERDICIO DE 3%</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</si>
</sst>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1" formatCode="_-* #,##0\ _€_-;\-* #,##0\ _€_-;_-* &quot;-&quot;\ _€_-;_-@_-"/>
    <numFmt numFmtId="43" formatCode="_-* #,##0.00\ _€_-;\-* #,##0.00\ _€_-;_-* &quot;-&quot;??\ _€_-;_-@_-"/>
    <numFmt numFmtId="164" formatCode="_-* #,##0_-;\-* #,##0_-;_-* &quot;-&quot;_-;_-@_-"/>
    <numFmt numFmtId="165" formatCode="_-* #,##0.00_-;\-* #,##0.00_-;_-* &quot;-&quot;??_-;_-@_-"/>
    <numFmt numFmtId="166" formatCode="_(* #,##0.00_);_(* \(#,##0.00\);_(* &quot;-&quot;??_);_(@_)"/>
    <numFmt numFmtId="167" formatCode="#,##0.00;[Red]#,##0.00"/>
    <numFmt numFmtId="168" formatCode="General_)"/>
    <numFmt numFmtId="169" formatCode="0.0%"/>
    <numFmt numFmtId="170" formatCode="[$€]#,##0.00;[Red]\-[$€]#,##0.00"/>
    <numFmt numFmtId="171" formatCode="_-[$€-2]* #,##0.00_-;\-[$€-2]* #,##0.00_-;_-[$€-2]* &quot;-&quot;??_-"/>
    <numFmt numFmtId="172" formatCode="#."/>
    <numFmt numFmtId="173" formatCode="&quot;RD$ &quot;#,#00.00"/>
    <numFmt numFmtId="174" formatCode="0.000"/>
    <numFmt numFmtId="175" formatCode="#,##0.0"/>
    <numFmt numFmtId="176" formatCode="_-* #,##0.00\ &quot;Pts&quot;_-;\-* #,##0.00\ &quot;Pts&quot;_-;_-* &quot;-&quot;??\ &quot;Pts&quot;_-;_-@_-"/>
    <numFmt numFmtId="177" formatCode="0.00_)"/>
    <numFmt numFmtId="178" formatCode="#.0"/>
    <numFmt numFmtId="179" formatCode="_-* #,##0.00\ _P_t_s_-;\-* #,##0.00\ _P_t_s_-;_-* &quot;-&quot;??\ _P_t_s_-;_-@_-"/>
    <numFmt numFmtId="180" formatCode="_-&quot;$&quot;* #,##0.00_-;\-&quot;$&quot;* #,##0.00_-;_-&quot;$&quot;* &quot;-&quot;??_-;_-@_-"/>
    <numFmt numFmtId="182" formatCode="#,##0.0_);\(#,##0.0\)"/>
    <numFmt numFmtId="183" formatCode="#,##0.00_);\(#,##0.00\)"/>
    <numFmt numFmtId="184" formatCode="_ * #,##0.00_ ;_ * \-#,##0.00_ ;_ * &quot;-&quot;??_ ;_ @_ "/>
    <numFmt numFmtId="185" formatCode="000"/>
    <numFmt numFmtId="186" formatCode="0.0"/>
    <numFmt numFmtId="187" formatCode="_-* #,##0\ _€_-;\-* #,##0\ _€_-;_-* &quot;-&quot;??\ _€_-;_-@_-"/>
    <numFmt numFmtId="188" formatCode="_-* #,##0.0\ _€_-;\-* #,##0.0\ _€_-;_-* &quot;-&quot;??\ _€_-;_-@_-"/>
    <numFmt numFmtId="199" formatCode="#,##0_);\(#,##0\)"/>
  </numFmts>
  <fonts count="4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10"/>
      <name val="MS Sans Serif"/>
      <family val="2"/>
    </font>
    <font>
      <sz val="10"/>
      <name val="Times New Roman"/>
      <family val="1"/>
    </font>
    <font>
      <sz val="12"/>
      <name val="Courier"/>
      <family val="3"/>
    </font>
    <font>
      <b/>
      <i/>
      <sz val="10"/>
      <name val="Arial"/>
      <family val="2"/>
    </font>
    <font>
      <sz val="10"/>
      <color indexed="8"/>
      <name val="Arial"/>
      <family val="2"/>
    </font>
    <font>
      <sz val="10"/>
      <name val="Courier"/>
      <family val="3"/>
    </font>
    <font>
      <sz val="10"/>
      <color rgb="FFFF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b/>
      <sz val="1"/>
      <color indexed="16"/>
      <name val="Courier"/>
      <family val="3"/>
    </font>
    <font>
      <sz val="1"/>
      <color indexed="16"/>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b/>
      <i/>
      <sz val="16"/>
      <name val="Helv"/>
    </font>
    <font>
      <sz val="8"/>
      <name val="Arial"/>
      <family val="2"/>
    </font>
    <font>
      <b/>
      <sz val="11"/>
      <color indexed="63"/>
      <name val="Calibri"/>
      <family val="2"/>
    </font>
    <font>
      <b/>
      <sz val="18"/>
      <color indexed="62"/>
      <name val="Cambria"/>
      <family val="2"/>
    </font>
    <font>
      <b/>
      <sz val="10"/>
      <color indexed="50"/>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1"/>
      <name val="Arial"/>
      <family val="2"/>
    </font>
    <font>
      <b/>
      <sz val="10"/>
      <color indexed="8"/>
      <name val="Arial"/>
      <family val="2"/>
    </font>
    <font>
      <sz val="10"/>
      <color theme="1"/>
      <name val="Arial"/>
      <family val="2"/>
    </font>
    <font>
      <b/>
      <sz val="10"/>
      <color rgb="FFFF0000"/>
      <name val="Arial"/>
      <family val="2"/>
    </font>
    <font>
      <b/>
      <sz val="9"/>
      <name val="Arial"/>
      <family val="2"/>
    </font>
    <font>
      <b/>
      <sz val="11"/>
      <color indexed="8"/>
      <name val="Tahoma"/>
      <family val="2"/>
    </font>
    <font>
      <b/>
      <sz val="11"/>
      <name val="Tahoma"/>
      <family val="2"/>
    </font>
    <font>
      <sz val="11"/>
      <name val="Tahoma"/>
      <family val="2"/>
    </font>
    <font>
      <sz val="11"/>
      <name val="Calibri"/>
      <family val="2"/>
    </font>
  </fonts>
  <fills count="31">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bgColor rgb="FF000000"/>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82">
    <xf numFmtId="0" fontId="0"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6" fillId="0" borderId="0"/>
    <xf numFmtId="39" fontId="8"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8" fontId="11" fillId="0" borderId="0"/>
    <xf numFmtId="39" fontId="8" fillId="0" borderId="0"/>
    <xf numFmtId="43" fontId="3"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4"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4" applyNumberFormat="0" applyAlignment="0" applyProtection="0"/>
    <xf numFmtId="0" fontId="17" fillId="18" borderId="5" applyNumberFormat="0" applyAlignment="0" applyProtection="0"/>
    <xf numFmtId="166" fontId="3" fillId="0" borderId="0" applyFont="0" applyFill="0" applyBorder="0" applyAlignment="0" applyProtection="0"/>
    <xf numFmtId="41" fontId="3" fillId="0" borderId="0" applyFon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0" fontId="18" fillId="0" borderId="0" applyNumberFormat="0" applyFill="0" applyBorder="0" applyAlignment="0" applyProtection="0"/>
    <xf numFmtId="172" fontId="19" fillId="0" borderId="0">
      <protection locked="0"/>
    </xf>
    <xf numFmtId="172" fontId="20" fillId="0" borderId="0">
      <protection locked="0"/>
    </xf>
    <xf numFmtId="172" fontId="20" fillId="0" borderId="0">
      <protection locked="0"/>
    </xf>
    <xf numFmtId="172" fontId="20" fillId="0" borderId="0">
      <protection locked="0"/>
    </xf>
    <xf numFmtId="172" fontId="20" fillId="0" borderId="0">
      <protection locked="0"/>
    </xf>
    <xf numFmtId="172" fontId="20" fillId="0" borderId="0">
      <protection locked="0"/>
    </xf>
    <xf numFmtId="172" fontId="20" fillId="0" borderId="0">
      <protection locked="0"/>
    </xf>
    <xf numFmtId="0" fontId="21" fillId="7"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8" borderId="4" applyNumberFormat="0" applyAlignment="0" applyProtection="0"/>
    <xf numFmtId="0" fontId="26" fillId="0" borderId="9" applyNumberFormat="0" applyFill="0" applyAlignment="0" applyProtection="0"/>
    <xf numFmtId="173" fontId="3" fillId="0" borderId="0" applyFont="0" applyFill="0" applyBorder="0" applyAlignment="0" applyProtection="0"/>
    <xf numFmtId="166" fontId="1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74" fontId="3" fillId="0" borderId="0" applyFill="0" applyBorder="0" applyAlignment="0" applyProtection="0"/>
    <xf numFmtId="43" fontId="3" fillId="0" borderId="0" applyFont="0" applyFill="0" applyBorder="0" applyAlignment="0" applyProtection="0"/>
    <xf numFmtId="174"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11" fillId="0" borderId="0"/>
    <xf numFmtId="177"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9" fontId="8" fillId="0" borderId="0"/>
    <xf numFmtId="39" fontId="8" fillId="0" borderId="0"/>
    <xf numFmtId="178" fontId="11" fillId="0" borderId="0"/>
    <xf numFmtId="39" fontId="8" fillId="0" borderId="0"/>
    <xf numFmtId="0" fontId="3" fillId="0" borderId="0"/>
    <xf numFmtId="0" fontId="2" fillId="0" borderId="0"/>
    <xf numFmtId="0" fontId="8" fillId="0" borderId="0"/>
    <xf numFmtId="0" fontId="3" fillId="0" borderId="0"/>
    <xf numFmtId="0" fontId="3" fillId="0" borderId="0"/>
    <xf numFmtId="39" fontId="8" fillId="0" borderId="0"/>
    <xf numFmtId="0" fontId="28" fillId="0" borderId="0"/>
    <xf numFmtId="0" fontId="6" fillId="5" borderId="10" applyNumberFormat="0" applyFont="0" applyAlignment="0" applyProtection="0"/>
    <xf numFmtId="0" fontId="3" fillId="5" borderId="10" applyNumberFormat="0" applyFont="0" applyAlignment="0" applyProtection="0"/>
    <xf numFmtId="0" fontId="29" fillId="17" borderId="11"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0" fontId="30" fillId="0" borderId="0" applyNumberFormat="0" applyFill="0" applyBorder="0" applyAlignment="0" applyProtection="0"/>
    <xf numFmtId="0" fontId="26" fillId="0" borderId="0" applyNumberFormat="0" applyFill="0" applyBorder="0" applyAlignment="0" applyProtection="0"/>
    <xf numFmtId="0" fontId="1" fillId="0" borderId="0"/>
    <xf numFmtId="166" fontId="1"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7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43" fontId="3" fillId="0" borderId="0" applyFont="0" applyFill="0" applyBorder="0" applyAlignment="0" applyProtection="0"/>
    <xf numFmtId="0" fontId="3" fillId="0" borderId="0"/>
    <xf numFmtId="0" fontId="13" fillId="19" borderId="0" applyNumberFormat="0" applyBorder="0" applyAlignment="0" applyProtection="0"/>
    <xf numFmtId="0" fontId="13" fillId="9" borderId="0" applyNumberFormat="0" applyBorder="0" applyAlignment="0" applyProtection="0"/>
    <xf numFmtId="0" fontId="13" fillId="20" borderId="0" applyNumberFormat="0" applyBorder="0" applyAlignment="0" applyProtection="0"/>
    <xf numFmtId="0" fontId="13" fillId="1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4" fillId="22" borderId="0" applyNumberFormat="0" applyBorder="0" applyAlignment="0" applyProtection="0"/>
    <xf numFmtId="0" fontId="14" fillId="4" borderId="0" applyNumberFormat="0" applyBorder="0" applyAlignment="0" applyProtection="0"/>
    <xf numFmtId="0" fontId="14" fillId="21" borderId="0" applyNumberFormat="0" applyBorder="0" applyAlignment="0" applyProtection="0"/>
    <xf numFmtId="0" fontId="14" fillId="23" borderId="0" applyNumberFormat="0" applyBorder="0" applyAlignment="0" applyProtection="0"/>
    <xf numFmtId="0" fontId="14" fillId="1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15" borderId="0" applyNumberFormat="0" applyBorder="0" applyAlignment="0" applyProtection="0"/>
    <xf numFmtId="0" fontId="14" fillId="26" borderId="0" applyNumberFormat="0" applyBorder="0" applyAlignment="0" applyProtection="0"/>
    <xf numFmtId="0" fontId="14" fillId="23" borderId="0" applyNumberFormat="0" applyBorder="0" applyAlignment="0" applyProtection="0"/>
    <xf numFmtId="0" fontId="14" fillId="10" borderId="0" applyNumberFormat="0" applyBorder="0" applyAlignment="0" applyProtection="0"/>
    <xf numFmtId="0" fontId="15" fillId="9" borderId="0" applyNumberFormat="0" applyBorder="0" applyAlignment="0" applyProtection="0"/>
    <xf numFmtId="0" fontId="32" fillId="27" borderId="4" applyNumberFormat="0" applyAlignment="0" applyProtection="0"/>
    <xf numFmtId="0" fontId="21" fillId="20" borderId="0" applyNumberFormat="0" applyBorder="0" applyAlignment="0" applyProtection="0"/>
    <xf numFmtId="0" fontId="33" fillId="0" borderId="13" applyNumberFormat="0" applyFill="0" applyAlignment="0" applyProtection="0"/>
    <xf numFmtId="0" fontId="34" fillId="0" borderId="14" applyNumberFormat="0" applyFill="0" applyAlignment="0" applyProtection="0"/>
    <xf numFmtId="0" fontId="35" fillId="0" borderId="15" applyNumberFormat="0" applyFill="0" applyAlignment="0" applyProtection="0"/>
    <xf numFmtId="0" fontId="35" fillId="0" borderId="0" applyNumberFormat="0" applyFill="0" applyBorder="0" applyAlignment="0" applyProtection="0"/>
    <xf numFmtId="0" fontId="25" fillId="6" borderId="4" applyNumberFormat="0" applyAlignment="0" applyProtection="0"/>
    <xf numFmtId="0" fontId="36" fillId="0" borderId="12" applyNumberFormat="0" applyFill="0" applyAlignment="0" applyProtection="0"/>
    <xf numFmtId="176" fontId="3" fillId="0" borderId="0" applyFont="0" applyFill="0" applyBorder="0" applyAlignment="0" applyProtection="0"/>
    <xf numFmtId="176"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0" fontId="37" fillId="8" borderId="0" applyNumberFormat="0" applyBorder="0" applyAlignment="0" applyProtection="0"/>
    <xf numFmtId="0" fontId="13" fillId="0" borderId="0"/>
    <xf numFmtId="0" fontId="29" fillId="27" borderId="11" applyNumberFormat="0" applyAlignment="0" applyProtection="0"/>
    <xf numFmtId="9" fontId="3" fillId="0" borderId="0" applyFont="0" applyFill="0" applyBorder="0" applyAlignment="0" applyProtection="0"/>
    <xf numFmtId="0" fontId="38" fillId="0" borderId="0" applyNumberFormat="0" applyFill="0" applyBorder="0" applyAlignment="0" applyProtection="0"/>
    <xf numFmtId="0" fontId="39" fillId="0" borderId="16" applyNumberFormat="0" applyFill="0" applyAlignment="0" applyProtection="0"/>
    <xf numFmtId="0" fontId="3" fillId="0" borderId="0"/>
    <xf numFmtId="43" fontId="3" fillId="0" borderId="0" applyFont="0" applyFill="0" applyBorder="0" applyAlignment="0" applyProtection="0"/>
    <xf numFmtId="0" fontId="3" fillId="0" borderId="0"/>
    <xf numFmtId="174"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39" fontId="8" fillId="0" borderId="0"/>
    <xf numFmtId="184" fontId="3" fillId="0" borderId="0" applyFont="0" applyFill="0" applyBorder="0" applyAlignment="0" applyProtection="0"/>
    <xf numFmtId="0" fontId="40" fillId="0" borderId="0"/>
    <xf numFmtId="165" fontId="3" fillId="0" borderId="0" applyFont="0" applyFill="0" applyBorder="0" applyAlignment="0" applyProtection="0"/>
    <xf numFmtId="0" fontId="3" fillId="0" borderId="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3" fillId="0" borderId="0"/>
  </cellStyleXfs>
  <cellXfs count="282">
    <xf numFmtId="0" fontId="0" fillId="0" borderId="0" xfId="0"/>
    <xf numFmtId="166" fontId="3" fillId="2" borderId="1" xfId="1" applyFont="1" applyFill="1" applyBorder="1" applyAlignment="1" applyProtection="1">
      <alignment vertical="top"/>
      <protection locked="0"/>
    </xf>
    <xf numFmtId="4" fontId="3" fillId="2" borderId="1" xfId="4" applyNumberFormat="1" applyFont="1" applyFill="1" applyBorder="1" applyAlignment="1" applyProtection="1">
      <alignment vertical="top" wrapText="1"/>
      <protection locked="0"/>
    </xf>
    <xf numFmtId="4" fontId="3" fillId="2" borderId="1" xfId="179" applyNumberFormat="1" applyFont="1" applyFill="1" applyBorder="1" applyAlignment="1" applyProtection="1">
      <alignment vertical="top" wrapText="1"/>
      <protection locked="0"/>
    </xf>
    <xf numFmtId="0" fontId="3" fillId="2" borderId="1" xfId="82" applyFont="1" applyFill="1" applyBorder="1" applyAlignment="1" applyProtection="1">
      <alignment horizontal="left" vertical="top" wrapText="1"/>
    </xf>
    <xf numFmtId="0" fontId="3" fillId="2" borderId="1" xfId="82" applyFont="1" applyFill="1" applyBorder="1" applyAlignment="1" applyProtection="1">
      <alignment vertical="top" wrapText="1"/>
    </xf>
    <xf numFmtId="4" fontId="3" fillId="30" borderId="1" xfId="180" applyNumberFormat="1" applyFont="1" applyFill="1" applyBorder="1" applyAlignment="1" applyProtection="1">
      <alignment vertical="top" wrapText="1"/>
      <protection locked="0"/>
    </xf>
    <xf numFmtId="4" fontId="3" fillId="2" borderId="1" xfId="4" applyNumberFormat="1" applyFont="1" applyFill="1" applyBorder="1" applyAlignment="1" applyProtection="1">
      <alignment vertical="top" wrapText="1"/>
    </xf>
    <xf numFmtId="0" fontId="48" fillId="0" borderId="0" xfId="0" applyFont="1" applyAlignment="1">
      <alignment vertical="center"/>
    </xf>
    <xf numFmtId="166" fontId="3" fillId="2" borderId="1" xfId="1" applyNumberFormat="1" applyFont="1" applyFill="1" applyBorder="1" applyAlignment="1" applyProtection="1">
      <alignment horizontal="right" vertical="top" wrapText="1"/>
    </xf>
    <xf numFmtId="166" fontId="3" fillId="2" borderId="1" xfId="1" applyFont="1" applyFill="1" applyBorder="1" applyAlignment="1" applyProtection="1">
      <alignment vertical="top" wrapText="1"/>
      <protection locked="0"/>
    </xf>
    <xf numFmtId="39" fontId="3" fillId="2" borderId="1" xfId="85" applyFont="1" applyFill="1" applyBorder="1" applyAlignment="1" applyProtection="1">
      <alignment horizontal="left" vertical="top" wrapText="1"/>
    </xf>
    <xf numFmtId="39" fontId="4" fillId="2" borderId="1" xfId="85" applyFont="1" applyFill="1" applyBorder="1" applyAlignment="1" applyProtection="1">
      <alignment horizontal="left" vertical="top" wrapText="1"/>
    </xf>
    <xf numFmtId="4" fontId="3" fillId="2" borderId="1" xfId="1" applyNumberFormat="1" applyFont="1" applyFill="1" applyBorder="1" applyAlignment="1" applyProtection="1">
      <alignment vertical="top"/>
      <protection locked="0"/>
    </xf>
    <xf numFmtId="4" fontId="3" fillId="2" borderId="1" xfId="1" applyNumberFormat="1" applyFont="1" applyFill="1" applyBorder="1" applyAlignment="1" applyProtection="1">
      <alignment vertical="top" wrapText="1"/>
      <protection locked="0"/>
    </xf>
    <xf numFmtId="166" fontId="3" fillId="2" borderId="1" xfId="1" applyFont="1" applyFill="1" applyBorder="1" applyAlignment="1" applyProtection="1">
      <alignment horizontal="center" vertical="top"/>
      <protection locked="0"/>
    </xf>
    <xf numFmtId="166" fontId="3" fillId="2" borderId="1" xfId="1" applyFont="1" applyFill="1" applyBorder="1" applyAlignment="1" applyProtection="1">
      <alignment horizontal="center" vertical="top" wrapText="1"/>
      <protection locked="0"/>
    </xf>
    <xf numFmtId="185" fontId="45" fillId="2" borderId="1" xfId="173" applyNumberFormat="1" applyFont="1" applyFill="1" applyBorder="1" applyAlignment="1" applyProtection="1">
      <alignment horizontal="center" vertical="top"/>
    </xf>
    <xf numFmtId="0" fontId="46" fillId="2" borderId="1" xfId="174" applyNumberFormat="1" applyFont="1" applyFill="1" applyBorder="1" applyAlignment="1" applyProtection="1">
      <alignment horizontal="right" vertical="top" wrapText="1"/>
    </xf>
    <xf numFmtId="166" fontId="3" fillId="2" borderId="1" xfId="1" applyNumberFormat="1" applyFont="1" applyFill="1" applyBorder="1" applyAlignment="1" applyProtection="1">
      <alignment horizontal="right" vertical="top"/>
    </xf>
    <xf numFmtId="166" fontId="12" fillId="2" borderId="1" xfId="1" applyNumberFormat="1" applyFont="1" applyFill="1" applyBorder="1" applyAlignment="1" applyProtection="1">
      <alignment horizontal="right" vertical="top" wrapText="1"/>
    </xf>
    <xf numFmtId="0" fontId="4" fillId="2" borderId="0" xfId="4" applyFont="1" applyFill="1" applyBorder="1" applyAlignment="1" applyProtection="1">
      <alignment horizontal="center" vertical="top"/>
      <protection locked="0"/>
    </xf>
    <xf numFmtId="0" fontId="3" fillId="0" borderId="0" xfId="4" applyFont="1" applyFill="1" applyAlignment="1" applyProtection="1">
      <alignment vertical="top"/>
      <protection locked="0"/>
    </xf>
    <xf numFmtId="0" fontId="4" fillId="2" borderId="0" xfId="1" applyNumberFormat="1" applyFont="1" applyFill="1" applyBorder="1" applyAlignment="1" applyProtection="1">
      <alignment horizontal="center" vertical="top"/>
      <protection locked="0"/>
    </xf>
    <xf numFmtId="0" fontId="4" fillId="2" borderId="0" xfId="4" applyFont="1" applyFill="1" applyBorder="1" applyAlignment="1" applyProtection="1">
      <alignment horizontal="center" vertical="top" wrapText="1"/>
      <protection locked="0"/>
    </xf>
    <xf numFmtId="166" fontId="4" fillId="2" borderId="0" xfId="4" applyNumberFormat="1" applyFont="1" applyFill="1" applyBorder="1" applyAlignment="1" applyProtection="1">
      <alignment horizontal="center" vertical="top"/>
      <protection locked="0"/>
    </xf>
    <xf numFmtId="0" fontId="4" fillId="2" borderId="0" xfId="4" applyFont="1" applyFill="1" applyBorder="1" applyAlignment="1" applyProtection="1">
      <alignment horizontal="center" vertical="top"/>
      <protection locked="0"/>
    </xf>
    <xf numFmtId="166" fontId="4" fillId="2" borderId="0" xfId="1" applyFont="1" applyFill="1" applyBorder="1" applyAlignment="1" applyProtection="1">
      <alignment horizontal="center" vertical="top"/>
      <protection locked="0"/>
    </xf>
    <xf numFmtId="0" fontId="3" fillId="2" borderId="0" xfId="0" quotePrefix="1" applyNumberFormat="1" applyFont="1" applyFill="1" applyBorder="1" applyAlignment="1" applyProtection="1">
      <alignment horizontal="left" vertical="top"/>
      <protection locked="0"/>
    </xf>
    <xf numFmtId="14" fontId="3" fillId="2" borderId="0" xfId="0" applyNumberFormat="1" applyFont="1" applyFill="1" applyBorder="1" applyAlignment="1" applyProtection="1">
      <alignment horizontal="center" vertical="top" wrapText="1"/>
      <protection locked="0"/>
    </xf>
    <xf numFmtId="166" fontId="3" fillId="2" borderId="0" xfId="0" applyNumberFormat="1" applyFont="1" applyFill="1" applyBorder="1" applyAlignment="1" applyProtection="1">
      <alignment vertical="top"/>
      <protection locked="0"/>
    </xf>
    <xf numFmtId="0" fontId="3" fillId="2" borderId="0" xfId="0" applyFont="1" applyFill="1" applyBorder="1" applyAlignment="1" applyProtection="1">
      <alignment vertical="top"/>
      <protection locked="0"/>
    </xf>
    <xf numFmtId="4" fontId="3" fillId="2" borderId="0" xfId="0" applyNumberFormat="1" applyFont="1" applyFill="1" applyBorder="1" applyAlignment="1" applyProtection="1">
      <alignment vertical="top"/>
      <protection locked="0"/>
    </xf>
    <xf numFmtId="168" fontId="43" fillId="0" borderId="0" xfId="0" applyNumberFormat="1" applyFont="1" applyAlignment="1" applyProtection="1">
      <alignment horizontal="center" vertical="top" wrapText="1"/>
      <protection locked="0"/>
    </xf>
    <xf numFmtId="0" fontId="4" fillId="0" borderId="0" xfId="0" applyFont="1" applyFill="1" applyAlignment="1" applyProtection="1">
      <alignment vertical="top"/>
      <protection locked="0"/>
    </xf>
    <xf numFmtId="0" fontId="3" fillId="2" borderId="0" xfId="4" quotePrefix="1" applyFont="1" applyFill="1" applyBorder="1" applyAlignment="1" applyProtection="1">
      <alignment horizontal="left" vertical="top" wrapText="1"/>
      <protection locked="0"/>
    </xf>
    <xf numFmtId="0" fontId="3" fillId="2" borderId="0" xfId="1" quotePrefix="1" applyNumberFormat="1" applyFont="1" applyFill="1" applyBorder="1" applyAlignment="1" applyProtection="1">
      <alignment horizontal="left" vertical="top"/>
      <protection locked="0"/>
    </xf>
    <xf numFmtId="0" fontId="3" fillId="2" borderId="0" xfId="4" applyFont="1" applyFill="1" applyBorder="1" applyAlignment="1" applyProtection="1">
      <alignment horizontal="left" vertical="top" wrapText="1"/>
      <protection locked="0"/>
    </xf>
    <xf numFmtId="0" fontId="3" fillId="2" borderId="0" xfId="4" applyFont="1" applyFill="1" applyBorder="1" applyAlignment="1" applyProtection="1">
      <alignment vertical="top"/>
      <protection locked="0"/>
    </xf>
    <xf numFmtId="166" fontId="3" fillId="2" borderId="0" xfId="1" quotePrefix="1" applyFont="1" applyFill="1" applyBorder="1" applyAlignment="1" applyProtection="1">
      <alignment vertical="top"/>
      <protection locked="0"/>
    </xf>
    <xf numFmtId="166" fontId="4" fillId="2" borderId="0" xfId="1" applyFont="1" applyFill="1" applyBorder="1" applyAlignment="1" applyProtection="1">
      <alignment vertical="top"/>
      <protection locked="0"/>
    </xf>
    <xf numFmtId="0" fontId="5" fillId="2" borderId="0" xfId="1" applyNumberFormat="1" applyFont="1" applyFill="1" applyBorder="1" applyAlignment="1" applyProtection="1">
      <alignment horizontal="center" vertical="top"/>
      <protection locked="0"/>
    </xf>
    <xf numFmtId="0" fontId="9" fillId="2" borderId="0" xfId="4" applyFont="1" applyFill="1" applyBorder="1" applyAlignment="1" applyProtection="1">
      <alignment vertical="top" wrapText="1"/>
      <protection locked="0"/>
    </xf>
    <xf numFmtId="166" fontId="9" fillId="2" borderId="0" xfId="4" applyNumberFormat="1" applyFont="1" applyFill="1" applyBorder="1" applyAlignment="1" applyProtection="1">
      <alignment vertical="top"/>
      <protection locked="0"/>
    </xf>
    <xf numFmtId="4" fontId="5" fillId="2" borderId="0" xfId="4" applyNumberFormat="1" applyFont="1" applyFill="1" applyBorder="1" applyAlignment="1" applyProtection="1">
      <alignment vertical="top"/>
      <protection locked="0"/>
    </xf>
    <xf numFmtId="166" fontId="5" fillId="2" borderId="0" xfId="1" applyFont="1" applyFill="1" applyBorder="1" applyAlignment="1" applyProtection="1">
      <alignment vertical="top"/>
      <protection locked="0"/>
    </xf>
    <xf numFmtId="166" fontId="9" fillId="2" borderId="0" xfId="1" applyFont="1" applyFill="1" applyBorder="1" applyAlignment="1" applyProtection="1">
      <alignment vertical="top"/>
      <protection locked="0"/>
    </xf>
    <xf numFmtId="0" fontId="44" fillId="2" borderId="2" xfId="1" applyNumberFormat="1" applyFont="1" applyFill="1" applyBorder="1" applyAlignment="1" applyProtection="1">
      <alignment horizontal="center" vertical="top"/>
      <protection locked="0"/>
    </xf>
    <xf numFmtId="0" fontId="44" fillId="2" borderId="2" xfId="4" applyFont="1" applyFill="1" applyBorder="1" applyAlignment="1" applyProtection="1">
      <alignment horizontal="center" vertical="top" wrapText="1"/>
      <protection locked="0"/>
    </xf>
    <xf numFmtId="166" fontId="44" fillId="2" borderId="2" xfId="4" applyNumberFormat="1" applyFont="1" applyFill="1" applyBorder="1" applyAlignment="1" applyProtection="1">
      <alignment horizontal="center" vertical="top"/>
      <protection locked="0"/>
    </xf>
    <xf numFmtId="0" fontId="44" fillId="2" borderId="2" xfId="4" applyFont="1" applyFill="1" applyBorder="1" applyAlignment="1" applyProtection="1">
      <alignment horizontal="center" vertical="top"/>
      <protection locked="0"/>
    </xf>
    <xf numFmtId="166" fontId="44" fillId="2" borderId="2" xfId="1" applyFont="1" applyFill="1" applyBorder="1" applyAlignment="1" applyProtection="1">
      <alignment horizontal="center" vertical="top"/>
      <protection locked="0"/>
    </xf>
    <xf numFmtId="166" fontId="3" fillId="2" borderId="2" xfId="1" applyFont="1" applyFill="1" applyBorder="1" applyAlignment="1" applyProtection="1">
      <alignment horizontal="center" vertical="top"/>
      <protection locked="0"/>
    </xf>
    <xf numFmtId="4" fontId="3" fillId="0" borderId="0" xfId="5" applyNumberFormat="1" applyFont="1" applyFill="1" applyAlignment="1" applyProtection="1">
      <alignment vertical="top" wrapText="1"/>
      <protection locked="0"/>
    </xf>
    <xf numFmtId="166" fontId="3" fillId="2" borderId="1" xfId="1" applyFont="1" applyFill="1" applyBorder="1" applyAlignment="1" applyProtection="1">
      <alignment horizontal="right" vertical="top"/>
      <protection locked="0"/>
    </xf>
    <xf numFmtId="4" fontId="3" fillId="0" borderId="0" xfId="5" applyNumberFormat="1" applyFont="1" applyFill="1" applyAlignment="1" applyProtection="1">
      <alignment vertical="top"/>
      <protection locked="0"/>
    </xf>
    <xf numFmtId="0" fontId="3" fillId="29" borderId="0" xfId="115" applyFont="1" applyFill="1" applyBorder="1" applyAlignment="1" applyProtection="1">
      <alignment vertical="top"/>
      <protection locked="0"/>
    </xf>
    <xf numFmtId="0" fontId="3" fillId="29" borderId="0" xfId="115" applyFont="1" applyFill="1" applyAlignment="1" applyProtection="1">
      <alignment vertical="top"/>
      <protection locked="0"/>
    </xf>
    <xf numFmtId="0" fontId="3" fillId="0" borderId="0" xfId="115" applyFont="1" applyFill="1" applyBorder="1" applyAlignment="1" applyProtection="1">
      <alignment vertical="top"/>
      <protection locked="0"/>
    </xf>
    <xf numFmtId="0" fontId="3" fillId="0" borderId="0" xfId="115" applyFont="1" applyFill="1" applyAlignment="1" applyProtection="1">
      <alignment vertical="top"/>
      <protection locked="0"/>
    </xf>
    <xf numFmtId="4" fontId="3" fillId="29" borderId="0" xfId="5" applyNumberFormat="1" applyFont="1" applyFill="1" applyAlignment="1" applyProtection="1">
      <alignment vertical="top" wrapText="1"/>
      <protection locked="0"/>
    </xf>
    <xf numFmtId="0" fontId="3" fillId="28" borderId="0" xfId="78" applyFont="1" applyFill="1" applyBorder="1" applyAlignment="1" applyProtection="1">
      <alignment vertical="top" wrapText="1"/>
      <protection locked="0"/>
    </xf>
    <xf numFmtId="4" fontId="3" fillId="2" borderId="0" xfId="5" applyNumberFormat="1" applyFont="1" applyFill="1" applyAlignment="1" applyProtection="1">
      <alignment vertical="top" wrapText="1"/>
      <protection locked="0"/>
    </xf>
    <xf numFmtId="0" fontId="3" fillId="2" borderId="0" xfId="78" applyFont="1" applyFill="1" applyBorder="1" applyAlignment="1" applyProtection="1">
      <alignment vertical="top" wrapText="1"/>
      <protection locked="0"/>
    </xf>
    <xf numFmtId="0" fontId="12" fillId="29" borderId="0" xfId="115" applyFont="1" applyFill="1" applyBorder="1" applyAlignment="1" applyProtection="1">
      <alignment vertical="top"/>
      <protection locked="0"/>
    </xf>
    <xf numFmtId="0" fontId="12" fillId="29" borderId="0" xfId="115" applyFont="1" applyFill="1" applyAlignment="1" applyProtection="1">
      <alignment vertical="top"/>
      <protection locked="0"/>
    </xf>
    <xf numFmtId="43" fontId="4" fillId="2" borderId="1" xfId="167" applyFont="1" applyFill="1" applyBorder="1" applyAlignment="1" applyProtection="1">
      <alignment horizontal="center" vertical="top"/>
      <protection locked="0"/>
    </xf>
    <xf numFmtId="4" fontId="3" fillId="2" borderId="1" xfId="167" applyNumberFormat="1" applyFont="1" applyFill="1" applyBorder="1" applyAlignment="1" applyProtection="1">
      <alignment vertical="top"/>
      <protection locked="0"/>
    </xf>
    <xf numFmtId="166" fontId="3" fillId="2" borderId="1" xfId="1" applyFont="1" applyFill="1" applyBorder="1" applyAlignment="1" applyProtection="1">
      <alignment horizontal="right" vertical="top" wrapText="1"/>
      <protection locked="0"/>
    </xf>
    <xf numFmtId="0" fontId="3" fillId="29" borderId="0" xfId="115" applyFont="1" applyFill="1" applyBorder="1" applyAlignment="1" applyProtection="1">
      <alignment vertical="top" wrapText="1"/>
      <protection locked="0"/>
    </xf>
    <xf numFmtId="0" fontId="3" fillId="29" borderId="0" xfId="115" applyFont="1" applyFill="1" applyAlignment="1" applyProtection="1">
      <alignment vertical="top" wrapText="1"/>
      <protection locked="0"/>
    </xf>
    <xf numFmtId="4" fontId="12" fillId="29" borderId="0" xfId="5" applyNumberFormat="1" applyFont="1" applyFill="1" applyAlignment="1" applyProtection="1">
      <alignment vertical="top" wrapText="1"/>
      <protection locked="0"/>
    </xf>
    <xf numFmtId="4" fontId="12" fillId="0" borderId="0" xfId="5" applyNumberFormat="1" applyFont="1" applyFill="1" applyAlignment="1" applyProtection="1">
      <alignment vertical="top" wrapText="1"/>
      <protection locked="0"/>
    </xf>
    <xf numFmtId="165" fontId="42" fillId="2" borderId="1" xfId="170" applyFont="1" applyFill="1" applyBorder="1" applyAlignment="1" applyProtection="1">
      <alignment vertical="top"/>
      <protection locked="0"/>
    </xf>
    <xf numFmtId="165" fontId="0" fillId="2" borderId="1" xfId="170" applyFont="1" applyFill="1" applyBorder="1" applyAlignment="1" applyProtection="1">
      <alignment vertical="top"/>
      <protection locked="0"/>
    </xf>
    <xf numFmtId="166" fontId="4" fillId="2" borderId="1" xfId="1" applyFont="1" applyFill="1" applyBorder="1" applyAlignment="1" applyProtection="1">
      <alignment horizontal="right" vertical="top"/>
      <protection locked="0"/>
    </xf>
    <xf numFmtId="4" fontId="3" fillId="2" borderId="1" xfId="4" applyNumberFormat="1" applyFont="1" applyFill="1" applyBorder="1" applyAlignment="1" applyProtection="1">
      <alignment horizontal="right" vertical="top" wrapText="1"/>
      <protection locked="0"/>
    </xf>
    <xf numFmtId="166" fontId="4" fillId="2" borderId="1" xfId="1" applyFont="1" applyFill="1" applyBorder="1" applyAlignment="1" applyProtection="1">
      <alignment vertical="top" wrapText="1"/>
      <protection locked="0"/>
    </xf>
    <xf numFmtId="39" fontId="3" fillId="2" borderId="1" xfId="1" applyNumberFormat="1" applyFont="1" applyFill="1" applyBorder="1" applyAlignment="1" applyProtection="1">
      <alignment vertical="top" wrapText="1"/>
      <protection locked="0"/>
    </xf>
    <xf numFmtId="4" fontId="4" fillId="2" borderId="1" xfId="1" applyNumberFormat="1" applyFont="1" applyFill="1" applyBorder="1" applyAlignment="1" applyProtection="1">
      <alignment vertical="top"/>
      <protection locked="0"/>
    </xf>
    <xf numFmtId="0" fontId="3" fillId="2" borderId="0" xfId="3" applyFont="1" applyFill="1" applyBorder="1" applyAlignment="1" applyProtection="1">
      <alignment vertical="top"/>
      <protection locked="0"/>
    </xf>
    <xf numFmtId="0" fontId="3" fillId="0" borderId="0" xfId="3" applyFont="1" applyFill="1" applyBorder="1" applyAlignment="1" applyProtection="1">
      <alignment vertical="top"/>
      <protection locked="0"/>
    </xf>
    <xf numFmtId="4" fontId="4" fillId="2" borderId="1" xfId="1" applyNumberFormat="1" applyFont="1" applyFill="1" applyBorder="1" applyAlignment="1" applyProtection="1">
      <alignment vertical="top" wrapText="1"/>
      <protection locked="0"/>
    </xf>
    <xf numFmtId="0" fontId="3" fillId="2" borderId="0" xfId="5" applyFont="1" applyFill="1" applyAlignment="1" applyProtection="1">
      <alignment vertical="top"/>
      <protection locked="0"/>
    </xf>
    <xf numFmtId="4" fontId="12" fillId="2" borderId="1" xfId="1" applyNumberFormat="1" applyFont="1" applyFill="1" applyBorder="1" applyAlignment="1" applyProtection="1">
      <alignment vertical="top" wrapText="1"/>
      <protection locked="0"/>
    </xf>
    <xf numFmtId="4" fontId="12" fillId="2" borderId="1" xfId="4" applyNumberFormat="1" applyFont="1" applyFill="1" applyBorder="1" applyAlignment="1" applyProtection="1">
      <alignment horizontal="right" vertical="top" wrapText="1"/>
      <protection locked="0"/>
    </xf>
    <xf numFmtId="4" fontId="3" fillId="2" borderId="1" xfId="61" applyNumberFormat="1" applyFont="1" applyFill="1" applyBorder="1" applyAlignment="1" applyProtection="1">
      <alignment vertical="top" wrapText="1"/>
      <protection locked="0"/>
    </xf>
    <xf numFmtId="4" fontId="4" fillId="2" borderId="1" xfId="169" applyNumberFormat="1" applyFont="1" applyFill="1" applyBorder="1" applyAlignment="1" applyProtection="1">
      <alignment horizontal="right" vertical="top"/>
      <protection locked="0"/>
    </xf>
    <xf numFmtId="4" fontId="12" fillId="0" borderId="0" xfId="5" applyNumberFormat="1" applyFont="1" applyFill="1" applyAlignment="1" applyProtection="1">
      <alignment vertical="top"/>
      <protection locked="0"/>
    </xf>
    <xf numFmtId="4" fontId="3" fillId="29" borderId="0" xfId="5" applyNumberFormat="1" applyFont="1" applyFill="1" applyAlignment="1" applyProtection="1">
      <alignment vertical="top"/>
      <protection locked="0"/>
    </xf>
    <xf numFmtId="165" fontId="3" fillId="2" borderId="1" xfId="107" applyNumberFormat="1" applyFont="1" applyFill="1" applyBorder="1" applyAlignment="1" applyProtection="1">
      <alignment horizontal="right" vertical="top"/>
      <protection locked="0"/>
    </xf>
    <xf numFmtId="4" fontId="4" fillId="0" borderId="0" xfId="5" applyNumberFormat="1" applyFont="1" applyFill="1" applyAlignment="1" applyProtection="1">
      <alignment vertical="top"/>
      <protection locked="0"/>
    </xf>
    <xf numFmtId="0" fontId="3" fillId="0" borderId="1" xfId="115" applyFont="1" applyFill="1" applyBorder="1" applyAlignment="1" applyProtection="1">
      <alignment vertical="top"/>
      <protection locked="0"/>
    </xf>
    <xf numFmtId="166" fontId="4" fillId="2" borderId="1" xfId="1" applyFont="1" applyFill="1" applyBorder="1" applyAlignment="1" applyProtection="1">
      <alignment vertical="top"/>
      <protection locked="0"/>
    </xf>
    <xf numFmtId="4" fontId="4" fillId="2" borderId="1" xfId="1" applyNumberFormat="1" applyFont="1" applyFill="1" applyBorder="1" applyAlignment="1" applyProtection="1">
      <alignment horizontal="right" vertical="top"/>
      <protection locked="0"/>
    </xf>
    <xf numFmtId="4" fontId="31" fillId="2" borderId="1" xfId="1" applyNumberFormat="1" applyFont="1" applyFill="1" applyBorder="1" applyAlignment="1" applyProtection="1">
      <alignment vertical="top" wrapText="1"/>
      <protection locked="0"/>
    </xf>
    <xf numFmtId="0" fontId="3" fillId="28" borderId="0" xfId="0" applyFont="1" applyFill="1" applyBorder="1" applyAlignment="1" applyProtection="1">
      <alignment vertical="top" wrapText="1"/>
      <protection locked="0"/>
    </xf>
    <xf numFmtId="166" fontId="47" fillId="2" borderId="1" xfId="1" applyFont="1" applyFill="1" applyBorder="1" applyAlignment="1" applyProtection="1">
      <alignment horizontal="right" vertical="top"/>
      <protection locked="0"/>
    </xf>
    <xf numFmtId="4" fontId="46" fillId="2" borderId="1" xfId="79" applyNumberFormat="1" applyFont="1" applyFill="1" applyBorder="1" applyAlignment="1" applyProtection="1">
      <alignment horizontal="center" vertical="top"/>
      <protection locked="0"/>
    </xf>
    <xf numFmtId="0" fontId="3" fillId="2" borderId="0" xfId="115" applyFont="1" applyFill="1" applyBorder="1" applyAlignment="1" applyProtection="1">
      <alignment vertical="top"/>
      <protection locked="0"/>
    </xf>
    <xf numFmtId="0" fontId="3" fillId="2" borderId="0" xfId="115" applyFont="1" applyFill="1" applyAlignment="1" applyProtection="1">
      <alignment vertical="top"/>
      <protection locked="0"/>
    </xf>
    <xf numFmtId="4" fontId="10" fillId="2" borderId="1" xfId="1" applyNumberFormat="1" applyFont="1" applyFill="1" applyBorder="1" applyAlignment="1" applyProtection="1">
      <alignment horizontal="right" vertical="top" wrapText="1"/>
      <protection locked="0"/>
    </xf>
    <xf numFmtId="4" fontId="10" fillId="28" borderId="1" xfId="0" applyNumberFormat="1" applyFont="1" applyFill="1" applyBorder="1" applyAlignment="1" applyProtection="1">
      <alignment vertical="top"/>
      <protection locked="0"/>
    </xf>
    <xf numFmtId="4" fontId="10" fillId="28" borderId="1" xfId="0" applyNumberFormat="1" applyFont="1" applyFill="1" applyBorder="1" applyAlignment="1" applyProtection="1">
      <alignment horizontal="right" vertical="top"/>
      <protection locked="0"/>
    </xf>
    <xf numFmtId="4" fontId="42" fillId="2" borderId="1" xfId="167" applyNumberFormat="1" applyFont="1" applyFill="1" applyBorder="1" applyAlignment="1" applyProtection="1">
      <alignment horizontal="right" vertical="top" wrapText="1"/>
      <protection locked="0"/>
    </xf>
    <xf numFmtId="4" fontId="10" fillId="2" borderId="1" xfId="0" applyNumberFormat="1" applyFont="1" applyFill="1" applyBorder="1" applyAlignment="1" applyProtection="1">
      <alignment horizontal="right" vertical="top"/>
      <protection locked="0"/>
    </xf>
    <xf numFmtId="4" fontId="3" fillId="2" borderId="1" xfId="0" applyNumberFormat="1" applyFont="1" applyFill="1" applyBorder="1" applyAlignment="1" applyProtection="1">
      <alignment horizontal="right" vertical="top"/>
      <protection locked="0"/>
    </xf>
    <xf numFmtId="4" fontId="10" fillId="2" borderId="1" xfId="0" applyNumberFormat="1" applyFont="1" applyFill="1" applyBorder="1" applyAlignment="1" applyProtection="1">
      <alignment vertical="top"/>
      <protection locked="0"/>
    </xf>
    <xf numFmtId="166" fontId="4" fillId="2" borderId="1" xfId="1" applyFont="1" applyFill="1" applyBorder="1" applyAlignment="1" applyProtection="1">
      <alignment horizontal="right" vertical="top" wrapText="1"/>
      <protection locked="0"/>
    </xf>
    <xf numFmtId="165" fontId="4" fillId="2" borderId="1" xfId="170" applyFont="1" applyFill="1" applyBorder="1" applyAlignment="1" applyProtection="1">
      <alignment vertical="top"/>
      <protection locked="0"/>
    </xf>
    <xf numFmtId="0" fontId="4" fillId="2" borderId="0" xfId="5" applyFont="1" applyFill="1" applyAlignment="1" applyProtection="1">
      <alignment vertical="top"/>
      <protection locked="0"/>
    </xf>
    <xf numFmtId="4" fontId="0" fillId="2" borderId="1" xfId="1" applyNumberFormat="1" applyFont="1" applyFill="1" applyBorder="1" applyAlignment="1" applyProtection="1">
      <alignment vertical="top"/>
      <protection locked="0"/>
    </xf>
    <xf numFmtId="0" fontId="3" fillId="2" borderId="1" xfId="5" applyFont="1" applyFill="1" applyBorder="1" applyAlignment="1" applyProtection="1">
      <alignment vertical="top"/>
      <protection locked="0"/>
    </xf>
    <xf numFmtId="4" fontId="3" fillId="2" borderId="0" xfId="5" applyNumberFormat="1" applyFont="1" applyFill="1" applyAlignment="1" applyProtection="1">
      <alignment vertical="top"/>
      <protection locked="0"/>
    </xf>
    <xf numFmtId="4" fontId="3" fillId="2" borderId="1" xfId="0" applyNumberFormat="1" applyFont="1" applyFill="1" applyBorder="1" applyAlignment="1" applyProtection="1">
      <alignment vertical="top"/>
      <protection locked="0"/>
    </xf>
    <xf numFmtId="4" fontId="0" fillId="2" borderId="1" xfId="0" applyNumberFormat="1" applyFill="1" applyBorder="1" applyAlignment="1" applyProtection="1">
      <alignment vertical="top"/>
      <protection locked="0"/>
    </xf>
    <xf numFmtId="4" fontId="3" fillId="2" borderId="3" xfId="0" applyNumberFormat="1" applyFont="1" applyFill="1" applyBorder="1" applyAlignment="1" applyProtection="1">
      <alignment vertical="top"/>
      <protection locked="0"/>
    </xf>
    <xf numFmtId="4" fontId="4" fillId="2" borderId="3" xfId="1" applyNumberFormat="1" applyFont="1" applyFill="1" applyBorder="1" applyAlignment="1" applyProtection="1">
      <alignment vertical="top" wrapText="1"/>
      <protection locked="0"/>
    </xf>
    <xf numFmtId="0" fontId="3" fillId="2" borderId="0" xfId="1" applyNumberFormat="1" applyFont="1" applyFill="1" applyBorder="1" applyAlignment="1" applyProtection="1">
      <alignment horizontal="center" vertical="top"/>
      <protection locked="0"/>
    </xf>
    <xf numFmtId="166" fontId="3" fillId="2" borderId="0" xfId="1" applyFont="1" applyFill="1" applyBorder="1" applyAlignment="1" applyProtection="1">
      <alignment horizontal="center" vertical="top"/>
      <protection locked="0"/>
    </xf>
    <xf numFmtId="0" fontId="3" fillId="2" borderId="0" xfId="81" applyFont="1" applyFill="1" applyBorder="1" applyAlignment="1" applyProtection="1">
      <alignment horizontal="left" vertical="top" wrapText="1"/>
      <protection locked="0"/>
    </xf>
    <xf numFmtId="166" fontId="3" fillId="2" borderId="0" xfId="81" applyNumberFormat="1" applyFont="1" applyFill="1" applyBorder="1" applyAlignment="1" applyProtection="1">
      <alignment horizontal="center" vertical="top"/>
      <protection locked="0"/>
    </xf>
    <xf numFmtId="0" fontId="3" fillId="2" borderId="0" xfId="81" applyFont="1" applyFill="1" applyBorder="1" applyAlignment="1" applyProtection="1">
      <alignment horizontal="center" vertical="top"/>
      <protection locked="0"/>
    </xf>
    <xf numFmtId="0" fontId="3" fillId="2" borderId="0" xfId="1" applyNumberFormat="1" applyFont="1" applyFill="1" applyAlignment="1" applyProtection="1">
      <alignment horizontal="center" vertical="top"/>
      <protection locked="0"/>
    </xf>
    <xf numFmtId="0" fontId="3" fillId="2" borderId="0" xfId="5" applyFont="1" applyFill="1" applyAlignment="1" applyProtection="1">
      <alignment vertical="top" wrapText="1"/>
      <protection locked="0"/>
    </xf>
    <xf numFmtId="166" fontId="3" fillId="2" borderId="0" xfId="5" applyNumberFormat="1" applyFont="1" applyFill="1" applyAlignment="1" applyProtection="1">
      <alignment vertical="top"/>
      <protection locked="0"/>
    </xf>
    <xf numFmtId="0" fontId="3" fillId="2" borderId="0" xfId="5" applyFont="1" applyFill="1" applyAlignment="1" applyProtection="1">
      <alignment horizontal="center" vertical="top"/>
      <protection locked="0"/>
    </xf>
    <xf numFmtId="166" fontId="3" fillId="2" borderId="0" xfId="1" applyFont="1" applyFill="1" applyAlignment="1" applyProtection="1">
      <alignment vertical="top"/>
      <protection locked="0"/>
    </xf>
    <xf numFmtId="0" fontId="3" fillId="2" borderId="2" xfId="1" applyNumberFormat="1" applyFont="1" applyFill="1" applyBorder="1" applyAlignment="1" applyProtection="1">
      <alignment horizontal="center" vertical="top"/>
    </xf>
    <xf numFmtId="0" fontId="3" fillId="2" borderId="2" xfId="4" applyFont="1" applyFill="1" applyBorder="1" applyAlignment="1" applyProtection="1">
      <alignment horizontal="center" vertical="top" wrapText="1"/>
    </xf>
    <xf numFmtId="166" fontId="3" fillId="2" borderId="2" xfId="4" applyNumberFormat="1" applyFont="1" applyFill="1" applyBorder="1" applyAlignment="1" applyProtection="1">
      <alignment horizontal="center" vertical="top"/>
    </xf>
    <xf numFmtId="0" fontId="3" fillId="2" borderId="2" xfId="4" applyFont="1" applyFill="1" applyBorder="1" applyAlignment="1" applyProtection="1">
      <alignment horizontal="center" vertical="top"/>
    </xf>
    <xf numFmtId="166" fontId="4" fillId="2" borderId="1" xfId="1" applyFont="1" applyFill="1" applyBorder="1" applyAlignment="1" applyProtection="1">
      <alignment horizontal="center" vertical="top"/>
    </xf>
    <xf numFmtId="39" fontId="4" fillId="2" borderId="1" xfId="4" applyNumberFormat="1" applyFont="1" applyFill="1" applyBorder="1" applyAlignment="1" applyProtection="1">
      <alignment horizontal="left" vertical="top" wrapText="1"/>
    </xf>
    <xf numFmtId="166" fontId="3" fillId="2" borderId="1" xfId="4" applyNumberFormat="1" applyFont="1" applyFill="1" applyBorder="1" applyAlignment="1" applyProtection="1">
      <alignment vertical="top"/>
    </xf>
    <xf numFmtId="39" fontId="3" fillId="2" borderId="1" xfId="4" applyNumberFormat="1" applyFont="1" applyFill="1" applyBorder="1" applyAlignment="1" applyProtection="1">
      <alignment vertical="top"/>
    </xf>
    <xf numFmtId="0" fontId="4" fillId="2" borderId="1" xfId="1" applyNumberFormat="1" applyFont="1" applyFill="1" applyBorder="1" applyAlignment="1" applyProtection="1">
      <alignment horizontal="center" vertical="top"/>
    </xf>
    <xf numFmtId="0" fontId="4" fillId="2" borderId="1" xfId="4" applyFont="1" applyFill="1" applyBorder="1" applyAlignment="1" applyProtection="1">
      <alignment vertical="top" wrapText="1"/>
    </xf>
    <xf numFmtId="166" fontId="3" fillId="2" borderId="1" xfId="4" applyNumberFormat="1" applyFont="1" applyFill="1" applyBorder="1" applyAlignment="1" applyProtection="1">
      <alignment horizontal="right" vertical="top"/>
    </xf>
    <xf numFmtId="4" fontId="3" fillId="2" borderId="1" xfId="4" applyNumberFormat="1" applyFont="1" applyFill="1" applyBorder="1" applyAlignment="1" applyProtection="1">
      <alignment horizontal="center" vertical="top"/>
    </xf>
    <xf numFmtId="0" fontId="3" fillId="2" borderId="1" xfId="1" applyNumberFormat="1" applyFont="1" applyFill="1" applyBorder="1" applyAlignment="1" applyProtection="1">
      <alignment horizontal="center" vertical="top"/>
    </xf>
    <xf numFmtId="0" fontId="3" fillId="2" borderId="1" xfId="4" applyFont="1" applyFill="1" applyBorder="1" applyAlignment="1" applyProtection="1">
      <alignment vertical="top" wrapText="1"/>
    </xf>
    <xf numFmtId="166" fontId="3" fillId="2" borderId="1" xfId="1" applyFont="1" applyFill="1" applyBorder="1" applyAlignment="1" applyProtection="1">
      <alignment horizontal="center" vertical="top"/>
    </xf>
    <xf numFmtId="187" fontId="4" fillId="2" borderId="1" xfId="1" applyNumberFormat="1" applyFont="1" applyFill="1" applyBorder="1" applyAlignment="1" applyProtection="1">
      <alignment horizontal="center" vertical="top"/>
    </xf>
    <xf numFmtId="0" fontId="4" fillId="2" borderId="1" xfId="0" applyFont="1" applyFill="1" applyBorder="1" applyAlignment="1" applyProtection="1">
      <alignment horizontal="left" vertical="top" wrapText="1"/>
    </xf>
    <xf numFmtId="166" fontId="3" fillId="2" borderId="1" xfId="1" applyNumberFormat="1" applyFont="1" applyFill="1" applyBorder="1" applyAlignment="1" applyProtection="1">
      <alignment vertical="top"/>
    </xf>
    <xf numFmtId="2" fontId="3" fillId="2" borderId="1" xfId="1" applyNumberFormat="1" applyFont="1" applyFill="1" applyBorder="1" applyAlignment="1" applyProtection="1">
      <alignment horizontal="center" vertical="top"/>
    </xf>
    <xf numFmtId="188" fontId="3" fillId="2" borderId="1" xfId="1" applyNumberFormat="1" applyFont="1" applyFill="1" applyBorder="1" applyAlignment="1" applyProtection="1">
      <alignment horizontal="center" vertical="top"/>
    </xf>
    <xf numFmtId="0" fontId="3" fillId="2" borderId="1" xfId="0" applyFont="1" applyFill="1" applyBorder="1" applyAlignment="1" applyProtection="1">
      <alignment horizontal="left" vertical="top" wrapText="1"/>
    </xf>
    <xf numFmtId="0" fontId="3" fillId="2" borderId="1" xfId="4" applyFont="1" applyFill="1" applyBorder="1" applyAlignment="1" applyProtection="1">
      <alignment horizontal="left" vertical="top" wrapText="1"/>
    </xf>
    <xf numFmtId="0" fontId="4" fillId="2" borderId="1" xfId="1" applyNumberFormat="1" applyFont="1" applyFill="1" applyBorder="1" applyAlignment="1" applyProtection="1">
      <alignment horizontal="center" vertical="top" wrapText="1"/>
    </xf>
    <xf numFmtId="166" fontId="3" fillId="2" borderId="1" xfId="1" applyFont="1" applyFill="1" applyBorder="1" applyAlignment="1" applyProtection="1">
      <alignment horizontal="center" vertical="top" wrapText="1"/>
    </xf>
    <xf numFmtId="0" fontId="3" fillId="2" borderId="1" xfId="0" applyFont="1" applyFill="1" applyBorder="1" applyAlignment="1" applyProtection="1">
      <alignment vertical="top" wrapText="1"/>
    </xf>
    <xf numFmtId="0" fontId="3" fillId="2" borderId="1" xfId="1"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xf>
    <xf numFmtId="0" fontId="4" fillId="2" borderId="1" xfId="0" applyFont="1" applyFill="1" applyBorder="1" applyAlignment="1" applyProtection="1">
      <alignment vertical="top" wrapText="1"/>
    </xf>
    <xf numFmtId="166" fontId="4" fillId="2" borderId="1" xfId="1" applyNumberFormat="1" applyFont="1" applyFill="1" applyBorder="1" applyAlignment="1" applyProtection="1">
      <alignment horizontal="right" vertical="top" wrapText="1"/>
    </xf>
    <xf numFmtId="0" fontId="0" fillId="2" borderId="1" xfId="0" applyFill="1" applyBorder="1" applyAlignment="1" applyProtection="1">
      <alignment horizontal="center" vertical="top"/>
    </xf>
    <xf numFmtId="0" fontId="0" fillId="2" borderId="1" xfId="0" applyFill="1" applyBorder="1" applyAlignment="1" applyProtection="1">
      <alignment vertical="top" wrapText="1"/>
    </xf>
    <xf numFmtId="166" fontId="0" fillId="2" borderId="1" xfId="1" applyFont="1" applyFill="1" applyBorder="1" applyAlignment="1" applyProtection="1">
      <alignment horizontal="center" vertical="top"/>
    </xf>
    <xf numFmtId="0" fontId="3" fillId="2" borderId="1" xfId="0" applyFont="1" applyFill="1" applyBorder="1" applyAlignment="1" applyProtection="1">
      <alignment horizontal="center" vertical="top"/>
    </xf>
    <xf numFmtId="2" fontId="0" fillId="2" borderId="1" xfId="0" applyNumberFormat="1" applyFill="1" applyBorder="1" applyAlignment="1" applyProtection="1">
      <alignment horizontal="center" vertical="top"/>
    </xf>
    <xf numFmtId="182" fontId="3" fillId="2" borderId="1" xfId="1" applyNumberFormat="1" applyFont="1" applyFill="1" applyBorder="1" applyAlignment="1" applyProtection="1">
      <alignment horizontal="center" vertical="top" wrapText="1"/>
    </xf>
    <xf numFmtId="0" fontId="42" fillId="2" borderId="1" xfId="0" applyFont="1" applyFill="1" applyBorder="1" applyAlignment="1" applyProtection="1">
      <alignment vertical="top" wrapText="1"/>
    </xf>
    <xf numFmtId="166" fontId="42" fillId="2" borderId="1" xfId="1" applyNumberFormat="1" applyFont="1" applyFill="1" applyBorder="1" applyAlignment="1" applyProtection="1">
      <alignment horizontal="right" vertical="top" wrapText="1"/>
    </xf>
    <xf numFmtId="166" fontId="42" fillId="2" borderId="1" xfId="1" applyFont="1" applyFill="1" applyBorder="1" applyAlignment="1" applyProtection="1">
      <alignment horizontal="center" vertical="top"/>
    </xf>
    <xf numFmtId="166" fontId="4" fillId="2" borderId="1" xfId="1" applyFont="1" applyFill="1" applyBorder="1" applyAlignment="1" applyProtection="1">
      <alignment horizontal="center" vertical="top" wrapText="1"/>
    </xf>
    <xf numFmtId="0" fontId="4" fillId="2" borderId="1" xfId="168" applyFont="1" applyFill="1" applyBorder="1" applyAlignment="1" applyProtection="1">
      <alignment horizontal="center" vertical="top" wrapText="1"/>
    </xf>
    <xf numFmtId="166" fontId="3" fillId="2" borderId="1" xfId="1" applyNumberFormat="1" applyFont="1" applyFill="1" applyBorder="1" applyAlignment="1" applyProtection="1">
      <alignment vertical="top" wrapText="1"/>
    </xf>
    <xf numFmtId="166" fontId="3" fillId="2" borderId="1" xfId="1" applyFont="1" applyFill="1" applyBorder="1" applyAlignment="1" applyProtection="1">
      <alignment vertical="top" wrapText="1"/>
    </xf>
    <xf numFmtId="166" fontId="3" fillId="2" borderId="1" xfId="1" applyNumberFormat="1" applyFont="1" applyFill="1" applyBorder="1" applyAlignment="1" applyProtection="1">
      <alignment horizontal="center" vertical="top"/>
    </xf>
    <xf numFmtId="0" fontId="3" fillId="2" borderId="1" xfId="4" applyFont="1" applyFill="1" applyBorder="1" applyAlignment="1" applyProtection="1">
      <alignment horizontal="center" vertical="top" wrapText="1"/>
    </xf>
    <xf numFmtId="39" fontId="3" fillId="2" borderId="1" xfId="4" applyNumberFormat="1" applyFont="1" applyFill="1" applyBorder="1" applyAlignment="1" applyProtection="1">
      <alignment vertical="top" wrapText="1"/>
    </xf>
    <xf numFmtId="166" fontId="4" fillId="2" borderId="1" xfId="1" applyFont="1" applyFill="1" applyBorder="1" applyAlignment="1" applyProtection="1">
      <alignment vertical="top" wrapText="1"/>
    </xf>
    <xf numFmtId="166" fontId="4" fillId="2" borderId="1" xfId="1" applyNumberFormat="1" applyFont="1" applyFill="1" applyBorder="1" applyAlignment="1" applyProtection="1">
      <alignment horizontal="right" vertical="top"/>
    </xf>
    <xf numFmtId="0" fontId="4" fillId="2" borderId="1" xfId="4" applyFont="1" applyFill="1" applyBorder="1" applyAlignment="1" applyProtection="1">
      <alignment horizontal="center" vertical="top" wrapText="1"/>
    </xf>
    <xf numFmtId="0" fontId="4" fillId="2" borderId="1" xfId="4" applyNumberFormat="1" applyFont="1" applyFill="1" applyBorder="1" applyAlignment="1" applyProtection="1">
      <alignment vertical="top" wrapText="1"/>
    </xf>
    <xf numFmtId="166" fontId="4" fillId="2" borderId="1" xfId="1" applyNumberFormat="1" applyFont="1" applyFill="1" applyBorder="1" applyAlignment="1" applyProtection="1">
      <alignment vertical="top" wrapText="1"/>
    </xf>
    <xf numFmtId="186" fontId="3" fillId="2" borderId="1" xfId="1" applyNumberFormat="1" applyFont="1" applyFill="1" applyBorder="1" applyAlignment="1" applyProtection="1">
      <alignment horizontal="center" vertical="top" wrapText="1"/>
    </xf>
    <xf numFmtId="39" fontId="3" fillId="2" borderId="1" xfId="6" applyFont="1" applyFill="1" applyBorder="1" applyAlignment="1" applyProtection="1">
      <alignment horizontal="left" vertical="top" wrapText="1"/>
    </xf>
    <xf numFmtId="0" fontId="12" fillId="2" borderId="1" xfId="1" applyNumberFormat="1" applyFont="1" applyFill="1" applyBorder="1" applyAlignment="1" applyProtection="1">
      <alignment horizontal="center" vertical="top" wrapText="1"/>
    </xf>
    <xf numFmtId="0" fontId="12" fillId="2" borderId="1" xfId="0" applyFont="1" applyFill="1" applyBorder="1" applyAlignment="1" applyProtection="1">
      <alignment horizontal="left" vertical="top" wrapText="1"/>
    </xf>
    <xf numFmtId="166" fontId="12" fillId="2" borderId="1" xfId="1" applyFont="1" applyFill="1" applyBorder="1" applyAlignment="1" applyProtection="1">
      <alignment horizontal="center" vertical="top" wrapText="1"/>
    </xf>
    <xf numFmtId="39" fontId="4" fillId="2" borderId="1" xfId="4" applyNumberFormat="1" applyFont="1" applyFill="1" applyBorder="1" applyAlignment="1" applyProtection="1">
      <alignment vertical="top" wrapText="1"/>
    </xf>
    <xf numFmtId="0" fontId="3" fillId="2" borderId="1" xfId="4" applyNumberFormat="1" applyFont="1" applyFill="1" applyBorder="1" applyAlignment="1" applyProtection="1">
      <alignment horizontal="left" vertical="top" wrapText="1"/>
    </xf>
    <xf numFmtId="39" fontId="12" fillId="2" borderId="1" xfId="4" applyNumberFormat="1" applyFont="1" applyFill="1" applyBorder="1" applyAlignment="1" applyProtection="1">
      <alignment vertical="top" wrapText="1"/>
    </xf>
    <xf numFmtId="0" fontId="3" fillId="2" borderId="1" xfId="4" applyNumberFormat="1" applyFont="1" applyFill="1" applyBorder="1" applyAlignment="1" applyProtection="1">
      <alignment vertical="top" wrapText="1"/>
    </xf>
    <xf numFmtId="0" fontId="4" fillId="2" borderId="1" xfId="4" applyNumberFormat="1" applyFont="1" applyFill="1" applyBorder="1" applyAlignment="1" applyProtection="1">
      <alignment horizontal="left" vertical="top" wrapText="1"/>
    </xf>
    <xf numFmtId="2" fontId="3" fillId="2" borderId="1" xfId="1" applyNumberFormat="1" applyFont="1" applyFill="1" applyBorder="1" applyAlignment="1" applyProtection="1">
      <alignment horizontal="center" vertical="top" wrapText="1"/>
    </xf>
    <xf numFmtId="49" fontId="3" fillId="2" borderId="1" xfId="61" applyNumberFormat="1" applyFont="1" applyFill="1" applyBorder="1" applyAlignment="1" applyProtection="1">
      <alignment horizontal="left" vertical="top" wrapText="1"/>
    </xf>
    <xf numFmtId="0" fontId="4" fillId="2" borderId="1" xfId="168" applyNumberFormat="1" applyFont="1" applyFill="1" applyBorder="1" applyAlignment="1" applyProtection="1">
      <alignment horizontal="center" vertical="top" wrapText="1"/>
    </xf>
    <xf numFmtId="166" fontId="3" fillId="2" borderId="1" xfId="1" applyFont="1" applyFill="1" applyBorder="1" applyAlignment="1" applyProtection="1">
      <alignment vertical="top"/>
    </xf>
    <xf numFmtId="167" fontId="4" fillId="2" borderId="1" xfId="4" applyNumberFormat="1" applyFont="1" applyFill="1" applyBorder="1" applyAlignment="1" applyProtection="1">
      <alignment vertical="top" wrapText="1"/>
    </xf>
    <xf numFmtId="39" fontId="4" fillId="2" borderId="1" xfId="6" applyFont="1" applyFill="1" applyBorder="1" applyAlignment="1" applyProtection="1">
      <alignment horizontal="left" vertical="top" wrapText="1"/>
    </xf>
    <xf numFmtId="39" fontId="3" fillId="2" borderId="1" xfId="6" applyFont="1" applyFill="1" applyBorder="1" applyAlignment="1" applyProtection="1">
      <alignment horizontal="center" vertical="top" wrapText="1"/>
    </xf>
    <xf numFmtId="37" fontId="4" fillId="2" borderId="1" xfId="172" applyNumberFormat="1" applyFont="1" applyFill="1" applyBorder="1" applyAlignment="1" applyProtection="1">
      <alignment horizontal="center" vertical="top" wrapText="1"/>
    </xf>
    <xf numFmtId="49" fontId="4" fillId="2" borderId="1" xfId="172" applyNumberFormat="1" applyFont="1" applyFill="1" applyBorder="1" applyAlignment="1" applyProtection="1">
      <alignment horizontal="left" vertical="top" wrapText="1"/>
    </xf>
    <xf numFmtId="182" fontId="3" fillId="2" borderId="1" xfId="172" applyNumberFormat="1" applyFont="1" applyFill="1" applyBorder="1" applyAlignment="1" applyProtection="1">
      <alignment horizontal="center" vertical="top" wrapText="1"/>
    </xf>
    <xf numFmtId="49" fontId="3" fillId="2" borderId="1" xfId="172" applyNumberFormat="1" applyFont="1" applyFill="1" applyBorder="1" applyAlignment="1" applyProtection="1">
      <alignment horizontal="left" vertical="top" wrapText="1"/>
    </xf>
    <xf numFmtId="0" fontId="3" fillId="0" borderId="1" xfId="115" applyFont="1" applyFill="1" applyBorder="1" applyAlignment="1" applyProtection="1">
      <alignment horizontal="center" vertical="top"/>
    </xf>
    <xf numFmtId="0" fontId="3" fillId="0" borderId="1" xfId="115" applyFont="1" applyFill="1" applyBorder="1" applyAlignment="1" applyProtection="1">
      <alignment vertical="top" wrapText="1"/>
    </xf>
    <xf numFmtId="166" fontId="3" fillId="0" borderId="1" xfId="115" applyNumberFormat="1" applyFont="1" applyFill="1" applyBorder="1" applyAlignment="1" applyProtection="1">
      <alignment vertical="top"/>
    </xf>
    <xf numFmtId="0" fontId="3" fillId="0" borderId="1" xfId="115" applyFont="1" applyFill="1" applyBorder="1" applyAlignment="1" applyProtection="1">
      <alignment vertical="top"/>
    </xf>
    <xf numFmtId="49" fontId="3" fillId="2" borderId="1" xfId="172" applyNumberFormat="1" applyFont="1" applyFill="1" applyBorder="1" applyAlignment="1" applyProtection="1">
      <alignment horizontal="justify" vertical="top" wrapText="1"/>
    </xf>
    <xf numFmtId="183" fontId="3" fillId="2" borderId="1" xfId="172" applyNumberFormat="1" applyFont="1" applyFill="1" applyBorder="1" applyAlignment="1" applyProtection="1">
      <alignment horizontal="center" vertical="top" wrapText="1"/>
    </xf>
    <xf numFmtId="166" fontId="3" fillId="2" borderId="1" xfId="4" applyNumberFormat="1" applyFont="1" applyFill="1" applyBorder="1" applyAlignment="1" applyProtection="1">
      <alignment vertical="top" wrapText="1"/>
    </xf>
    <xf numFmtId="3" fontId="3" fillId="30" borderId="1" xfId="4" applyNumberFormat="1" applyFont="1" applyFill="1" applyBorder="1" applyAlignment="1" applyProtection="1">
      <alignment horizontal="right" vertical="top" wrapText="1"/>
    </xf>
    <xf numFmtId="0" fontId="3" fillId="30" borderId="1" xfId="4" applyFont="1" applyFill="1" applyBorder="1" applyAlignment="1" applyProtection="1">
      <alignment vertical="top" wrapText="1"/>
    </xf>
    <xf numFmtId="166" fontId="3" fillId="30" borderId="1" xfId="113" applyNumberFormat="1" applyFont="1" applyFill="1" applyBorder="1" applyAlignment="1" applyProtection="1">
      <alignment horizontal="right" vertical="top" wrapText="1"/>
    </xf>
    <xf numFmtId="0" fontId="3" fillId="30" borderId="1" xfId="4" applyFont="1" applyFill="1" applyBorder="1" applyAlignment="1" applyProtection="1">
      <alignment horizontal="center" vertical="top" wrapText="1"/>
    </xf>
    <xf numFmtId="3" fontId="4" fillId="2" borderId="1" xfId="82" applyNumberFormat="1" applyFont="1" applyFill="1" applyBorder="1" applyAlignment="1" applyProtection="1">
      <alignment vertical="top" wrapText="1"/>
    </xf>
    <xf numFmtId="0" fontId="4" fillId="2" borderId="1" xfId="82" applyFont="1" applyFill="1" applyBorder="1" applyAlignment="1" applyProtection="1">
      <alignment vertical="top" wrapText="1"/>
    </xf>
    <xf numFmtId="166" fontId="3" fillId="2" borderId="1" xfId="179" applyNumberFormat="1" applyFont="1" applyFill="1" applyBorder="1" applyAlignment="1" applyProtection="1">
      <alignment vertical="top" wrapText="1"/>
    </xf>
    <xf numFmtId="4" fontId="3" fillId="2" borderId="1" xfId="179" applyNumberFormat="1" applyFont="1" applyFill="1" applyBorder="1" applyAlignment="1" applyProtection="1">
      <alignment horizontal="center" vertical="top" wrapText="1"/>
    </xf>
    <xf numFmtId="186" fontId="3" fillId="2" borderId="1" xfId="82" applyNumberFormat="1" applyFont="1" applyFill="1" applyBorder="1" applyAlignment="1" applyProtection="1">
      <alignment vertical="top" wrapText="1"/>
    </xf>
    <xf numFmtId="175" fontId="3" fillId="30" borderId="1" xfId="4" applyNumberFormat="1" applyFont="1" applyFill="1" applyBorder="1" applyAlignment="1" applyProtection="1">
      <alignment vertical="top" wrapText="1"/>
    </xf>
    <xf numFmtId="0" fontId="3" fillId="30" borderId="1" xfId="4" applyNumberFormat="1" applyFont="1" applyFill="1" applyBorder="1" applyAlignment="1" applyProtection="1">
      <alignment vertical="top" wrapText="1"/>
    </xf>
    <xf numFmtId="166" fontId="3" fillId="30" borderId="1" xfId="4" applyNumberFormat="1" applyFont="1" applyFill="1" applyBorder="1" applyAlignment="1" applyProtection="1">
      <alignment vertical="top" wrapText="1"/>
    </xf>
    <xf numFmtId="4" fontId="3" fillId="30" borderId="1" xfId="4" applyNumberFormat="1" applyFont="1" applyFill="1" applyBorder="1" applyAlignment="1" applyProtection="1">
      <alignment horizontal="center" vertical="top" wrapText="1"/>
    </xf>
    <xf numFmtId="3" fontId="4" fillId="30" borderId="1" xfId="4" applyNumberFormat="1" applyFont="1" applyFill="1" applyBorder="1" applyAlignment="1" applyProtection="1">
      <alignment vertical="top" wrapText="1"/>
    </xf>
    <xf numFmtId="0" fontId="4" fillId="30" borderId="1" xfId="4" applyFont="1" applyFill="1" applyBorder="1" applyAlignment="1" applyProtection="1">
      <alignment vertical="top" wrapText="1"/>
    </xf>
    <xf numFmtId="3" fontId="3" fillId="30" borderId="1" xfId="4" applyNumberFormat="1" applyFont="1" applyFill="1" applyBorder="1" applyAlignment="1" applyProtection="1">
      <alignment vertical="top" wrapText="1"/>
    </xf>
    <xf numFmtId="0" fontId="4" fillId="2" borderId="1" xfId="1" applyNumberFormat="1" applyFont="1" applyFill="1" applyBorder="1" applyAlignment="1" applyProtection="1">
      <alignment vertical="top" wrapText="1"/>
    </xf>
    <xf numFmtId="0" fontId="31" fillId="2" borderId="1" xfId="1" applyNumberFormat="1" applyFont="1" applyFill="1" applyBorder="1" applyAlignment="1" applyProtection="1">
      <alignment horizontal="center" vertical="top" wrapText="1"/>
    </xf>
    <xf numFmtId="39" fontId="31" fillId="2" borderId="1" xfId="6" applyFont="1" applyFill="1" applyBorder="1" applyAlignment="1" applyProtection="1">
      <alignment vertical="top" wrapText="1"/>
    </xf>
    <xf numFmtId="166" fontId="31" fillId="2" borderId="1" xfId="1" applyNumberFormat="1" applyFont="1" applyFill="1" applyBorder="1" applyAlignment="1" applyProtection="1">
      <alignment horizontal="right" vertical="top" wrapText="1"/>
    </xf>
    <xf numFmtId="166" fontId="31" fillId="2" borderId="1" xfId="1" applyFont="1" applyFill="1" applyBorder="1" applyAlignment="1" applyProtection="1">
      <alignment horizontal="center" vertical="top" wrapText="1"/>
    </xf>
    <xf numFmtId="39" fontId="4" fillId="2" borderId="1" xfId="94" applyFont="1" applyFill="1" applyBorder="1" applyAlignment="1" applyProtection="1">
      <alignment horizontal="left" vertical="top" wrapText="1"/>
    </xf>
    <xf numFmtId="166" fontId="47" fillId="2" borderId="1" xfId="1" applyNumberFormat="1" applyFont="1" applyFill="1" applyBorder="1" applyAlignment="1" applyProtection="1">
      <alignment horizontal="right" vertical="top"/>
    </xf>
    <xf numFmtId="166" fontId="47" fillId="2" borderId="1" xfId="1" applyFont="1" applyFill="1" applyBorder="1" applyAlignment="1" applyProtection="1">
      <alignment horizontal="center" vertical="top"/>
    </xf>
    <xf numFmtId="0" fontId="3" fillId="2" borderId="1" xfId="90" applyFont="1" applyFill="1" applyBorder="1" applyAlignment="1" applyProtection="1">
      <alignment vertical="top" wrapText="1"/>
    </xf>
    <xf numFmtId="0" fontId="10" fillId="2" borderId="1" xfId="0" applyNumberFormat="1" applyFont="1" applyFill="1" applyBorder="1" applyAlignment="1" applyProtection="1">
      <alignment vertical="top" wrapText="1"/>
    </xf>
    <xf numFmtId="39" fontId="4" fillId="2" borderId="1" xfId="6" applyFont="1" applyFill="1" applyBorder="1" applyAlignment="1" applyProtection="1">
      <alignment horizontal="center" vertical="top" wrapText="1"/>
    </xf>
    <xf numFmtId="0" fontId="4" fillId="2" borderId="1" xfId="95" applyFont="1" applyFill="1" applyBorder="1" applyAlignment="1" applyProtection="1">
      <alignment vertical="top" wrapText="1"/>
    </xf>
    <xf numFmtId="49" fontId="10" fillId="28" borderId="1" xfId="0" applyNumberFormat="1" applyFont="1" applyFill="1" applyBorder="1" applyAlignment="1" applyProtection="1">
      <alignment horizontal="center" vertical="top"/>
    </xf>
    <xf numFmtId="168" fontId="3" fillId="2" borderId="1" xfId="12" applyNumberFormat="1" applyFont="1" applyFill="1" applyBorder="1" applyAlignment="1" applyProtection="1">
      <alignment horizontal="justify" vertical="top" wrapText="1"/>
    </xf>
    <xf numFmtId="166" fontId="10" fillId="28" borderId="1" xfId="0" applyNumberFormat="1" applyFont="1" applyFill="1" applyBorder="1" applyAlignment="1" applyProtection="1">
      <alignment horizontal="right" vertical="top"/>
    </xf>
    <xf numFmtId="4" fontId="10" fillId="28" borderId="1" xfId="0" applyNumberFormat="1" applyFont="1" applyFill="1" applyBorder="1" applyAlignment="1" applyProtection="1">
      <alignment horizontal="center" vertical="top"/>
    </xf>
    <xf numFmtId="39" fontId="10" fillId="2" borderId="1" xfId="0" applyNumberFormat="1" applyFont="1" applyFill="1" applyBorder="1" applyAlignment="1" applyProtection="1">
      <alignment vertical="top" wrapText="1"/>
    </xf>
    <xf numFmtId="0" fontId="4" fillId="2" borderId="1" xfId="0" applyNumberFormat="1" applyFont="1" applyFill="1" applyBorder="1" applyAlignment="1" applyProtection="1">
      <alignment horizontal="center" vertical="top" wrapText="1"/>
    </xf>
    <xf numFmtId="0" fontId="41" fillId="2" borderId="1" xfId="0" applyFont="1" applyFill="1" applyBorder="1" applyAlignment="1" applyProtection="1">
      <alignment vertical="top" wrapText="1"/>
    </xf>
    <xf numFmtId="166" fontId="42" fillId="2" borderId="1" xfId="1" applyFont="1" applyFill="1" applyBorder="1" applyAlignment="1" applyProtection="1">
      <alignment horizontal="center" vertical="top" wrapText="1"/>
    </xf>
    <xf numFmtId="199" fontId="10" fillId="2" borderId="1" xfId="0" applyNumberFormat="1" applyFont="1" applyFill="1" applyBorder="1" applyAlignment="1" applyProtection="1">
      <alignment horizontal="center" vertical="top"/>
    </xf>
    <xf numFmtId="0" fontId="10" fillId="2" borderId="1" xfId="0" applyFont="1" applyFill="1" applyBorder="1" applyAlignment="1" applyProtection="1">
      <alignment horizontal="left" vertical="top" wrapText="1"/>
    </xf>
    <xf numFmtId="166" fontId="10" fillId="2" borderId="1" xfId="1" applyNumberFormat="1" applyFont="1" applyFill="1" applyBorder="1" applyAlignment="1" applyProtection="1">
      <alignment horizontal="right" vertical="top"/>
    </xf>
    <xf numFmtId="166" fontId="10" fillId="2" borderId="1" xfId="1" applyFont="1" applyFill="1" applyBorder="1" applyAlignment="1" applyProtection="1">
      <alignment horizontal="center" vertical="top"/>
    </xf>
    <xf numFmtId="0" fontId="10" fillId="2" borderId="1" xfId="0" applyFont="1" applyFill="1" applyBorder="1" applyAlignment="1" applyProtection="1">
      <alignment horizontal="center" vertical="top"/>
    </xf>
    <xf numFmtId="1" fontId="41" fillId="2" borderId="1" xfId="0" applyNumberFormat="1" applyFont="1" applyFill="1" applyBorder="1" applyAlignment="1" applyProtection="1">
      <alignment horizontal="center" vertical="top"/>
    </xf>
    <xf numFmtId="0" fontId="41" fillId="2" borderId="1" xfId="0" applyFont="1" applyFill="1" applyBorder="1" applyAlignment="1" applyProtection="1">
      <alignment horizontal="left" vertical="top" wrapText="1"/>
    </xf>
    <xf numFmtId="182" fontId="10" fillId="2" borderId="1" xfId="0" applyNumberFormat="1" applyFont="1" applyFill="1" applyBorder="1" applyAlignment="1" applyProtection="1">
      <alignment horizontal="center" vertical="top" wrapText="1"/>
    </xf>
    <xf numFmtId="49" fontId="10" fillId="2" borderId="1" xfId="0" applyNumberFormat="1" applyFont="1" applyFill="1" applyBorder="1" applyAlignment="1" applyProtection="1">
      <alignment horizontal="center" vertical="top"/>
    </xf>
    <xf numFmtId="49" fontId="10" fillId="2" borderId="1" xfId="0" applyNumberFormat="1" applyFont="1" applyFill="1" applyBorder="1" applyAlignment="1" applyProtection="1">
      <alignment horizontal="left" vertical="top" wrapText="1"/>
    </xf>
    <xf numFmtId="49" fontId="10" fillId="2" borderId="1" xfId="0" quotePrefix="1" applyNumberFormat="1" applyFont="1" applyFill="1" applyBorder="1" applyAlignment="1" applyProtection="1">
      <alignment horizontal="center" vertical="top"/>
    </xf>
    <xf numFmtId="0" fontId="10" fillId="2" borderId="1" xfId="0" applyFont="1" applyFill="1" applyBorder="1" applyAlignment="1" applyProtection="1">
      <alignment vertical="top" wrapText="1"/>
    </xf>
    <xf numFmtId="183" fontId="10" fillId="2" borderId="1" xfId="0" applyNumberFormat="1" applyFont="1" applyFill="1" applyBorder="1" applyAlignment="1" applyProtection="1">
      <alignment horizontal="center" vertical="top" wrapText="1"/>
    </xf>
    <xf numFmtId="168" fontId="3" fillId="2" borderId="1" xfId="12" applyNumberFormat="1" applyFont="1" applyFill="1" applyBorder="1" applyAlignment="1" applyProtection="1">
      <alignment horizontal="left" vertical="top" wrapText="1"/>
    </xf>
    <xf numFmtId="0" fontId="4" fillId="2" borderId="1" xfId="0" applyFont="1" applyFill="1" applyBorder="1" applyAlignment="1" applyProtection="1">
      <alignment horizontal="right" vertical="top"/>
    </xf>
    <xf numFmtId="0" fontId="0" fillId="2" borderId="1" xfId="0" applyFill="1" applyBorder="1" applyAlignment="1" applyProtection="1">
      <alignment horizontal="right" vertical="top"/>
    </xf>
    <xf numFmtId="4" fontId="0" fillId="2" borderId="1" xfId="0" applyNumberFormat="1" applyFill="1" applyBorder="1" applyAlignment="1" applyProtection="1">
      <alignment vertical="top" wrapText="1"/>
    </xf>
    <xf numFmtId="4" fontId="3" fillId="2" borderId="1" xfId="0" applyNumberFormat="1" applyFont="1" applyFill="1" applyBorder="1" applyAlignment="1" applyProtection="1">
      <alignment horizontal="center" vertical="top"/>
    </xf>
    <xf numFmtId="4" fontId="3" fillId="2" borderId="1" xfId="0" applyNumberFormat="1" applyFont="1" applyFill="1" applyBorder="1" applyAlignment="1" applyProtection="1">
      <alignment vertical="top" wrapText="1"/>
    </xf>
    <xf numFmtId="0" fontId="4" fillId="2" borderId="1" xfId="3" applyFont="1" applyFill="1" applyBorder="1" applyAlignment="1" applyProtection="1">
      <alignment vertical="top" wrapText="1"/>
    </xf>
    <xf numFmtId="166" fontId="4" fillId="2" borderId="1" xfId="169" applyNumberFormat="1" applyFont="1" applyFill="1" applyBorder="1" applyAlignment="1" applyProtection="1">
      <alignment horizontal="right" vertical="top"/>
    </xf>
    <xf numFmtId="167" fontId="4" fillId="2" borderId="1" xfId="168" applyNumberFormat="1" applyFont="1" applyFill="1" applyBorder="1" applyAlignment="1" applyProtection="1">
      <alignment horizontal="center" vertical="top"/>
    </xf>
    <xf numFmtId="167" fontId="3" fillId="2" borderId="1" xfId="4" applyNumberFormat="1" applyFont="1" applyFill="1" applyBorder="1" applyAlignment="1" applyProtection="1">
      <alignment horizontal="center" vertical="top"/>
    </xf>
    <xf numFmtId="0" fontId="4" fillId="2" borderId="1" xfId="0" applyFont="1" applyFill="1" applyBorder="1" applyAlignment="1" applyProtection="1">
      <alignment horizontal="center" vertical="top" wrapText="1"/>
    </xf>
    <xf numFmtId="166" fontId="3" fillId="2" borderId="1" xfId="169" applyNumberFormat="1" applyFont="1" applyFill="1" applyBorder="1" applyAlignment="1" applyProtection="1">
      <alignment horizontal="right" vertical="top"/>
    </xf>
    <xf numFmtId="4" fontId="3" fillId="2" borderId="1" xfId="168" applyNumberFormat="1" applyFont="1" applyFill="1" applyBorder="1" applyAlignment="1" applyProtection="1">
      <alignment horizontal="center" vertical="top"/>
    </xf>
    <xf numFmtId="0" fontId="0" fillId="2" borderId="1" xfId="0" applyFill="1" applyBorder="1" applyAlignment="1" applyProtection="1">
      <alignment horizontal="right" vertical="top" wrapText="1"/>
    </xf>
    <xf numFmtId="166" fontId="0" fillId="2" borderId="1" xfId="0" applyNumberFormat="1" applyFill="1" applyBorder="1" applyAlignment="1" applyProtection="1">
      <alignment horizontal="right" vertical="top"/>
    </xf>
    <xf numFmtId="0" fontId="0" fillId="2" borderId="1" xfId="0" applyFill="1" applyBorder="1" applyAlignment="1" applyProtection="1">
      <alignment vertical="top"/>
    </xf>
    <xf numFmtId="0" fontId="4" fillId="2" borderId="1" xfId="0" applyFont="1" applyFill="1" applyBorder="1" applyAlignment="1" applyProtection="1">
      <alignment horizontal="right" vertical="top" wrapText="1"/>
    </xf>
    <xf numFmtId="10" fontId="0" fillId="2" borderId="1" xfId="2" applyNumberFormat="1" applyFont="1" applyFill="1" applyBorder="1" applyAlignment="1" applyProtection="1">
      <alignment horizontal="right" vertical="top"/>
    </xf>
    <xf numFmtId="10" fontId="0" fillId="2" borderId="1" xfId="2" applyNumberFormat="1" applyFont="1" applyFill="1" applyBorder="1" applyAlignment="1" applyProtection="1">
      <alignment vertical="top"/>
    </xf>
    <xf numFmtId="0" fontId="3" fillId="2" borderId="1" xfId="0" applyFont="1" applyFill="1" applyBorder="1" applyAlignment="1" applyProtection="1">
      <alignment horizontal="right" vertical="top" wrapText="1"/>
    </xf>
    <xf numFmtId="166" fontId="0" fillId="2" borderId="1" xfId="2" applyNumberFormat="1" applyFont="1" applyFill="1" applyBorder="1" applyAlignment="1" applyProtection="1">
      <alignment horizontal="right" vertical="top"/>
    </xf>
    <xf numFmtId="10" fontId="3" fillId="2" borderId="1" xfId="2" applyNumberFormat="1" applyFont="1" applyFill="1" applyBorder="1" applyAlignment="1" applyProtection="1">
      <alignment horizontal="center" vertical="top"/>
    </xf>
    <xf numFmtId="166" fontId="0" fillId="2" borderId="1" xfId="0" applyNumberFormat="1" applyFill="1" applyBorder="1" applyAlignment="1" applyProtection="1">
      <alignment vertical="top"/>
    </xf>
    <xf numFmtId="166" fontId="4" fillId="2" borderId="3" xfId="1" applyFont="1" applyFill="1" applyBorder="1" applyAlignment="1" applyProtection="1">
      <alignment horizontal="center" vertical="top"/>
    </xf>
    <xf numFmtId="0" fontId="4" fillId="2" borderId="3" xfId="0" applyFont="1" applyFill="1" applyBorder="1" applyAlignment="1" applyProtection="1">
      <alignment horizontal="right" vertical="top" wrapText="1"/>
    </xf>
    <xf numFmtId="166" fontId="0" fillId="2" borderId="3" xfId="0" applyNumberFormat="1" applyFill="1" applyBorder="1" applyAlignment="1" applyProtection="1">
      <alignment vertical="top"/>
    </xf>
    <xf numFmtId="0" fontId="0" fillId="2" borderId="3" xfId="0" applyFill="1" applyBorder="1" applyAlignment="1" applyProtection="1">
      <alignment vertical="top"/>
    </xf>
  </cellXfs>
  <cellStyles count="182">
    <cellStyle name="20% - Accent1" xfId="14"/>
    <cellStyle name="20% - Accent1 2" xfId="124"/>
    <cellStyle name="20% - Accent2" xfId="15"/>
    <cellStyle name="20% - Accent2 2" xfId="125"/>
    <cellStyle name="20% - Accent3" xfId="16"/>
    <cellStyle name="20% - Accent3 2" xfId="126"/>
    <cellStyle name="20% - Accent4" xfId="17"/>
    <cellStyle name="20% - Accent4 2" xfId="127"/>
    <cellStyle name="20% - Accent5" xfId="18"/>
    <cellStyle name="20% - Accent6" xfId="19"/>
    <cellStyle name="20% - Accent6 2" xfId="128"/>
    <cellStyle name="40% - Accent1" xfId="20"/>
    <cellStyle name="40% - Accent1 2" xfId="129"/>
    <cellStyle name="40% - Accent2" xfId="21"/>
    <cellStyle name="40% - Accent3" xfId="22"/>
    <cellStyle name="40% - Accent3 2" xfId="130"/>
    <cellStyle name="40% - Accent4" xfId="23"/>
    <cellStyle name="40% - Accent4 2" xfId="131"/>
    <cellStyle name="40% - Accent5" xfId="24"/>
    <cellStyle name="40% - Accent5 2" xfId="132"/>
    <cellStyle name="40% - Accent6" xfId="25"/>
    <cellStyle name="40% - Accent6 2" xfId="133"/>
    <cellStyle name="60% - Accent1" xfId="26"/>
    <cellStyle name="60% - Accent1 2" xfId="134"/>
    <cellStyle name="60% - Accent2" xfId="27"/>
    <cellStyle name="60% - Accent2 2" xfId="135"/>
    <cellStyle name="60% - Accent3" xfId="28"/>
    <cellStyle name="60% - Accent3 2" xfId="136"/>
    <cellStyle name="60% - Accent4" xfId="29"/>
    <cellStyle name="60% - Accent4 2" xfId="137"/>
    <cellStyle name="60% - Accent5" xfId="30"/>
    <cellStyle name="60% - Accent5 2" xfId="138"/>
    <cellStyle name="60% - Accent6" xfId="31"/>
    <cellStyle name="60% - Accent6 2" xfId="139"/>
    <cellStyle name="Accent1" xfId="32"/>
    <cellStyle name="Accent1 2" xfId="140"/>
    <cellStyle name="Accent2" xfId="33"/>
    <cellStyle name="Accent2 2" xfId="141"/>
    <cellStyle name="Accent3" xfId="34"/>
    <cellStyle name="Accent3 2" xfId="142"/>
    <cellStyle name="Accent4" xfId="35"/>
    <cellStyle name="Accent4 2" xfId="143"/>
    <cellStyle name="Accent5" xfId="36"/>
    <cellStyle name="Accent6" xfId="37"/>
    <cellStyle name="Accent6 2" xfId="144"/>
    <cellStyle name="Bad" xfId="38"/>
    <cellStyle name="Bad 2" xfId="145"/>
    <cellStyle name="Calculation" xfId="39"/>
    <cellStyle name="Calculation 2" xfId="146"/>
    <cellStyle name="Check Cell" xfId="40"/>
    <cellStyle name="Comma 2" xfId="41"/>
    <cellStyle name="Comma 3" xfId="42"/>
    <cellStyle name="Comma_ANALISIS EL PUERTO_PRES. 62-08 ACUEDUCTO SABANA YEGUA Y TABARA ABAJO, AZUA (desenlazado)" xfId="175"/>
    <cellStyle name="Euro" xfId="43"/>
    <cellStyle name="Euro 2" xfId="44"/>
    <cellStyle name="Explanatory Text" xfId="45"/>
    <cellStyle name="F2" xfId="46"/>
    <cellStyle name="F3" xfId="47"/>
    <cellStyle name="F4" xfId="48"/>
    <cellStyle name="F5" xfId="49"/>
    <cellStyle name="F6" xfId="50"/>
    <cellStyle name="F7" xfId="51"/>
    <cellStyle name="F8" xfId="52"/>
    <cellStyle name="Good" xfId="53"/>
    <cellStyle name="Good 2" xfId="147"/>
    <cellStyle name="Heading 1" xfId="54"/>
    <cellStyle name="Heading 1 2" xfId="148"/>
    <cellStyle name="Heading 2" xfId="55"/>
    <cellStyle name="Heading 2 2" xfId="149"/>
    <cellStyle name="Heading 3" xfId="56"/>
    <cellStyle name="Heading 3 2" xfId="150"/>
    <cellStyle name="Heading 4" xfId="57"/>
    <cellStyle name="Heading 4 2" xfId="151"/>
    <cellStyle name="Input" xfId="58"/>
    <cellStyle name="Input 2" xfId="152"/>
    <cellStyle name="Linked Cell" xfId="59"/>
    <cellStyle name="Linked Cell 2" xfId="153"/>
    <cellStyle name="Millares" xfId="1" builtinId="3"/>
    <cellStyle name="Millares 10 2" xfId="167"/>
    <cellStyle name="Millares 10 2 2" xfId="171"/>
    <cellStyle name="Millares 10 3" xfId="179"/>
    <cellStyle name="Millares 10 4" xfId="170"/>
    <cellStyle name="Millares 11" xfId="122"/>
    <cellStyle name="Millares 12" xfId="60"/>
    <cellStyle name="Millares 12 4" xfId="177"/>
    <cellStyle name="Millares 14" xfId="169"/>
    <cellStyle name="Millares 2" xfId="61"/>
    <cellStyle name="Millares 2 2" xfId="62"/>
    <cellStyle name="Millares 2 2 2" xfId="63"/>
    <cellStyle name="Millares 2 2 3" xfId="64"/>
    <cellStyle name="Millares 2 2 4" xfId="155"/>
    <cellStyle name="Millares 2 3" xfId="65"/>
    <cellStyle name="Millares 2 3 2" xfId="108"/>
    <cellStyle name="Millares 2 4" xfId="107"/>
    <cellStyle name="Millares 2 5" xfId="66"/>
    <cellStyle name="Millares 2 6" xfId="154"/>
    <cellStyle name="Millares 2_111-12 ac neyba zona alta" xfId="67"/>
    <cellStyle name="Millares 3" xfId="8"/>
    <cellStyle name="Millares 3 2" xfId="13"/>
    <cellStyle name="Millares 3 3" xfId="9"/>
    <cellStyle name="Millares 3 3 2" xfId="109"/>
    <cellStyle name="Millares 3 3 2 3" xfId="180"/>
    <cellStyle name="Millares 3 3 3" xfId="110"/>
    <cellStyle name="Millares 3_111-12 ac neyba zona alta" xfId="68"/>
    <cellStyle name="Millares 4" xfId="69"/>
    <cellStyle name="Millares 4 2" xfId="111"/>
    <cellStyle name="Millares 4 2 2" xfId="178"/>
    <cellStyle name="Millares 4 3" xfId="156"/>
    <cellStyle name="Millares 5" xfId="70"/>
    <cellStyle name="Millares 5 2" xfId="71"/>
    <cellStyle name="Millares 5 2 2" xfId="72"/>
    <cellStyle name="Millares 5 3" xfId="112"/>
    <cellStyle name="Millares 5 3 2" xfId="113"/>
    <cellStyle name="Millares 5 4" xfId="106"/>
    <cellStyle name="Millares 5 5" xfId="157"/>
    <cellStyle name="Millares 6" xfId="73"/>
    <cellStyle name="Millares 6 2" xfId="158"/>
    <cellStyle name="Millares 7" xfId="74"/>
    <cellStyle name="Millares 8" xfId="114"/>
    <cellStyle name="Millares_PAGOS-CELESTE-EQUIPOS" xfId="173"/>
    <cellStyle name="Moneda 2" xfId="75"/>
    <cellStyle name="Moneda 2 2" xfId="159"/>
    <cellStyle name="Neutral 2" xfId="160"/>
    <cellStyle name="No-definido" xfId="76"/>
    <cellStyle name="Normal" xfId="0" builtinId="0"/>
    <cellStyle name="Normal - Style1" xfId="77"/>
    <cellStyle name="Normal 10" xfId="4"/>
    <cellStyle name="Normal 10 2" xfId="115"/>
    <cellStyle name="Normal 10 2 2" xfId="176"/>
    <cellStyle name="Normal 11" xfId="116"/>
    <cellStyle name="Normal 12" xfId="117"/>
    <cellStyle name="Normal 13" xfId="118"/>
    <cellStyle name="Normal 13 2" xfId="78"/>
    <cellStyle name="Normal 14" xfId="123"/>
    <cellStyle name="Normal 15" xfId="166"/>
    <cellStyle name="Normal 2" xfId="79"/>
    <cellStyle name="Normal 2 2" xfId="80"/>
    <cellStyle name="Normal 2 2 2" xfId="81"/>
    <cellStyle name="Normal 2 3" xfId="82"/>
    <cellStyle name="Normal 2 3 2" xfId="10"/>
    <cellStyle name="Normal 2 3 2 2" xfId="119"/>
    <cellStyle name="Normal 2 4" xfId="83"/>
    <cellStyle name="Normal 2_07-09 presupu..." xfId="84"/>
    <cellStyle name="Normal 20" xfId="168"/>
    <cellStyle name="Normal 3" xfId="85"/>
    <cellStyle name="Normal 3 2" xfId="86"/>
    <cellStyle name="Normal 3 2 2" xfId="87"/>
    <cellStyle name="Normal 3 3" xfId="105"/>
    <cellStyle name="Normal 3 3 2" xfId="120"/>
    <cellStyle name="Normal 3_copia Pres. elab.40-2010Desarenador para la obra de toma del Ac. mult. La Cuaba" xfId="88"/>
    <cellStyle name="Normal 31_correccion de averia ac.hatillo prov.hato mayor oct.2011" xfId="181"/>
    <cellStyle name="Normal 4" xfId="89"/>
    <cellStyle name="Normal 5" xfId="90"/>
    <cellStyle name="Normal 5 2" xfId="161"/>
    <cellStyle name="Normal 5_Act.1 103-2011, Rehabilitacion y acondicionamiento de 2 depositos Nigua y el AC.MULT. EL CARRIL LA PARED, san cristobal" xfId="91"/>
    <cellStyle name="Normal 6" xfId="92"/>
    <cellStyle name="Normal 7" xfId="93"/>
    <cellStyle name="Normal 7 2" xfId="12"/>
    <cellStyle name="Normal 8" xfId="11"/>
    <cellStyle name="Normal 9" xfId="121"/>
    <cellStyle name="Normal_CARCAMO SAN PEDRO" xfId="5"/>
    <cellStyle name="Normal_Copia de Copia de Copia de Copia de 153-09 ELECTRIFICACION..." xfId="94"/>
    <cellStyle name="Normal_Hoja1" xfId="172"/>
    <cellStyle name="Normal_Planillas Subcontratistas" xfId="174"/>
    <cellStyle name="Normal_Presupuesto" xfId="6"/>
    <cellStyle name="Normal_Presupuesto Terminaciones Edificio Mantenimiento Nave I " xfId="3"/>
    <cellStyle name="Normal_PRESUPUESTO_PRES. ACT. No 2 65-09 al PRES. ELAB. 58-09 REHABILITACION TRAMO LINEA DE ADUCCION Y TERMINACION AC. BATEY GINEBRA-VERAGUA" xfId="95"/>
    <cellStyle name="Note" xfId="96"/>
    <cellStyle name="Note 2" xfId="97"/>
    <cellStyle name="Output" xfId="98"/>
    <cellStyle name="Output 2" xfId="162"/>
    <cellStyle name="Percent 2" xfId="99"/>
    <cellStyle name="Porcentaje" xfId="2" builtinId="5"/>
    <cellStyle name="Porcentaje 2" xfId="7"/>
    <cellStyle name="Porcentual 2" xfId="100"/>
    <cellStyle name="Porcentual 3" xfId="101"/>
    <cellStyle name="Porcentual 3 2" xfId="163"/>
    <cellStyle name="Porcentual 5" xfId="102"/>
    <cellStyle name="Title" xfId="103"/>
    <cellStyle name="Title 2" xfId="164"/>
    <cellStyle name="Total 2" xfId="165"/>
    <cellStyle name="Warning Text"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2438400</xdr:colOff>
      <xdr:row>306</xdr:row>
      <xdr:rowOff>0</xdr:rowOff>
    </xdr:from>
    <xdr:ext cx="0" cy="152400"/>
    <xdr:sp macro="" textlink="">
      <xdr:nvSpPr>
        <xdr:cNvPr id="2"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6"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7"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8"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9"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0"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1"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2"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3"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4"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5"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6"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7"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38"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39"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0"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1"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2"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3"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4"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5"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6"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7"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48"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49"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0"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1"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2"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3"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4"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5"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6"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7"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58"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59"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0"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1"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2"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3"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4"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5"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6"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7"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68"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69"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0"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1"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2"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3"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4"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5"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6"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7"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78"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79"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0"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1"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2"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3"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4"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5"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6"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7"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88"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89"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0"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1"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2"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3"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4"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5"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6"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7"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98"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99"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0"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1"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2"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3"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4"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5"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6"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7"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08"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09"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0"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1"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2"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3"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4"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5"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6"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7"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18"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19"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0"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1"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2"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3"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4"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5"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6"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7"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28"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29"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0"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1"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2"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3"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4"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5"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6"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7"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38"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39"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0"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1"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2"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3"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4"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5"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6"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7"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48"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49"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0"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1"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2"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3"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4"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5"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6"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7"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58"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59"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0"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1"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2"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3"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4"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5"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6"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7"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68"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69"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0"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1"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2"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3"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4"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5"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6"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7"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78"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79"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0"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1"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2"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3"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4"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5"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6"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7"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88"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89"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0"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1"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2"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3"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4"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5"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6"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7"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198"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199"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0"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1"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2"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3"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4"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5"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6"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7"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08"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09"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0"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1"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2"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3"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4"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5"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6"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7"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18"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19"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0"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1"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2"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3"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4"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5"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6"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7"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28"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29"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0"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1"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2"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3"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4"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5"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6"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7"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38"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39"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0"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1"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2"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3"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4"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5"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6"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7"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48"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49"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0"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1"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2"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3"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4"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52400"/>
    <xdr:sp macro="" textlink="">
      <xdr:nvSpPr>
        <xdr:cNvPr id="255"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52778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306</xdr:row>
      <xdr:rowOff>0</xdr:rowOff>
    </xdr:from>
    <xdr:ext cx="0" cy="114300"/>
    <xdr:sp macro="" textlink="">
      <xdr:nvSpPr>
        <xdr:cNvPr id="256"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52778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511</xdr:row>
      <xdr:rowOff>0</xdr:rowOff>
    </xdr:from>
    <xdr:to>
      <xdr:col>1</xdr:col>
      <xdr:colOff>1409700</xdr:colOff>
      <xdr:row>512</xdr:row>
      <xdr:rowOff>95250</xdr:rowOff>
    </xdr:to>
    <xdr:sp macro="" textlink="">
      <xdr:nvSpPr>
        <xdr:cNvPr id="257" name="Text Box 8"/>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58" name="Text Box 9"/>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59" name="Text Box 8"/>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0" name="Text Box 9"/>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61" name="Text Box 8"/>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95250</xdr:rowOff>
    </xdr:to>
    <xdr:sp macro="" textlink="">
      <xdr:nvSpPr>
        <xdr:cNvPr id="262" name="Text Box 9"/>
        <xdr:cNvSpPr txBox="1">
          <a:spLocks noChangeArrowheads="1"/>
        </xdr:cNvSpPr>
      </xdr:nvSpPr>
      <xdr:spPr bwMode="auto">
        <a:xfrm>
          <a:off x="1743075" y="84658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3" name="Text Box 8"/>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511</xdr:row>
      <xdr:rowOff>0</xdr:rowOff>
    </xdr:from>
    <xdr:to>
      <xdr:col>1</xdr:col>
      <xdr:colOff>1409700</xdr:colOff>
      <xdr:row>512</xdr:row>
      <xdr:rowOff>85725</xdr:rowOff>
    </xdr:to>
    <xdr:sp macro="" textlink="">
      <xdr:nvSpPr>
        <xdr:cNvPr id="264" name="Text Box 9"/>
        <xdr:cNvSpPr txBox="1">
          <a:spLocks noChangeArrowheads="1"/>
        </xdr:cNvSpPr>
      </xdr:nvSpPr>
      <xdr:spPr bwMode="auto">
        <a:xfrm>
          <a:off x="1743075" y="846582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470</xdr:row>
      <xdr:rowOff>0</xdr:rowOff>
    </xdr:from>
    <xdr:ext cx="0" cy="152400"/>
    <xdr:sp macro="" textlink="">
      <xdr:nvSpPr>
        <xdr:cNvPr id="269"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0"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1"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2"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3"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4"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5"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6"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7"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78"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79"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0"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1"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2"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3"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4"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5"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6"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7"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88"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89"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0"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1"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2"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3"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4"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5"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6"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7"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298"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299"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0"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1"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2"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3"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4"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5"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6"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7"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08"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09"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0"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1"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2"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3"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4"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5"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6"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7"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18"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19"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0"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1"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2"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3"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4"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5"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6"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7"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28"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29"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0"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1"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2"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3"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4"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5"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6"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7"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38"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39"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0"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1"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2"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3"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4"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5"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6"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7"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48"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49"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0"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1"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2"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3"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4"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5"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6"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7"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58"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59"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0"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1"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2"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3"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4"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5"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6"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7"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68"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69"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0"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1"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2"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3"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4"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5"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6"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7"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78"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79"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0"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1"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2"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3"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4"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5"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6"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7"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88"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89"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0"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1"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2"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3"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4"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5"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6"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7"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398"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399"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0"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1"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2"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3"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4"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5"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6"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7"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08"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09"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0"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1"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2"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3"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4"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5"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6"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7"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18"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19"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0"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1"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2"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3"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4"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5"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6"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7"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28"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29"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0"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1"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2"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3"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4"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5"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6"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7"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38"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39"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0"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1"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2"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3"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4"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5"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6"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7"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48"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49"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0"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1"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2"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3"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4"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5"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6"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7"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58"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59"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0"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1"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2"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3"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4"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5"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6"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7"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68"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69"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0"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1"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2"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3"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4"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5"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6"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7"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78"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79"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0"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1"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2"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3"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4"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5"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6"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7"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88"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89"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0"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1"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2"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3"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4"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5"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6"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7"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498"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499"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0"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1"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2"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3"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4"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5"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6"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7"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08"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09"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0"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1"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2"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3"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4"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5"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6"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7"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18"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19"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20"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21"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52400"/>
    <xdr:sp macro="" textlink="">
      <xdr:nvSpPr>
        <xdr:cNvPr id="522"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783431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470</xdr:row>
      <xdr:rowOff>0</xdr:rowOff>
    </xdr:from>
    <xdr:ext cx="0" cy="114300"/>
    <xdr:sp macro="" textlink="">
      <xdr:nvSpPr>
        <xdr:cNvPr id="523"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783431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4"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5"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6"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7"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28"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29"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0"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1"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2"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3"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4"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5"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6"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7"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38"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39"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0"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1"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2"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3"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4"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5"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6"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7"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48"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49"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0"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1"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2"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3"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4"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5"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6"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7"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58"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59"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0"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1"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2"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3"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4"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5"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6"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7"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68"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69"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0"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1"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2"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3"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4"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5"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6"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7"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78"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79"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0"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1"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2"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3"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4"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5"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6"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7"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88"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89"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0"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1"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2"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3"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4"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5"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6"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7"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598"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599"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0"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1"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2"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3"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4"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5"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6"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7"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08"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09"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0"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1"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2"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3"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4"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5"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6"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7"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18"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19"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0"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1"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2"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3"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4"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5"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6"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7"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28"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29"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0"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1"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2"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3"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4"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5"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6"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7"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38"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39"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0"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1"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2"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3"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4"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5"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6"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7"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48"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49"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0"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1"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2"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3"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4"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5"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6"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7"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58"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59"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0"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1"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2"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3"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4"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5"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6"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7"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68"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69"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0"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1"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2"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3"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4"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5"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6"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7"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78"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79"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0"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1"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2"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3"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4"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5"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6"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7"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88"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89"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0"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1"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2"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3"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4"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5"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6"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7"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698"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699"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0"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1"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2"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3"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4"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5"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6"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7"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08"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09"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0"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1"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2"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3"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4"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5"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6"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7"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18"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19"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0"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1"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2"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3"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4"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5"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6"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7"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28"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29"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0"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1"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2"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3"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4"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5"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6"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7"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38"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39"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0"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1"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2"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3"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4"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5"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6"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7"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48"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49"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0"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1"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2"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3"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4"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5"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6"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7"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58"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59"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0"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1"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2"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3"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4"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5"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6"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7"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68"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69"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0"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1"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2"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3"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4"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5"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6"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52400"/>
    <xdr:sp macro="" textlink="">
      <xdr:nvSpPr>
        <xdr:cNvPr id="777"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96088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145</xdr:row>
      <xdr:rowOff>0</xdr:rowOff>
    </xdr:from>
    <xdr:ext cx="0" cy="114300"/>
    <xdr:sp macro="" textlink="">
      <xdr:nvSpPr>
        <xdr:cNvPr id="778"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96088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709</xdr:row>
      <xdr:rowOff>0</xdr:rowOff>
    </xdr:from>
    <xdr:to>
      <xdr:col>1</xdr:col>
      <xdr:colOff>1409700</xdr:colOff>
      <xdr:row>710</xdr:row>
      <xdr:rowOff>95250</xdr:rowOff>
    </xdr:to>
    <xdr:sp macro="" textlink="">
      <xdr:nvSpPr>
        <xdr:cNvPr id="779" name="Text Box 9"/>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0" name="Text Box 8"/>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1" name="Text Box 9"/>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95250</xdr:rowOff>
    </xdr:to>
    <xdr:sp macro="" textlink="">
      <xdr:nvSpPr>
        <xdr:cNvPr id="782" name="Text Box 8"/>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95250</xdr:rowOff>
    </xdr:to>
    <xdr:sp macro="" textlink="">
      <xdr:nvSpPr>
        <xdr:cNvPr id="783" name="Text Box 9"/>
        <xdr:cNvSpPr txBox="1">
          <a:spLocks noChangeArrowheads="1"/>
        </xdr:cNvSpPr>
      </xdr:nvSpPr>
      <xdr:spPr bwMode="auto">
        <a:xfrm>
          <a:off x="1743075" y="1464183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4" name="Text Box 8"/>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85725</xdr:rowOff>
    </xdr:to>
    <xdr:sp macro="" textlink="">
      <xdr:nvSpPr>
        <xdr:cNvPr id="785" name="Text Box 9"/>
        <xdr:cNvSpPr txBox="1">
          <a:spLocks noChangeArrowheads="1"/>
        </xdr:cNvSpPr>
      </xdr:nvSpPr>
      <xdr:spPr bwMode="auto">
        <a:xfrm>
          <a:off x="1743075" y="1464183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617</xdr:row>
      <xdr:rowOff>0</xdr:rowOff>
    </xdr:from>
    <xdr:ext cx="0" cy="152400"/>
    <xdr:sp macro="" textlink="">
      <xdr:nvSpPr>
        <xdr:cNvPr id="790"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1"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2"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3"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4"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5"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6"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7"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798"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799"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0"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1"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2"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3"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4"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5"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6"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7"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08"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09"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0"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1"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2"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3"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4"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5"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6"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7"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18"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19"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0"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1"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2"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3"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4"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5"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6"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7"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28"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29"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0"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1"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2"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3"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4"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5"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6"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7"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38"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39"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0"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1"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2"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3"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4"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5"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6"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7"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48"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49"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0"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1"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2"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3"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4"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5"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6"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7"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58"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59"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0"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1"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2"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3"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4"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5"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6"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7"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68"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69"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0"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1"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2"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3"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4"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5"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6"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7"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78"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79"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0"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1"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2"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3"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4"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5"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6"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7"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88"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89"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0"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1"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2"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3"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4"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5"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6"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7"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898"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899"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0"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1"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2"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3"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4"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5"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6"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7"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08"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09"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0"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1"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2"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3"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4"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5"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6"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7"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18"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19"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0"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1"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2"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3"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4"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5"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6"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7"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28"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29"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0"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1"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2"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3"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4"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5"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6"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7"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38"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39"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0"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1"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2"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3"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4"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5"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6"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7"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48"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49"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0"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1"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2"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3"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4"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5"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6"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7"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58"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59"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0"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1"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2"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3"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4"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5"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6"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7"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68"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69"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0"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1"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2"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3"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4"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5"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6"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7"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78"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79"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0"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1"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2"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3"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4"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5"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6"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7"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88"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89"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0"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1"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2"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3"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4"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5"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6"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7"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998"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999"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0"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1"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2"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3"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4"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5"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6"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7"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08"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09"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0"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1"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2"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3"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4"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5"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6"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7"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18"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19"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0"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1"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2"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3"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4"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5"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6"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7"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28"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29"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0"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1"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2"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3"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4"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5"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6"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7"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38"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39"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0"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41"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2"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52400"/>
    <xdr:sp macro="" textlink="">
      <xdr:nvSpPr>
        <xdr:cNvPr id="1043"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394555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617</xdr:row>
      <xdr:rowOff>0</xdr:rowOff>
    </xdr:from>
    <xdr:ext cx="0" cy="114300"/>
    <xdr:sp macro="" textlink="">
      <xdr:nvSpPr>
        <xdr:cNvPr id="1044"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394555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615</xdr:row>
      <xdr:rowOff>0</xdr:rowOff>
    </xdr:from>
    <xdr:to>
      <xdr:col>1</xdr:col>
      <xdr:colOff>1304925</xdr:colOff>
      <xdr:row>618</xdr:row>
      <xdr:rowOff>76200</xdr:rowOff>
    </xdr:to>
    <xdr:sp macro="" textlink="">
      <xdr:nvSpPr>
        <xdr:cNvPr id="104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4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5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6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7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8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09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0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1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1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2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3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4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5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6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7"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8"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79"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0"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1"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2"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3"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4"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5" name="Text Box 8"/>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66675</xdr:rowOff>
    </xdr:to>
    <xdr:sp macro="" textlink="">
      <xdr:nvSpPr>
        <xdr:cNvPr id="1186" name="Text Box 9"/>
        <xdr:cNvSpPr txBox="1">
          <a:spLocks noChangeArrowheads="1"/>
        </xdr:cNvSpPr>
      </xdr:nvSpPr>
      <xdr:spPr bwMode="auto">
        <a:xfrm>
          <a:off x="1743075" y="1385316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8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19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0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1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2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3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49"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0"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1"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2"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3"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4"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5"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6"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7" name="Text Box 8"/>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615</xdr:row>
      <xdr:rowOff>0</xdr:rowOff>
    </xdr:from>
    <xdr:to>
      <xdr:col>1</xdr:col>
      <xdr:colOff>1304925</xdr:colOff>
      <xdr:row>618</xdr:row>
      <xdr:rowOff>76200</xdr:rowOff>
    </xdr:to>
    <xdr:sp macro="" textlink="">
      <xdr:nvSpPr>
        <xdr:cNvPr id="1258" name="Text Box 9"/>
        <xdr:cNvSpPr txBox="1">
          <a:spLocks noChangeArrowheads="1"/>
        </xdr:cNvSpPr>
      </xdr:nvSpPr>
      <xdr:spPr bwMode="auto">
        <a:xfrm>
          <a:off x="1743075" y="138531600"/>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309</xdr:row>
      <xdr:rowOff>0</xdr:rowOff>
    </xdr:from>
    <xdr:ext cx="0" cy="152400"/>
    <xdr:sp macro="" textlink="">
      <xdr:nvSpPr>
        <xdr:cNvPr id="1259"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0"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1"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2"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3"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4"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5"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6"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7"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68"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69"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0"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1"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2"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3"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4"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5"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6"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7"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78"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79"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0"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1"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2"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3"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4"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5"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6"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7"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88"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89"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0"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1"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2"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3"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4"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5"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6"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7"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298"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299"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0"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1"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2"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3"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4"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5"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6"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7"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08"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09"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0"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1"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2"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3"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4"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5"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6"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7"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18"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19"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0"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1"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2"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3"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4"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5"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6"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7"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28"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29"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0"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1"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2"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3"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4"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5"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6"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7"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38"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39"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0"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1"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2"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3"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4"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5"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6"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7"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48"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49"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0"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1"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2"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3"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4"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5"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6"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7"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58"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59"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0"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1"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2"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3"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4"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5"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6"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7"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68"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69"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0"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1"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2"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3"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4"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5"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6"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7"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78"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79"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0"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1"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2"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3"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4"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5"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6"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7"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88"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89"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0"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1"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2"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3"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4"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5"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6"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7"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398"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399"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0"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1"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2"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3"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4"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5"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6"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7"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08"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09"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0"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1"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2"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3"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4"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5"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6"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7"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18"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19"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0"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1"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2"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3"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4"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5"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6"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7"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28"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29"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0"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1"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2"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3"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4"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5"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6"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7"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38"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39"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0"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1"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2"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3"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4"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5"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6"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7"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48"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49"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0"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1"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2"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3"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4"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5"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6"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7"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58"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59"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0"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1"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2"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3"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4"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5"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6"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7"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68"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69"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0"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1"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2"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3"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4"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5"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6"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7"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78"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79"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0"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1"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2"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3"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4"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5"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6"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7"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88"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89"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0"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1"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2"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3"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4"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5"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6"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7"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498"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499"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0"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1"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2"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3"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4"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5"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6"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7"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08"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09"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10"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11"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52400"/>
    <xdr:sp macro="" textlink="">
      <xdr:nvSpPr>
        <xdr:cNvPr id="1512"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844772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309</xdr:row>
      <xdr:rowOff>0</xdr:rowOff>
    </xdr:from>
    <xdr:ext cx="0" cy="114300"/>
    <xdr:sp macro="" textlink="">
      <xdr:nvSpPr>
        <xdr:cNvPr id="1513"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844772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524</xdr:row>
      <xdr:rowOff>0</xdr:rowOff>
    </xdr:from>
    <xdr:to>
      <xdr:col>1</xdr:col>
      <xdr:colOff>1409700</xdr:colOff>
      <xdr:row>527</xdr:row>
      <xdr:rowOff>57150</xdr:rowOff>
    </xdr:to>
    <xdr:sp macro="" textlink="">
      <xdr:nvSpPr>
        <xdr:cNvPr id="1514" name="Text Box 8"/>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5" name="Text Box 9"/>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16" name="Text Box 8"/>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17" name="Text Box 9"/>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8" name="Text Box 8"/>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57150</xdr:rowOff>
    </xdr:to>
    <xdr:sp macro="" textlink="">
      <xdr:nvSpPr>
        <xdr:cNvPr id="1519" name="Text Box 9"/>
        <xdr:cNvSpPr txBox="1">
          <a:spLocks noChangeArrowheads="1"/>
        </xdr:cNvSpPr>
      </xdr:nvSpPr>
      <xdr:spPr bwMode="auto">
        <a:xfrm>
          <a:off x="1743075" y="1260348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20" name="Text Box 8"/>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524</xdr:row>
      <xdr:rowOff>0</xdr:rowOff>
    </xdr:from>
    <xdr:to>
      <xdr:col>1</xdr:col>
      <xdr:colOff>1409700</xdr:colOff>
      <xdr:row>527</xdr:row>
      <xdr:rowOff>47625</xdr:rowOff>
    </xdr:to>
    <xdr:sp macro="" textlink="">
      <xdr:nvSpPr>
        <xdr:cNvPr id="1521" name="Text Box 9"/>
        <xdr:cNvSpPr txBox="1">
          <a:spLocks noChangeArrowheads="1"/>
        </xdr:cNvSpPr>
      </xdr:nvSpPr>
      <xdr:spPr bwMode="auto">
        <a:xfrm>
          <a:off x="1743075" y="126034800"/>
          <a:ext cx="1047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483</xdr:row>
      <xdr:rowOff>0</xdr:rowOff>
    </xdr:from>
    <xdr:ext cx="0" cy="152400"/>
    <xdr:sp macro="" textlink="">
      <xdr:nvSpPr>
        <xdr:cNvPr id="1526" name="Text Box 3">
          <a:extLst>
            <a:ext uri="{FF2B5EF4-FFF2-40B4-BE49-F238E27FC236}">
              <a16:creationId xmlns:a16="http://schemas.microsoft.com/office/drawing/2014/main" xmlns="" id="{ED4AF31D-2FFF-4064-8A29-85951A12BB9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27" name="Text Box 32">
          <a:extLst>
            <a:ext uri="{FF2B5EF4-FFF2-40B4-BE49-F238E27FC236}">
              <a16:creationId xmlns:a16="http://schemas.microsoft.com/office/drawing/2014/main" xmlns="" id="{182E0AB9-2793-40CE-BAC6-9854E764268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28" name="Text Box 3">
          <a:extLst>
            <a:ext uri="{FF2B5EF4-FFF2-40B4-BE49-F238E27FC236}">
              <a16:creationId xmlns:a16="http://schemas.microsoft.com/office/drawing/2014/main" xmlns="" id="{357733DD-DC4B-419A-BAAF-014C73DCE49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29" name="Text Box 63">
          <a:extLst>
            <a:ext uri="{FF2B5EF4-FFF2-40B4-BE49-F238E27FC236}">
              <a16:creationId xmlns:a16="http://schemas.microsoft.com/office/drawing/2014/main" xmlns="" id="{79E83D2A-F166-4BFF-B9D1-AA196139349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0" name="Text Box 3">
          <a:extLst>
            <a:ext uri="{FF2B5EF4-FFF2-40B4-BE49-F238E27FC236}">
              <a16:creationId xmlns:a16="http://schemas.microsoft.com/office/drawing/2014/main" xmlns="" id="{407FD7CF-19A1-48A5-A503-6237652DFC4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1" name="Text Box 32">
          <a:extLst>
            <a:ext uri="{FF2B5EF4-FFF2-40B4-BE49-F238E27FC236}">
              <a16:creationId xmlns:a16="http://schemas.microsoft.com/office/drawing/2014/main" xmlns="" id="{A69FC710-012D-43B0-9443-AC6E53C4157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2" name="Text Box 3">
          <a:extLst>
            <a:ext uri="{FF2B5EF4-FFF2-40B4-BE49-F238E27FC236}">
              <a16:creationId xmlns:a16="http://schemas.microsoft.com/office/drawing/2014/main" xmlns="" id="{CE4F4318-A412-4945-BE34-4801D548A73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3" name="Text Box 63">
          <a:extLst>
            <a:ext uri="{FF2B5EF4-FFF2-40B4-BE49-F238E27FC236}">
              <a16:creationId xmlns:a16="http://schemas.microsoft.com/office/drawing/2014/main" xmlns="" id="{A23E12AC-795A-4CDE-8C47-148E828DD68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4" name="Text Box 3">
          <a:extLst>
            <a:ext uri="{FF2B5EF4-FFF2-40B4-BE49-F238E27FC236}">
              <a16:creationId xmlns:a16="http://schemas.microsoft.com/office/drawing/2014/main" xmlns="" id="{D71D57C7-4B51-429C-8EFF-EE23A34ECE9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5" name="Text Box 32">
          <a:extLst>
            <a:ext uri="{FF2B5EF4-FFF2-40B4-BE49-F238E27FC236}">
              <a16:creationId xmlns:a16="http://schemas.microsoft.com/office/drawing/2014/main" xmlns="" id="{97A71B25-71D6-41E9-B575-1ED8B26B746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6" name="Text Box 3">
          <a:extLst>
            <a:ext uri="{FF2B5EF4-FFF2-40B4-BE49-F238E27FC236}">
              <a16:creationId xmlns:a16="http://schemas.microsoft.com/office/drawing/2014/main" xmlns="" id="{30FFAB63-2471-427B-831F-35DC9A77DD5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7" name="Text Box 63">
          <a:extLst>
            <a:ext uri="{FF2B5EF4-FFF2-40B4-BE49-F238E27FC236}">
              <a16:creationId xmlns:a16="http://schemas.microsoft.com/office/drawing/2014/main" xmlns="" id="{17C176B1-0A6C-4767-BE40-2F6A218E1BF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38" name="Text Box 3">
          <a:extLst>
            <a:ext uri="{FF2B5EF4-FFF2-40B4-BE49-F238E27FC236}">
              <a16:creationId xmlns:a16="http://schemas.microsoft.com/office/drawing/2014/main" xmlns="" id="{D81D1B47-A447-4030-9AC5-136EF43EA5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39" name="Text Box 32">
          <a:extLst>
            <a:ext uri="{FF2B5EF4-FFF2-40B4-BE49-F238E27FC236}">
              <a16:creationId xmlns:a16="http://schemas.microsoft.com/office/drawing/2014/main" xmlns="" id="{C788E0E7-0DE0-40D5-AAB3-45613E8EA27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0" name="Text Box 3">
          <a:extLst>
            <a:ext uri="{FF2B5EF4-FFF2-40B4-BE49-F238E27FC236}">
              <a16:creationId xmlns:a16="http://schemas.microsoft.com/office/drawing/2014/main" xmlns="" id="{72F05AC2-113D-41F9-8A37-EBEF1D179A6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1" name="Text Box 63">
          <a:extLst>
            <a:ext uri="{FF2B5EF4-FFF2-40B4-BE49-F238E27FC236}">
              <a16:creationId xmlns:a16="http://schemas.microsoft.com/office/drawing/2014/main" xmlns="" id="{F75E987D-10A2-4623-8C7D-A50E06C3C03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2" name="Text Box 3">
          <a:extLst>
            <a:ext uri="{FF2B5EF4-FFF2-40B4-BE49-F238E27FC236}">
              <a16:creationId xmlns:a16="http://schemas.microsoft.com/office/drawing/2014/main" xmlns="" id="{2D26D124-53A6-439F-A65D-321CB717137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3" name="Text Box 32">
          <a:extLst>
            <a:ext uri="{FF2B5EF4-FFF2-40B4-BE49-F238E27FC236}">
              <a16:creationId xmlns:a16="http://schemas.microsoft.com/office/drawing/2014/main" xmlns="" id="{9623C138-601B-47C6-94E1-B80AF8CDF55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4" name="Text Box 3">
          <a:extLst>
            <a:ext uri="{FF2B5EF4-FFF2-40B4-BE49-F238E27FC236}">
              <a16:creationId xmlns:a16="http://schemas.microsoft.com/office/drawing/2014/main" xmlns="" id="{BF720AF6-4FFA-4478-8FA9-E465A132DF4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5" name="Text Box 63">
          <a:extLst>
            <a:ext uri="{FF2B5EF4-FFF2-40B4-BE49-F238E27FC236}">
              <a16:creationId xmlns:a16="http://schemas.microsoft.com/office/drawing/2014/main" xmlns="" id="{FA326B90-0496-4F90-A60A-27C0530CC5F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6" name="Text Box 3">
          <a:extLst>
            <a:ext uri="{FF2B5EF4-FFF2-40B4-BE49-F238E27FC236}">
              <a16:creationId xmlns:a16="http://schemas.microsoft.com/office/drawing/2014/main" xmlns="" id="{A8A9CFA1-33DD-46E8-976A-7C13431C322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7" name="Text Box 32">
          <a:extLst>
            <a:ext uri="{FF2B5EF4-FFF2-40B4-BE49-F238E27FC236}">
              <a16:creationId xmlns:a16="http://schemas.microsoft.com/office/drawing/2014/main" xmlns="" id="{11B02EF9-CB9C-4844-84BC-7C012A85961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48" name="Text Box 3">
          <a:extLst>
            <a:ext uri="{FF2B5EF4-FFF2-40B4-BE49-F238E27FC236}">
              <a16:creationId xmlns:a16="http://schemas.microsoft.com/office/drawing/2014/main" xmlns="" id="{BF26CA8D-6BB3-439F-870D-CC93B037165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49" name="Text Box 63">
          <a:extLst>
            <a:ext uri="{FF2B5EF4-FFF2-40B4-BE49-F238E27FC236}">
              <a16:creationId xmlns:a16="http://schemas.microsoft.com/office/drawing/2014/main" xmlns="" id="{3AFC9B89-E26A-450D-9407-0E376451F47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0" name="Text Box 3">
          <a:extLst>
            <a:ext uri="{FF2B5EF4-FFF2-40B4-BE49-F238E27FC236}">
              <a16:creationId xmlns:a16="http://schemas.microsoft.com/office/drawing/2014/main" xmlns="" id="{B6AF53C5-D6F4-4C37-B9EE-989681D3D65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1" name="Text Box 32">
          <a:extLst>
            <a:ext uri="{FF2B5EF4-FFF2-40B4-BE49-F238E27FC236}">
              <a16:creationId xmlns:a16="http://schemas.microsoft.com/office/drawing/2014/main" xmlns="" id="{BA5FF064-524C-46D8-B98C-AF5E1C59EFD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2" name="Text Box 3">
          <a:extLst>
            <a:ext uri="{FF2B5EF4-FFF2-40B4-BE49-F238E27FC236}">
              <a16:creationId xmlns:a16="http://schemas.microsoft.com/office/drawing/2014/main" xmlns="" id="{EECEFD33-5496-4C1E-9DCA-24933BBB09C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3" name="Text Box 63">
          <a:extLst>
            <a:ext uri="{FF2B5EF4-FFF2-40B4-BE49-F238E27FC236}">
              <a16:creationId xmlns:a16="http://schemas.microsoft.com/office/drawing/2014/main" xmlns="" id="{7D2A09C7-8DF0-4AD8-9626-28C566DD2E4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4" name="Text Box 3">
          <a:extLst>
            <a:ext uri="{FF2B5EF4-FFF2-40B4-BE49-F238E27FC236}">
              <a16:creationId xmlns:a16="http://schemas.microsoft.com/office/drawing/2014/main" xmlns="" id="{4CFE9AE8-017F-4E51-AD59-1BDFC2D435B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5" name="Text Box 32">
          <a:extLst>
            <a:ext uri="{FF2B5EF4-FFF2-40B4-BE49-F238E27FC236}">
              <a16:creationId xmlns:a16="http://schemas.microsoft.com/office/drawing/2014/main" xmlns="" id="{65A9EBDE-FAF0-4CDC-A7C0-2607753A26D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6" name="Text Box 3">
          <a:extLst>
            <a:ext uri="{FF2B5EF4-FFF2-40B4-BE49-F238E27FC236}">
              <a16:creationId xmlns:a16="http://schemas.microsoft.com/office/drawing/2014/main" xmlns="" id="{714C2F48-6AEC-439F-80CE-518300500B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7" name="Text Box 63">
          <a:extLst>
            <a:ext uri="{FF2B5EF4-FFF2-40B4-BE49-F238E27FC236}">
              <a16:creationId xmlns:a16="http://schemas.microsoft.com/office/drawing/2014/main" xmlns="" id="{49455EFF-F2B1-4990-A428-D8D87682CC0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58" name="Text Box 3">
          <a:extLst>
            <a:ext uri="{FF2B5EF4-FFF2-40B4-BE49-F238E27FC236}">
              <a16:creationId xmlns:a16="http://schemas.microsoft.com/office/drawing/2014/main" xmlns="" id="{5638A89B-2E9F-49B4-BAC9-99E4E8D4804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59" name="Text Box 32">
          <a:extLst>
            <a:ext uri="{FF2B5EF4-FFF2-40B4-BE49-F238E27FC236}">
              <a16:creationId xmlns:a16="http://schemas.microsoft.com/office/drawing/2014/main" xmlns="" id="{D8CB1278-ECBD-4681-BCDE-FEAE1A8AFE5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0" name="Text Box 3">
          <a:extLst>
            <a:ext uri="{FF2B5EF4-FFF2-40B4-BE49-F238E27FC236}">
              <a16:creationId xmlns:a16="http://schemas.microsoft.com/office/drawing/2014/main" xmlns="" id="{6BE70F66-676B-4F5E-86B3-966B02A21BB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1" name="Text Box 63">
          <a:extLst>
            <a:ext uri="{FF2B5EF4-FFF2-40B4-BE49-F238E27FC236}">
              <a16:creationId xmlns:a16="http://schemas.microsoft.com/office/drawing/2014/main" xmlns="" id="{2F132C95-358D-47BF-B77B-74F5151E227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2" name="Text Box 3">
          <a:extLst>
            <a:ext uri="{FF2B5EF4-FFF2-40B4-BE49-F238E27FC236}">
              <a16:creationId xmlns:a16="http://schemas.microsoft.com/office/drawing/2014/main" xmlns="" id="{569A5260-1BD5-4840-8C40-45C4F83A45D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3" name="Text Box 32">
          <a:extLst>
            <a:ext uri="{FF2B5EF4-FFF2-40B4-BE49-F238E27FC236}">
              <a16:creationId xmlns:a16="http://schemas.microsoft.com/office/drawing/2014/main" xmlns="" id="{281F157A-8566-4B92-BE00-83721C4F830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4" name="Text Box 3">
          <a:extLst>
            <a:ext uri="{FF2B5EF4-FFF2-40B4-BE49-F238E27FC236}">
              <a16:creationId xmlns:a16="http://schemas.microsoft.com/office/drawing/2014/main" xmlns="" id="{FFDCD9B5-57FF-48DE-91F2-70A8C7BBA56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5" name="Text Box 63">
          <a:extLst>
            <a:ext uri="{FF2B5EF4-FFF2-40B4-BE49-F238E27FC236}">
              <a16:creationId xmlns:a16="http://schemas.microsoft.com/office/drawing/2014/main" xmlns="" id="{176171C4-DEA4-481B-A494-ECF73C06075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6" name="Text Box 3">
          <a:extLst>
            <a:ext uri="{FF2B5EF4-FFF2-40B4-BE49-F238E27FC236}">
              <a16:creationId xmlns:a16="http://schemas.microsoft.com/office/drawing/2014/main" xmlns="" id="{A6011776-84AE-43BB-A93D-368A3B8063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7" name="Text Box 32">
          <a:extLst>
            <a:ext uri="{FF2B5EF4-FFF2-40B4-BE49-F238E27FC236}">
              <a16:creationId xmlns:a16="http://schemas.microsoft.com/office/drawing/2014/main" xmlns="" id="{9119AAAC-CFBC-42E6-9C84-D2489430FC5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68" name="Text Box 3">
          <a:extLst>
            <a:ext uri="{FF2B5EF4-FFF2-40B4-BE49-F238E27FC236}">
              <a16:creationId xmlns:a16="http://schemas.microsoft.com/office/drawing/2014/main" xmlns="" id="{D9E37867-A6FB-42FF-9269-18C46731BDF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69" name="Text Box 63">
          <a:extLst>
            <a:ext uri="{FF2B5EF4-FFF2-40B4-BE49-F238E27FC236}">
              <a16:creationId xmlns:a16="http://schemas.microsoft.com/office/drawing/2014/main" xmlns="" id="{E52F7CD9-44D8-40EE-8AA0-6FC9D5804A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0" name="Text Box 3">
          <a:extLst>
            <a:ext uri="{FF2B5EF4-FFF2-40B4-BE49-F238E27FC236}">
              <a16:creationId xmlns:a16="http://schemas.microsoft.com/office/drawing/2014/main" xmlns="" id="{E83E1985-59E9-49A9-A28D-1F6E2A09897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1" name="Text Box 32">
          <a:extLst>
            <a:ext uri="{FF2B5EF4-FFF2-40B4-BE49-F238E27FC236}">
              <a16:creationId xmlns:a16="http://schemas.microsoft.com/office/drawing/2014/main" xmlns="" id="{C204BECA-8A52-4631-B105-ADEF2F34CB2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2" name="Text Box 3">
          <a:extLst>
            <a:ext uri="{FF2B5EF4-FFF2-40B4-BE49-F238E27FC236}">
              <a16:creationId xmlns:a16="http://schemas.microsoft.com/office/drawing/2014/main" xmlns="" id="{63174BB5-59CC-4CFC-9D5B-C3814D96C03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3" name="Text Box 63">
          <a:extLst>
            <a:ext uri="{FF2B5EF4-FFF2-40B4-BE49-F238E27FC236}">
              <a16:creationId xmlns:a16="http://schemas.microsoft.com/office/drawing/2014/main" xmlns="" id="{C0713EB4-C2CE-41AE-8E32-094FA4B2100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4" name="Text Box 3">
          <a:extLst>
            <a:ext uri="{FF2B5EF4-FFF2-40B4-BE49-F238E27FC236}">
              <a16:creationId xmlns:a16="http://schemas.microsoft.com/office/drawing/2014/main" xmlns="" id="{CFE1E304-BEDD-43F3-ADF5-23B5A87406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5" name="Text Box 32">
          <a:extLst>
            <a:ext uri="{FF2B5EF4-FFF2-40B4-BE49-F238E27FC236}">
              <a16:creationId xmlns:a16="http://schemas.microsoft.com/office/drawing/2014/main" xmlns="" id="{6FC496C5-78EA-45AD-8471-DD495F98C68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6" name="Text Box 3">
          <a:extLst>
            <a:ext uri="{FF2B5EF4-FFF2-40B4-BE49-F238E27FC236}">
              <a16:creationId xmlns:a16="http://schemas.microsoft.com/office/drawing/2014/main" xmlns="" id="{D8FDACB3-BFB9-44B3-879B-E94B7E400AB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7" name="Text Box 63">
          <a:extLst>
            <a:ext uri="{FF2B5EF4-FFF2-40B4-BE49-F238E27FC236}">
              <a16:creationId xmlns:a16="http://schemas.microsoft.com/office/drawing/2014/main" xmlns="" id="{0D7ABEA1-8308-4B37-81F6-E0AB1056B93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78" name="Text Box 3">
          <a:extLst>
            <a:ext uri="{FF2B5EF4-FFF2-40B4-BE49-F238E27FC236}">
              <a16:creationId xmlns:a16="http://schemas.microsoft.com/office/drawing/2014/main" xmlns="" id="{DD255D7E-A8D3-431E-B410-7589DC8519D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79" name="Text Box 32">
          <a:extLst>
            <a:ext uri="{FF2B5EF4-FFF2-40B4-BE49-F238E27FC236}">
              <a16:creationId xmlns:a16="http://schemas.microsoft.com/office/drawing/2014/main" xmlns="" id="{0893A91E-7F64-4AFA-8FF0-A0C6F7CF755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0" name="Text Box 3">
          <a:extLst>
            <a:ext uri="{FF2B5EF4-FFF2-40B4-BE49-F238E27FC236}">
              <a16:creationId xmlns:a16="http://schemas.microsoft.com/office/drawing/2014/main" xmlns="" id="{7964E93B-AB4E-415B-AB0A-D008406787A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1" name="Text Box 63">
          <a:extLst>
            <a:ext uri="{FF2B5EF4-FFF2-40B4-BE49-F238E27FC236}">
              <a16:creationId xmlns:a16="http://schemas.microsoft.com/office/drawing/2014/main" xmlns="" id="{5725CDE2-BDBE-4A52-A7C4-DD8717C38BA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2" name="Text Box 3">
          <a:extLst>
            <a:ext uri="{FF2B5EF4-FFF2-40B4-BE49-F238E27FC236}">
              <a16:creationId xmlns:a16="http://schemas.microsoft.com/office/drawing/2014/main" xmlns="" id="{2D65FD54-8114-406D-9571-40B08CD01AC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3" name="Text Box 32">
          <a:extLst>
            <a:ext uri="{FF2B5EF4-FFF2-40B4-BE49-F238E27FC236}">
              <a16:creationId xmlns:a16="http://schemas.microsoft.com/office/drawing/2014/main" xmlns="" id="{E233B8FE-276D-44BF-A5A0-0D492D83DBE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4" name="Text Box 3">
          <a:extLst>
            <a:ext uri="{FF2B5EF4-FFF2-40B4-BE49-F238E27FC236}">
              <a16:creationId xmlns:a16="http://schemas.microsoft.com/office/drawing/2014/main" xmlns="" id="{0BBDC2C3-6C49-4E1B-848E-D95FB6115FE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5" name="Text Box 63">
          <a:extLst>
            <a:ext uri="{FF2B5EF4-FFF2-40B4-BE49-F238E27FC236}">
              <a16:creationId xmlns:a16="http://schemas.microsoft.com/office/drawing/2014/main" xmlns="" id="{B4D98D0D-5543-4E3A-A213-0D054A2D607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6" name="Text Box 3">
          <a:extLst>
            <a:ext uri="{FF2B5EF4-FFF2-40B4-BE49-F238E27FC236}">
              <a16:creationId xmlns:a16="http://schemas.microsoft.com/office/drawing/2014/main" xmlns="" id="{584479E7-3A45-48F6-A8DC-72108879020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7" name="Text Box 32">
          <a:extLst>
            <a:ext uri="{FF2B5EF4-FFF2-40B4-BE49-F238E27FC236}">
              <a16:creationId xmlns:a16="http://schemas.microsoft.com/office/drawing/2014/main" xmlns="" id="{7ECDE379-D753-40E5-BB0F-82D4A1402CC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88" name="Text Box 3">
          <a:extLst>
            <a:ext uri="{FF2B5EF4-FFF2-40B4-BE49-F238E27FC236}">
              <a16:creationId xmlns:a16="http://schemas.microsoft.com/office/drawing/2014/main" xmlns="" id="{4E8B76CA-97A0-4747-8546-4CD6BF8AF95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89" name="Text Box 63">
          <a:extLst>
            <a:ext uri="{FF2B5EF4-FFF2-40B4-BE49-F238E27FC236}">
              <a16:creationId xmlns:a16="http://schemas.microsoft.com/office/drawing/2014/main" xmlns="" id="{3345FE2A-5542-4636-93BB-D4BFE23782B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0" name="Text Box 3">
          <a:extLst>
            <a:ext uri="{FF2B5EF4-FFF2-40B4-BE49-F238E27FC236}">
              <a16:creationId xmlns:a16="http://schemas.microsoft.com/office/drawing/2014/main" xmlns="" id="{10AABAB3-0B7F-4E85-B368-2D0BE6FFE53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1" name="Text Box 32">
          <a:extLst>
            <a:ext uri="{FF2B5EF4-FFF2-40B4-BE49-F238E27FC236}">
              <a16:creationId xmlns:a16="http://schemas.microsoft.com/office/drawing/2014/main" xmlns="" id="{E8EF4AF4-A492-4C04-AE98-DC5DB4FEE39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2" name="Text Box 3">
          <a:extLst>
            <a:ext uri="{FF2B5EF4-FFF2-40B4-BE49-F238E27FC236}">
              <a16:creationId xmlns:a16="http://schemas.microsoft.com/office/drawing/2014/main" xmlns="" id="{F2EC9AA8-3610-403D-8010-CCCF8B6C3DA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3" name="Text Box 63">
          <a:extLst>
            <a:ext uri="{FF2B5EF4-FFF2-40B4-BE49-F238E27FC236}">
              <a16:creationId xmlns:a16="http://schemas.microsoft.com/office/drawing/2014/main" xmlns="" id="{735A306F-1EA4-4F5A-91C2-D0A02F0C804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4" name="Text Box 3">
          <a:extLst>
            <a:ext uri="{FF2B5EF4-FFF2-40B4-BE49-F238E27FC236}">
              <a16:creationId xmlns:a16="http://schemas.microsoft.com/office/drawing/2014/main" xmlns="" id="{A6D6A2D1-E5CC-49B6-ACD5-05551849CEA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5" name="Text Box 32">
          <a:extLst>
            <a:ext uri="{FF2B5EF4-FFF2-40B4-BE49-F238E27FC236}">
              <a16:creationId xmlns:a16="http://schemas.microsoft.com/office/drawing/2014/main" xmlns="" id="{37DD0BF6-4636-40FC-849A-D95256BC09C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6" name="Text Box 3">
          <a:extLst>
            <a:ext uri="{FF2B5EF4-FFF2-40B4-BE49-F238E27FC236}">
              <a16:creationId xmlns:a16="http://schemas.microsoft.com/office/drawing/2014/main" xmlns="" id="{C2F46AD0-D724-4157-B23A-0FEB2FCC88C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7" name="Text Box 63">
          <a:extLst>
            <a:ext uri="{FF2B5EF4-FFF2-40B4-BE49-F238E27FC236}">
              <a16:creationId xmlns:a16="http://schemas.microsoft.com/office/drawing/2014/main" xmlns="" id="{45EED962-BBF0-4790-9541-5C0B46E733D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598" name="Text Box 3">
          <a:extLst>
            <a:ext uri="{FF2B5EF4-FFF2-40B4-BE49-F238E27FC236}">
              <a16:creationId xmlns:a16="http://schemas.microsoft.com/office/drawing/2014/main" xmlns="" id="{AF99FCA8-08D0-4F12-936F-A52ECADEA21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599" name="Text Box 32">
          <a:extLst>
            <a:ext uri="{FF2B5EF4-FFF2-40B4-BE49-F238E27FC236}">
              <a16:creationId xmlns:a16="http://schemas.microsoft.com/office/drawing/2014/main" xmlns="" id="{DA0CAA00-5DA0-4DB6-A2C9-E22FBD28BB1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0" name="Text Box 3">
          <a:extLst>
            <a:ext uri="{FF2B5EF4-FFF2-40B4-BE49-F238E27FC236}">
              <a16:creationId xmlns:a16="http://schemas.microsoft.com/office/drawing/2014/main" xmlns="" id="{F2448492-2CB8-452F-9D04-7B052C1EA3A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1" name="Text Box 63">
          <a:extLst>
            <a:ext uri="{FF2B5EF4-FFF2-40B4-BE49-F238E27FC236}">
              <a16:creationId xmlns:a16="http://schemas.microsoft.com/office/drawing/2014/main" xmlns="" id="{64867012-EBD7-4D0C-8D6B-87ADF0DF1CF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2" name="Text Box 3">
          <a:extLst>
            <a:ext uri="{FF2B5EF4-FFF2-40B4-BE49-F238E27FC236}">
              <a16:creationId xmlns:a16="http://schemas.microsoft.com/office/drawing/2014/main" xmlns="" id="{D0A64B58-9A11-42E0-8EB7-72EFD2433EF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3" name="Text Box 32">
          <a:extLst>
            <a:ext uri="{FF2B5EF4-FFF2-40B4-BE49-F238E27FC236}">
              <a16:creationId xmlns:a16="http://schemas.microsoft.com/office/drawing/2014/main" xmlns="" id="{479E222A-B7D7-48A0-83A6-699CA5E16FE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4" name="Text Box 3">
          <a:extLst>
            <a:ext uri="{FF2B5EF4-FFF2-40B4-BE49-F238E27FC236}">
              <a16:creationId xmlns:a16="http://schemas.microsoft.com/office/drawing/2014/main" xmlns="" id="{AAF897B0-3F7E-42CA-A766-CC5A8745BD5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5" name="Text Box 63">
          <a:extLst>
            <a:ext uri="{FF2B5EF4-FFF2-40B4-BE49-F238E27FC236}">
              <a16:creationId xmlns:a16="http://schemas.microsoft.com/office/drawing/2014/main" xmlns="" id="{6102CF07-0414-45A8-9737-7B42874F6DB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6" name="Text Box 3">
          <a:extLst>
            <a:ext uri="{FF2B5EF4-FFF2-40B4-BE49-F238E27FC236}">
              <a16:creationId xmlns:a16="http://schemas.microsoft.com/office/drawing/2014/main" xmlns="" id="{DB96A3FE-D182-494F-9206-724EDB3CB4D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7" name="Text Box 32">
          <a:extLst>
            <a:ext uri="{FF2B5EF4-FFF2-40B4-BE49-F238E27FC236}">
              <a16:creationId xmlns:a16="http://schemas.microsoft.com/office/drawing/2014/main" xmlns="" id="{606AAD4C-E38C-42E8-9B40-018E3DA37BF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08" name="Text Box 3">
          <a:extLst>
            <a:ext uri="{FF2B5EF4-FFF2-40B4-BE49-F238E27FC236}">
              <a16:creationId xmlns:a16="http://schemas.microsoft.com/office/drawing/2014/main" xmlns="" id="{A3B1F66D-BA1E-4E1F-90F2-A725E753E28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09" name="Text Box 63">
          <a:extLst>
            <a:ext uri="{FF2B5EF4-FFF2-40B4-BE49-F238E27FC236}">
              <a16:creationId xmlns:a16="http://schemas.microsoft.com/office/drawing/2014/main" xmlns="" id="{CB035E7E-213B-4426-803E-16F73B8981A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0" name="Text Box 3">
          <a:extLst>
            <a:ext uri="{FF2B5EF4-FFF2-40B4-BE49-F238E27FC236}">
              <a16:creationId xmlns:a16="http://schemas.microsoft.com/office/drawing/2014/main" xmlns="" id="{E815C2A6-0904-4CA5-BF2F-764ADBFF21F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1" name="Text Box 32">
          <a:extLst>
            <a:ext uri="{FF2B5EF4-FFF2-40B4-BE49-F238E27FC236}">
              <a16:creationId xmlns:a16="http://schemas.microsoft.com/office/drawing/2014/main" xmlns="" id="{2A8D14F2-5D6E-4347-9D8E-A9ABB8D5416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2" name="Text Box 3">
          <a:extLst>
            <a:ext uri="{FF2B5EF4-FFF2-40B4-BE49-F238E27FC236}">
              <a16:creationId xmlns:a16="http://schemas.microsoft.com/office/drawing/2014/main" xmlns="" id="{233654CA-701A-45B5-B8A0-FD566707D88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3" name="Text Box 63">
          <a:extLst>
            <a:ext uri="{FF2B5EF4-FFF2-40B4-BE49-F238E27FC236}">
              <a16:creationId xmlns:a16="http://schemas.microsoft.com/office/drawing/2014/main" xmlns="" id="{315FC828-B9F8-481A-A6CC-307C95FB4D5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4" name="Text Box 3">
          <a:extLst>
            <a:ext uri="{FF2B5EF4-FFF2-40B4-BE49-F238E27FC236}">
              <a16:creationId xmlns:a16="http://schemas.microsoft.com/office/drawing/2014/main" xmlns="" id="{654F13DC-81C7-4018-82F5-9BA7BD975F6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5" name="Text Box 32">
          <a:extLst>
            <a:ext uri="{FF2B5EF4-FFF2-40B4-BE49-F238E27FC236}">
              <a16:creationId xmlns:a16="http://schemas.microsoft.com/office/drawing/2014/main" xmlns="" id="{73563CA3-B15C-49C2-A80D-770CC60E88E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6" name="Text Box 3">
          <a:extLst>
            <a:ext uri="{FF2B5EF4-FFF2-40B4-BE49-F238E27FC236}">
              <a16:creationId xmlns:a16="http://schemas.microsoft.com/office/drawing/2014/main" xmlns="" id="{9088221B-ECAC-4E8E-849F-C073A548B8F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7" name="Text Box 63">
          <a:extLst>
            <a:ext uri="{FF2B5EF4-FFF2-40B4-BE49-F238E27FC236}">
              <a16:creationId xmlns:a16="http://schemas.microsoft.com/office/drawing/2014/main" xmlns="" id="{AC7C624A-E476-4753-9910-04E71E5EC6F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18" name="Text Box 3">
          <a:extLst>
            <a:ext uri="{FF2B5EF4-FFF2-40B4-BE49-F238E27FC236}">
              <a16:creationId xmlns:a16="http://schemas.microsoft.com/office/drawing/2014/main" xmlns="" id="{D90A2373-59D8-4CF5-94CB-EF7335F39AA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19" name="Text Box 32">
          <a:extLst>
            <a:ext uri="{FF2B5EF4-FFF2-40B4-BE49-F238E27FC236}">
              <a16:creationId xmlns:a16="http://schemas.microsoft.com/office/drawing/2014/main" xmlns="" id="{AC671DDF-D2EC-4BD2-95D7-FE81E767A3D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0" name="Text Box 3">
          <a:extLst>
            <a:ext uri="{FF2B5EF4-FFF2-40B4-BE49-F238E27FC236}">
              <a16:creationId xmlns:a16="http://schemas.microsoft.com/office/drawing/2014/main" xmlns="" id="{3CF2EF4B-B014-4956-AE87-9D05AD44A23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1" name="Text Box 63">
          <a:extLst>
            <a:ext uri="{FF2B5EF4-FFF2-40B4-BE49-F238E27FC236}">
              <a16:creationId xmlns:a16="http://schemas.microsoft.com/office/drawing/2014/main" xmlns="" id="{C62C2A55-2AB9-43AD-8FEE-AFF6775BDDA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2" name="Text Box 3">
          <a:extLst>
            <a:ext uri="{FF2B5EF4-FFF2-40B4-BE49-F238E27FC236}">
              <a16:creationId xmlns:a16="http://schemas.microsoft.com/office/drawing/2014/main" xmlns="" id="{3C16738A-8D29-4E93-A978-E0C4D838B16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3" name="Text Box 32">
          <a:extLst>
            <a:ext uri="{FF2B5EF4-FFF2-40B4-BE49-F238E27FC236}">
              <a16:creationId xmlns:a16="http://schemas.microsoft.com/office/drawing/2014/main" xmlns="" id="{43A11319-1588-4FA2-A8D3-B8152B62E17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4" name="Text Box 3">
          <a:extLst>
            <a:ext uri="{FF2B5EF4-FFF2-40B4-BE49-F238E27FC236}">
              <a16:creationId xmlns:a16="http://schemas.microsoft.com/office/drawing/2014/main" xmlns="" id="{D24109D3-726C-44A7-B277-B7E8B92793C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5" name="Text Box 63">
          <a:extLst>
            <a:ext uri="{FF2B5EF4-FFF2-40B4-BE49-F238E27FC236}">
              <a16:creationId xmlns:a16="http://schemas.microsoft.com/office/drawing/2014/main" xmlns="" id="{5537F186-9712-4F67-AC0A-A1C722051FB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6" name="Text Box 3">
          <a:extLst>
            <a:ext uri="{FF2B5EF4-FFF2-40B4-BE49-F238E27FC236}">
              <a16:creationId xmlns:a16="http://schemas.microsoft.com/office/drawing/2014/main" xmlns="" id="{F21ADFE0-2EEB-450B-A038-22F360C2A29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7" name="Text Box 32">
          <a:extLst>
            <a:ext uri="{FF2B5EF4-FFF2-40B4-BE49-F238E27FC236}">
              <a16:creationId xmlns:a16="http://schemas.microsoft.com/office/drawing/2014/main" xmlns="" id="{C5251AFD-BB8E-48EB-8472-2B61715AA36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28" name="Text Box 3">
          <a:extLst>
            <a:ext uri="{FF2B5EF4-FFF2-40B4-BE49-F238E27FC236}">
              <a16:creationId xmlns:a16="http://schemas.microsoft.com/office/drawing/2014/main" xmlns="" id="{A16A348D-47A6-42B2-B6BC-94A8ACF2AD7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29" name="Text Box 63">
          <a:extLst>
            <a:ext uri="{FF2B5EF4-FFF2-40B4-BE49-F238E27FC236}">
              <a16:creationId xmlns:a16="http://schemas.microsoft.com/office/drawing/2014/main" xmlns="" id="{EC430B58-54F7-473E-8881-4F79FB83A58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0" name="Text Box 3">
          <a:extLst>
            <a:ext uri="{FF2B5EF4-FFF2-40B4-BE49-F238E27FC236}">
              <a16:creationId xmlns:a16="http://schemas.microsoft.com/office/drawing/2014/main" xmlns="" id="{DB6070D9-278B-4533-B5CB-5EDCC11AD37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1" name="Text Box 32">
          <a:extLst>
            <a:ext uri="{FF2B5EF4-FFF2-40B4-BE49-F238E27FC236}">
              <a16:creationId xmlns:a16="http://schemas.microsoft.com/office/drawing/2014/main" xmlns="" id="{5F099DF8-D4A2-4F3C-B1E2-F992556F07A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2" name="Text Box 3">
          <a:extLst>
            <a:ext uri="{FF2B5EF4-FFF2-40B4-BE49-F238E27FC236}">
              <a16:creationId xmlns:a16="http://schemas.microsoft.com/office/drawing/2014/main" xmlns="" id="{B6D8B8D2-5BB2-4EE9-B9AE-6719BBD77FF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3" name="Text Box 63">
          <a:extLst>
            <a:ext uri="{FF2B5EF4-FFF2-40B4-BE49-F238E27FC236}">
              <a16:creationId xmlns:a16="http://schemas.microsoft.com/office/drawing/2014/main" xmlns="" id="{8403F930-A196-4DB4-AD56-5792BCC4617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4" name="Text Box 3">
          <a:extLst>
            <a:ext uri="{FF2B5EF4-FFF2-40B4-BE49-F238E27FC236}">
              <a16:creationId xmlns:a16="http://schemas.microsoft.com/office/drawing/2014/main" xmlns="" id="{393E7B9F-914C-4FB6-899A-0B79AA80814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5" name="Text Box 32">
          <a:extLst>
            <a:ext uri="{FF2B5EF4-FFF2-40B4-BE49-F238E27FC236}">
              <a16:creationId xmlns:a16="http://schemas.microsoft.com/office/drawing/2014/main" xmlns="" id="{D0E73DA8-2C9B-43DC-9BE3-EB5F47120B3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6" name="Text Box 3">
          <a:extLst>
            <a:ext uri="{FF2B5EF4-FFF2-40B4-BE49-F238E27FC236}">
              <a16:creationId xmlns:a16="http://schemas.microsoft.com/office/drawing/2014/main" xmlns="" id="{58337DAD-F786-46C6-B282-8EF47449156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7" name="Text Box 63">
          <a:extLst>
            <a:ext uri="{FF2B5EF4-FFF2-40B4-BE49-F238E27FC236}">
              <a16:creationId xmlns:a16="http://schemas.microsoft.com/office/drawing/2014/main" xmlns="" id="{CED2A452-5B38-47D7-800F-950D20966A4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38" name="Text Box 3">
          <a:extLst>
            <a:ext uri="{FF2B5EF4-FFF2-40B4-BE49-F238E27FC236}">
              <a16:creationId xmlns:a16="http://schemas.microsoft.com/office/drawing/2014/main" xmlns="" id="{7FD00E71-7A5C-472F-A6CE-0D0992082C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39" name="Text Box 32">
          <a:extLst>
            <a:ext uri="{FF2B5EF4-FFF2-40B4-BE49-F238E27FC236}">
              <a16:creationId xmlns:a16="http://schemas.microsoft.com/office/drawing/2014/main" xmlns="" id="{05BAB1F1-177F-4B50-9B66-E8409BAA201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0" name="Text Box 3">
          <a:extLst>
            <a:ext uri="{FF2B5EF4-FFF2-40B4-BE49-F238E27FC236}">
              <a16:creationId xmlns:a16="http://schemas.microsoft.com/office/drawing/2014/main" xmlns="" id="{60DE9571-044A-48F9-A1FD-86E175205A7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1" name="Text Box 63">
          <a:extLst>
            <a:ext uri="{FF2B5EF4-FFF2-40B4-BE49-F238E27FC236}">
              <a16:creationId xmlns:a16="http://schemas.microsoft.com/office/drawing/2014/main" xmlns="" id="{EBAA09CB-B435-4986-A0EA-C8C318F0F55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2" name="Text Box 3">
          <a:extLst>
            <a:ext uri="{FF2B5EF4-FFF2-40B4-BE49-F238E27FC236}">
              <a16:creationId xmlns:a16="http://schemas.microsoft.com/office/drawing/2014/main" xmlns="" id="{0266D48B-80FB-4B30-8296-A7DE69845DA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3" name="Text Box 32">
          <a:extLst>
            <a:ext uri="{FF2B5EF4-FFF2-40B4-BE49-F238E27FC236}">
              <a16:creationId xmlns:a16="http://schemas.microsoft.com/office/drawing/2014/main" xmlns="" id="{DBD670FE-5885-4379-8708-81D3F20F6D3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4" name="Text Box 3">
          <a:extLst>
            <a:ext uri="{FF2B5EF4-FFF2-40B4-BE49-F238E27FC236}">
              <a16:creationId xmlns:a16="http://schemas.microsoft.com/office/drawing/2014/main" xmlns="" id="{FDCC08FD-109C-4942-ADD6-FFF77D774AA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5" name="Text Box 63">
          <a:extLst>
            <a:ext uri="{FF2B5EF4-FFF2-40B4-BE49-F238E27FC236}">
              <a16:creationId xmlns:a16="http://schemas.microsoft.com/office/drawing/2014/main" xmlns="" id="{13C21376-D9DC-4630-9995-2ED14E3BE16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6" name="Text Box 3">
          <a:extLst>
            <a:ext uri="{FF2B5EF4-FFF2-40B4-BE49-F238E27FC236}">
              <a16:creationId xmlns:a16="http://schemas.microsoft.com/office/drawing/2014/main" xmlns="" id="{FD1E629C-7C02-4AF6-85A0-1A439597110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7" name="Text Box 32">
          <a:extLst>
            <a:ext uri="{FF2B5EF4-FFF2-40B4-BE49-F238E27FC236}">
              <a16:creationId xmlns:a16="http://schemas.microsoft.com/office/drawing/2014/main" xmlns="" id="{CB06A000-D722-4967-B2CF-44190AC20BD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48" name="Text Box 3">
          <a:extLst>
            <a:ext uri="{FF2B5EF4-FFF2-40B4-BE49-F238E27FC236}">
              <a16:creationId xmlns:a16="http://schemas.microsoft.com/office/drawing/2014/main" xmlns="" id="{3E0F7830-B609-4586-8DB6-B9C94DD2A38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49" name="Text Box 63">
          <a:extLst>
            <a:ext uri="{FF2B5EF4-FFF2-40B4-BE49-F238E27FC236}">
              <a16:creationId xmlns:a16="http://schemas.microsoft.com/office/drawing/2014/main" xmlns="" id="{D558FDD2-0F01-42B3-A44A-98861E3FBF8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0" name="Text Box 3">
          <a:extLst>
            <a:ext uri="{FF2B5EF4-FFF2-40B4-BE49-F238E27FC236}">
              <a16:creationId xmlns:a16="http://schemas.microsoft.com/office/drawing/2014/main" xmlns="" id="{641B958C-0DFA-49B4-87FA-B1ED2B42098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1" name="Text Box 32">
          <a:extLst>
            <a:ext uri="{FF2B5EF4-FFF2-40B4-BE49-F238E27FC236}">
              <a16:creationId xmlns:a16="http://schemas.microsoft.com/office/drawing/2014/main" xmlns="" id="{39D0AC0E-81D0-46AB-B73B-D0E2193DD2E1}"/>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2" name="Text Box 3">
          <a:extLst>
            <a:ext uri="{FF2B5EF4-FFF2-40B4-BE49-F238E27FC236}">
              <a16:creationId xmlns:a16="http://schemas.microsoft.com/office/drawing/2014/main" xmlns="" id="{EE3CAB6C-0415-40F1-8473-50599AAD49B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3" name="Text Box 63">
          <a:extLst>
            <a:ext uri="{FF2B5EF4-FFF2-40B4-BE49-F238E27FC236}">
              <a16:creationId xmlns:a16="http://schemas.microsoft.com/office/drawing/2014/main" xmlns="" id="{6591B101-BBC9-4B83-9C09-9ABEB38F30C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4" name="Text Box 32">
          <a:extLst>
            <a:ext uri="{FF2B5EF4-FFF2-40B4-BE49-F238E27FC236}">
              <a16:creationId xmlns:a16="http://schemas.microsoft.com/office/drawing/2014/main" xmlns="" id="{4198EF21-9EA5-4A02-808F-51138021DFC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5" name="Text Box 3">
          <a:extLst>
            <a:ext uri="{FF2B5EF4-FFF2-40B4-BE49-F238E27FC236}">
              <a16:creationId xmlns:a16="http://schemas.microsoft.com/office/drawing/2014/main" xmlns="" id="{76188C37-0541-471A-A39D-05226833928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6" name="Text Box 63">
          <a:extLst>
            <a:ext uri="{FF2B5EF4-FFF2-40B4-BE49-F238E27FC236}">
              <a16:creationId xmlns:a16="http://schemas.microsoft.com/office/drawing/2014/main" xmlns="" id="{43B6F14F-31D1-4628-A83D-14F729A145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7" name="Text Box 3">
          <a:extLst>
            <a:ext uri="{FF2B5EF4-FFF2-40B4-BE49-F238E27FC236}">
              <a16:creationId xmlns:a16="http://schemas.microsoft.com/office/drawing/2014/main" xmlns="" id="{80FA2446-2A87-4EFC-A42D-166182E7C7D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58" name="Text Box 32">
          <a:extLst>
            <a:ext uri="{FF2B5EF4-FFF2-40B4-BE49-F238E27FC236}">
              <a16:creationId xmlns:a16="http://schemas.microsoft.com/office/drawing/2014/main" xmlns="" id="{D8742BE2-33FE-4633-ABCF-DE6298F5061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59" name="Text Box 3">
          <a:extLst>
            <a:ext uri="{FF2B5EF4-FFF2-40B4-BE49-F238E27FC236}">
              <a16:creationId xmlns:a16="http://schemas.microsoft.com/office/drawing/2014/main" xmlns="" id="{F95AAE5D-2E60-47C0-B261-C5F85EA6B88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0" name="Text Box 63">
          <a:extLst>
            <a:ext uri="{FF2B5EF4-FFF2-40B4-BE49-F238E27FC236}">
              <a16:creationId xmlns:a16="http://schemas.microsoft.com/office/drawing/2014/main" xmlns="" id="{154009F7-2E00-4369-965B-0FC424D1CBF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1" name="Text Box 3">
          <a:extLst>
            <a:ext uri="{FF2B5EF4-FFF2-40B4-BE49-F238E27FC236}">
              <a16:creationId xmlns:a16="http://schemas.microsoft.com/office/drawing/2014/main" xmlns="" id="{09840498-A0D3-47C4-9531-8FB78B71A8C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2" name="Text Box 32">
          <a:extLst>
            <a:ext uri="{FF2B5EF4-FFF2-40B4-BE49-F238E27FC236}">
              <a16:creationId xmlns:a16="http://schemas.microsoft.com/office/drawing/2014/main" xmlns="" id="{A3E73453-4D75-4AF2-8D3D-4A47A9C27D1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3" name="Text Box 3">
          <a:extLst>
            <a:ext uri="{FF2B5EF4-FFF2-40B4-BE49-F238E27FC236}">
              <a16:creationId xmlns:a16="http://schemas.microsoft.com/office/drawing/2014/main" xmlns="" id="{BDB46333-3B64-4E1E-9A4C-1B8EE753CB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4" name="Text Box 63">
          <a:extLst>
            <a:ext uri="{FF2B5EF4-FFF2-40B4-BE49-F238E27FC236}">
              <a16:creationId xmlns:a16="http://schemas.microsoft.com/office/drawing/2014/main" xmlns="" id="{89518CF1-923D-4587-9DA2-C2EC897451D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5" name="Text Box 3">
          <a:extLst>
            <a:ext uri="{FF2B5EF4-FFF2-40B4-BE49-F238E27FC236}">
              <a16:creationId xmlns:a16="http://schemas.microsoft.com/office/drawing/2014/main" xmlns="" id="{678330BC-448F-48D2-A533-7D7DE2E7F4D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6" name="Text Box 32">
          <a:extLst>
            <a:ext uri="{FF2B5EF4-FFF2-40B4-BE49-F238E27FC236}">
              <a16:creationId xmlns:a16="http://schemas.microsoft.com/office/drawing/2014/main" xmlns="" id="{779AB385-9835-46F8-A6D3-6DFD66A8CC5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7" name="Text Box 3">
          <a:extLst>
            <a:ext uri="{FF2B5EF4-FFF2-40B4-BE49-F238E27FC236}">
              <a16:creationId xmlns:a16="http://schemas.microsoft.com/office/drawing/2014/main" xmlns="" id="{78F573FE-ED92-4380-AC2A-286B4CD8943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68" name="Text Box 63">
          <a:extLst>
            <a:ext uri="{FF2B5EF4-FFF2-40B4-BE49-F238E27FC236}">
              <a16:creationId xmlns:a16="http://schemas.microsoft.com/office/drawing/2014/main" xmlns="" id="{82E7D251-3502-4590-83F2-919AB60798C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69" name="Text Box 3">
          <a:extLst>
            <a:ext uri="{FF2B5EF4-FFF2-40B4-BE49-F238E27FC236}">
              <a16:creationId xmlns:a16="http://schemas.microsoft.com/office/drawing/2014/main" xmlns="" id="{C94D1D14-5525-4832-84EA-CA60970755B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0" name="Text Box 32">
          <a:extLst>
            <a:ext uri="{FF2B5EF4-FFF2-40B4-BE49-F238E27FC236}">
              <a16:creationId xmlns:a16="http://schemas.microsoft.com/office/drawing/2014/main" xmlns="" id="{C254EFF0-7C2C-4F0F-AABA-3D06802FA04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1" name="Text Box 3">
          <a:extLst>
            <a:ext uri="{FF2B5EF4-FFF2-40B4-BE49-F238E27FC236}">
              <a16:creationId xmlns:a16="http://schemas.microsoft.com/office/drawing/2014/main" xmlns="" id="{2187BD43-9B47-4463-A3CD-34AAF4563D0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2" name="Text Box 63">
          <a:extLst>
            <a:ext uri="{FF2B5EF4-FFF2-40B4-BE49-F238E27FC236}">
              <a16:creationId xmlns:a16="http://schemas.microsoft.com/office/drawing/2014/main" xmlns="" id="{B8D0D703-772B-42E5-9CD3-48805A9994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3" name="Text Box 3">
          <a:extLst>
            <a:ext uri="{FF2B5EF4-FFF2-40B4-BE49-F238E27FC236}">
              <a16:creationId xmlns:a16="http://schemas.microsoft.com/office/drawing/2014/main" xmlns="" id="{B9003221-D7B9-47A0-B831-752F9B0AE8B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4" name="Text Box 32">
          <a:extLst>
            <a:ext uri="{FF2B5EF4-FFF2-40B4-BE49-F238E27FC236}">
              <a16:creationId xmlns:a16="http://schemas.microsoft.com/office/drawing/2014/main" xmlns="" id="{8FECDF81-9AB8-4F55-8515-361337AEC15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5" name="Text Box 3">
          <a:extLst>
            <a:ext uri="{FF2B5EF4-FFF2-40B4-BE49-F238E27FC236}">
              <a16:creationId xmlns:a16="http://schemas.microsoft.com/office/drawing/2014/main" xmlns="" id="{573593DE-C1A1-44FA-B752-BA1652B8439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6" name="Text Box 63">
          <a:extLst>
            <a:ext uri="{FF2B5EF4-FFF2-40B4-BE49-F238E27FC236}">
              <a16:creationId xmlns:a16="http://schemas.microsoft.com/office/drawing/2014/main" xmlns="" id="{1878DDA4-FB71-493F-8A6A-3525EE1D7CC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7" name="Text Box 3">
          <a:extLst>
            <a:ext uri="{FF2B5EF4-FFF2-40B4-BE49-F238E27FC236}">
              <a16:creationId xmlns:a16="http://schemas.microsoft.com/office/drawing/2014/main" xmlns="" id="{1C75B4CA-B577-47A8-8483-1AD61FF7758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78" name="Text Box 32">
          <a:extLst>
            <a:ext uri="{FF2B5EF4-FFF2-40B4-BE49-F238E27FC236}">
              <a16:creationId xmlns:a16="http://schemas.microsoft.com/office/drawing/2014/main" xmlns="" id="{C6906940-4C99-41AA-87C9-156CD3436CC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79" name="Text Box 3">
          <a:extLst>
            <a:ext uri="{FF2B5EF4-FFF2-40B4-BE49-F238E27FC236}">
              <a16:creationId xmlns:a16="http://schemas.microsoft.com/office/drawing/2014/main" xmlns="" id="{32A4C387-B0B6-446B-BDF0-844FA82078C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0" name="Text Box 63">
          <a:extLst>
            <a:ext uri="{FF2B5EF4-FFF2-40B4-BE49-F238E27FC236}">
              <a16:creationId xmlns:a16="http://schemas.microsoft.com/office/drawing/2014/main" xmlns="" id="{B2614AD1-603B-4FA5-8C32-DA68983AFB1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1" name="Text Box 3">
          <a:extLst>
            <a:ext uri="{FF2B5EF4-FFF2-40B4-BE49-F238E27FC236}">
              <a16:creationId xmlns:a16="http://schemas.microsoft.com/office/drawing/2014/main" xmlns="" id="{704D3CDC-97D8-4D00-93E0-4466D7ED72F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2" name="Text Box 32">
          <a:extLst>
            <a:ext uri="{FF2B5EF4-FFF2-40B4-BE49-F238E27FC236}">
              <a16:creationId xmlns:a16="http://schemas.microsoft.com/office/drawing/2014/main" xmlns="" id="{71F9F829-F063-4F1C-9D91-2E941C10CC5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3" name="Text Box 3">
          <a:extLst>
            <a:ext uri="{FF2B5EF4-FFF2-40B4-BE49-F238E27FC236}">
              <a16:creationId xmlns:a16="http://schemas.microsoft.com/office/drawing/2014/main" xmlns="" id="{4690258D-9152-466A-94EF-697816F2AA7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4" name="Text Box 63">
          <a:extLst>
            <a:ext uri="{FF2B5EF4-FFF2-40B4-BE49-F238E27FC236}">
              <a16:creationId xmlns:a16="http://schemas.microsoft.com/office/drawing/2014/main" xmlns="" id="{DA3CBE1E-8498-447B-ABB6-FE8C503676B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5" name="Text Box 3">
          <a:extLst>
            <a:ext uri="{FF2B5EF4-FFF2-40B4-BE49-F238E27FC236}">
              <a16:creationId xmlns:a16="http://schemas.microsoft.com/office/drawing/2014/main" xmlns="" id="{1FF620C8-5A7C-40A7-8100-4DB50DFE4CE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6" name="Text Box 32">
          <a:extLst>
            <a:ext uri="{FF2B5EF4-FFF2-40B4-BE49-F238E27FC236}">
              <a16:creationId xmlns:a16="http://schemas.microsoft.com/office/drawing/2014/main" xmlns="" id="{43636FB6-FB77-46EE-9FC0-62B483B6B40E}"/>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7" name="Text Box 3">
          <a:extLst>
            <a:ext uri="{FF2B5EF4-FFF2-40B4-BE49-F238E27FC236}">
              <a16:creationId xmlns:a16="http://schemas.microsoft.com/office/drawing/2014/main" xmlns="" id="{897CCB95-3D70-4035-8983-F0B02C20731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88" name="Text Box 63">
          <a:extLst>
            <a:ext uri="{FF2B5EF4-FFF2-40B4-BE49-F238E27FC236}">
              <a16:creationId xmlns:a16="http://schemas.microsoft.com/office/drawing/2014/main" xmlns="" id="{FD9FE289-D1B1-4524-B80A-41A9973D102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89" name="Text Box 3">
          <a:extLst>
            <a:ext uri="{FF2B5EF4-FFF2-40B4-BE49-F238E27FC236}">
              <a16:creationId xmlns:a16="http://schemas.microsoft.com/office/drawing/2014/main" xmlns="" id="{DC364D96-E9D7-4DAD-B380-1644B9F1450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0" name="Text Box 32">
          <a:extLst>
            <a:ext uri="{FF2B5EF4-FFF2-40B4-BE49-F238E27FC236}">
              <a16:creationId xmlns:a16="http://schemas.microsoft.com/office/drawing/2014/main" xmlns="" id="{AAAFB458-7E0F-45CB-B880-0BC8D02B1D3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1" name="Text Box 3">
          <a:extLst>
            <a:ext uri="{FF2B5EF4-FFF2-40B4-BE49-F238E27FC236}">
              <a16:creationId xmlns:a16="http://schemas.microsoft.com/office/drawing/2014/main" xmlns="" id="{78633528-70DB-403E-ABEA-695D8BE4650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2" name="Text Box 63">
          <a:extLst>
            <a:ext uri="{FF2B5EF4-FFF2-40B4-BE49-F238E27FC236}">
              <a16:creationId xmlns:a16="http://schemas.microsoft.com/office/drawing/2014/main" xmlns="" id="{A5EB07B0-7866-476E-A990-D0F40479B647}"/>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3" name="Text Box 3">
          <a:extLst>
            <a:ext uri="{FF2B5EF4-FFF2-40B4-BE49-F238E27FC236}">
              <a16:creationId xmlns:a16="http://schemas.microsoft.com/office/drawing/2014/main" xmlns="" id="{088C7711-82FC-41B7-BB4F-9696948EB06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4" name="Text Box 32">
          <a:extLst>
            <a:ext uri="{FF2B5EF4-FFF2-40B4-BE49-F238E27FC236}">
              <a16:creationId xmlns:a16="http://schemas.microsoft.com/office/drawing/2014/main" xmlns="" id="{9F48121F-A18B-4FD7-A872-D260CEC31C3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5" name="Text Box 3">
          <a:extLst>
            <a:ext uri="{FF2B5EF4-FFF2-40B4-BE49-F238E27FC236}">
              <a16:creationId xmlns:a16="http://schemas.microsoft.com/office/drawing/2014/main" xmlns="" id="{5C5E6366-41A6-4AE4-B072-C6BB08FC303A}"/>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6" name="Text Box 63">
          <a:extLst>
            <a:ext uri="{FF2B5EF4-FFF2-40B4-BE49-F238E27FC236}">
              <a16:creationId xmlns:a16="http://schemas.microsoft.com/office/drawing/2014/main" xmlns="" id="{E4EB995C-5798-4615-8DCE-9ACC7D2DBC6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7" name="Text Box 3">
          <a:extLst>
            <a:ext uri="{FF2B5EF4-FFF2-40B4-BE49-F238E27FC236}">
              <a16:creationId xmlns:a16="http://schemas.microsoft.com/office/drawing/2014/main" xmlns="" id="{E0015EBE-D4E7-4B94-8ED5-092D3785059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698" name="Text Box 32">
          <a:extLst>
            <a:ext uri="{FF2B5EF4-FFF2-40B4-BE49-F238E27FC236}">
              <a16:creationId xmlns:a16="http://schemas.microsoft.com/office/drawing/2014/main" xmlns="" id="{A9D3F90D-B79F-414C-A29F-4230F7E984C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699" name="Text Box 3">
          <a:extLst>
            <a:ext uri="{FF2B5EF4-FFF2-40B4-BE49-F238E27FC236}">
              <a16:creationId xmlns:a16="http://schemas.microsoft.com/office/drawing/2014/main" xmlns="" id="{1DDDBDB4-E488-4859-865E-4FCF939D25E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0" name="Text Box 63">
          <a:extLst>
            <a:ext uri="{FF2B5EF4-FFF2-40B4-BE49-F238E27FC236}">
              <a16:creationId xmlns:a16="http://schemas.microsoft.com/office/drawing/2014/main" xmlns="" id="{6EEDEF75-B3CF-4CEA-BA97-651EAA32619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1" name="Text Box 3">
          <a:extLst>
            <a:ext uri="{FF2B5EF4-FFF2-40B4-BE49-F238E27FC236}">
              <a16:creationId xmlns:a16="http://schemas.microsoft.com/office/drawing/2014/main" xmlns="" id="{4449A2A7-3FE4-4DA3-8214-BD81E27E76B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2" name="Text Box 32">
          <a:extLst>
            <a:ext uri="{FF2B5EF4-FFF2-40B4-BE49-F238E27FC236}">
              <a16:creationId xmlns:a16="http://schemas.microsoft.com/office/drawing/2014/main" xmlns="" id="{4025C5D8-0A38-4106-84DA-15388128634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3" name="Text Box 3">
          <a:extLst>
            <a:ext uri="{FF2B5EF4-FFF2-40B4-BE49-F238E27FC236}">
              <a16:creationId xmlns:a16="http://schemas.microsoft.com/office/drawing/2014/main" xmlns="" id="{CEDFF77E-0591-4306-B765-EB3D406B5A6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4" name="Text Box 63">
          <a:extLst>
            <a:ext uri="{FF2B5EF4-FFF2-40B4-BE49-F238E27FC236}">
              <a16:creationId xmlns:a16="http://schemas.microsoft.com/office/drawing/2014/main" xmlns="" id="{A6C75005-BFDB-4388-881F-60CF8A0D860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5" name="Text Box 3">
          <a:extLst>
            <a:ext uri="{FF2B5EF4-FFF2-40B4-BE49-F238E27FC236}">
              <a16:creationId xmlns:a16="http://schemas.microsoft.com/office/drawing/2014/main" xmlns="" id="{63C96F22-49AF-4FD6-A838-8E31A326798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6" name="Text Box 32">
          <a:extLst>
            <a:ext uri="{FF2B5EF4-FFF2-40B4-BE49-F238E27FC236}">
              <a16:creationId xmlns:a16="http://schemas.microsoft.com/office/drawing/2014/main" xmlns="" id="{5B714E85-8A65-4579-BCDF-56F48D4B1B9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7" name="Text Box 3">
          <a:extLst>
            <a:ext uri="{FF2B5EF4-FFF2-40B4-BE49-F238E27FC236}">
              <a16:creationId xmlns:a16="http://schemas.microsoft.com/office/drawing/2014/main" xmlns="" id="{E54BF4B1-7E31-4E1A-AA09-B9668E1474E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08" name="Text Box 63">
          <a:extLst>
            <a:ext uri="{FF2B5EF4-FFF2-40B4-BE49-F238E27FC236}">
              <a16:creationId xmlns:a16="http://schemas.microsoft.com/office/drawing/2014/main" xmlns="" id="{ACEC6832-E972-4EB8-A215-E11488FB110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09" name="Text Box 3">
          <a:extLst>
            <a:ext uri="{FF2B5EF4-FFF2-40B4-BE49-F238E27FC236}">
              <a16:creationId xmlns:a16="http://schemas.microsoft.com/office/drawing/2014/main" xmlns="" id="{8A96CBC3-9B65-4F10-83D0-DBF84FCE023F}"/>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0" name="Text Box 32">
          <a:extLst>
            <a:ext uri="{FF2B5EF4-FFF2-40B4-BE49-F238E27FC236}">
              <a16:creationId xmlns:a16="http://schemas.microsoft.com/office/drawing/2014/main" xmlns="" id="{4BC2426F-AD0B-4D53-9467-7669858127A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1" name="Text Box 3">
          <a:extLst>
            <a:ext uri="{FF2B5EF4-FFF2-40B4-BE49-F238E27FC236}">
              <a16:creationId xmlns:a16="http://schemas.microsoft.com/office/drawing/2014/main" xmlns="" id="{F7C5D6E0-1313-47FF-9D24-185EBFCEFD4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2" name="Text Box 63">
          <a:extLst>
            <a:ext uri="{FF2B5EF4-FFF2-40B4-BE49-F238E27FC236}">
              <a16:creationId xmlns:a16="http://schemas.microsoft.com/office/drawing/2014/main" xmlns="" id="{E4FD6B9E-2BDB-4CC2-BAE3-6896BF98CE7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3" name="Text Box 3">
          <a:extLst>
            <a:ext uri="{FF2B5EF4-FFF2-40B4-BE49-F238E27FC236}">
              <a16:creationId xmlns:a16="http://schemas.microsoft.com/office/drawing/2014/main" xmlns="" id="{62A77E69-F3A2-4CA5-A51A-5EE6075B55C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4" name="Text Box 32">
          <a:extLst>
            <a:ext uri="{FF2B5EF4-FFF2-40B4-BE49-F238E27FC236}">
              <a16:creationId xmlns:a16="http://schemas.microsoft.com/office/drawing/2014/main" xmlns="" id="{C3ECA4AA-1A90-4C27-B050-81751483CF8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5" name="Text Box 3">
          <a:extLst>
            <a:ext uri="{FF2B5EF4-FFF2-40B4-BE49-F238E27FC236}">
              <a16:creationId xmlns:a16="http://schemas.microsoft.com/office/drawing/2014/main" xmlns="" id="{AAC2171B-AAB5-43D7-B9E3-745C48E2B47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6" name="Text Box 63">
          <a:extLst>
            <a:ext uri="{FF2B5EF4-FFF2-40B4-BE49-F238E27FC236}">
              <a16:creationId xmlns:a16="http://schemas.microsoft.com/office/drawing/2014/main" xmlns="" id="{27850A87-4C6C-4F09-8144-1E0DDFACEB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7" name="Text Box 3">
          <a:extLst>
            <a:ext uri="{FF2B5EF4-FFF2-40B4-BE49-F238E27FC236}">
              <a16:creationId xmlns:a16="http://schemas.microsoft.com/office/drawing/2014/main" xmlns="" id="{F3878858-17F4-4035-B2BE-75A02131B52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18" name="Text Box 32">
          <a:extLst>
            <a:ext uri="{FF2B5EF4-FFF2-40B4-BE49-F238E27FC236}">
              <a16:creationId xmlns:a16="http://schemas.microsoft.com/office/drawing/2014/main" xmlns="" id="{F547B7F1-7EDC-4191-B26F-24331F85CD0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19" name="Text Box 3">
          <a:extLst>
            <a:ext uri="{FF2B5EF4-FFF2-40B4-BE49-F238E27FC236}">
              <a16:creationId xmlns:a16="http://schemas.microsoft.com/office/drawing/2014/main" xmlns="" id="{1B0A87D2-2515-486F-AD96-B4450BB15DD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0" name="Text Box 63">
          <a:extLst>
            <a:ext uri="{FF2B5EF4-FFF2-40B4-BE49-F238E27FC236}">
              <a16:creationId xmlns:a16="http://schemas.microsoft.com/office/drawing/2014/main" xmlns="" id="{235E78E7-42E8-40DF-82EC-F3667538955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1" name="Text Box 3">
          <a:extLst>
            <a:ext uri="{FF2B5EF4-FFF2-40B4-BE49-F238E27FC236}">
              <a16:creationId xmlns:a16="http://schemas.microsoft.com/office/drawing/2014/main" xmlns="" id="{4E2C1DFD-45BC-451A-8A12-21B811C5B15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2" name="Text Box 32">
          <a:extLst>
            <a:ext uri="{FF2B5EF4-FFF2-40B4-BE49-F238E27FC236}">
              <a16:creationId xmlns:a16="http://schemas.microsoft.com/office/drawing/2014/main" xmlns="" id="{C1A40A78-175D-455A-BEE2-10DEB48E23E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3" name="Text Box 3">
          <a:extLst>
            <a:ext uri="{FF2B5EF4-FFF2-40B4-BE49-F238E27FC236}">
              <a16:creationId xmlns:a16="http://schemas.microsoft.com/office/drawing/2014/main" xmlns="" id="{D86751C5-A8D7-4638-B17D-00827831FF3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4" name="Text Box 63">
          <a:extLst>
            <a:ext uri="{FF2B5EF4-FFF2-40B4-BE49-F238E27FC236}">
              <a16:creationId xmlns:a16="http://schemas.microsoft.com/office/drawing/2014/main" xmlns="" id="{EECE62E8-DB65-48DC-AA22-5730DD60153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5" name="Text Box 3">
          <a:extLst>
            <a:ext uri="{FF2B5EF4-FFF2-40B4-BE49-F238E27FC236}">
              <a16:creationId xmlns:a16="http://schemas.microsoft.com/office/drawing/2014/main" xmlns="" id="{8641CB6D-0315-41CD-B339-B2E140E028B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6" name="Text Box 32">
          <a:extLst>
            <a:ext uri="{FF2B5EF4-FFF2-40B4-BE49-F238E27FC236}">
              <a16:creationId xmlns:a16="http://schemas.microsoft.com/office/drawing/2014/main" xmlns="" id="{C8658398-4C9E-4360-AD9B-444DF1248B4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7" name="Text Box 3">
          <a:extLst>
            <a:ext uri="{FF2B5EF4-FFF2-40B4-BE49-F238E27FC236}">
              <a16:creationId xmlns:a16="http://schemas.microsoft.com/office/drawing/2014/main" xmlns="" id="{8E9C47CA-9F3D-4642-B125-58ACFC21DDB3}"/>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28" name="Text Box 63">
          <a:extLst>
            <a:ext uri="{FF2B5EF4-FFF2-40B4-BE49-F238E27FC236}">
              <a16:creationId xmlns:a16="http://schemas.microsoft.com/office/drawing/2014/main" xmlns="" id="{8268234B-3729-4C39-BB50-94EC9C7D1752}"/>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29" name="Text Box 3">
          <a:extLst>
            <a:ext uri="{FF2B5EF4-FFF2-40B4-BE49-F238E27FC236}">
              <a16:creationId xmlns:a16="http://schemas.microsoft.com/office/drawing/2014/main" xmlns="" id="{CDFB22F0-C3AA-4FCB-948D-4ED5D4E4A1F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0" name="Text Box 32">
          <a:extLst>
            <a:ext uri="{FF2B5EF4-FFF2-40B4-BE49-F238E27FC236}">
              <a16:creationId xmlns:a16="http://schemas.microsoft.com/office/drawing/2014/main" xmlns="" id="{CC301E92-F81A-4EEA-902B-2520094BC6B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1" name="Text Box 3">
          <a:extLst>
            <a:ext uri="{FF2B5EF4-FFF2-40B4-BE49-F238E27FC236}">
              <a16:creationId xmlns:a16="http://schemas.microsoft.com/office/drawing/2014/main" xmlns="" id="{3D6807CA-A629-4B03-89E6-F1C50327C17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2" name="Text Box 63">
          <a:extLst>
            <a:ext uri="{FF2B5EF4-FFF2-40B4-BE49-F238E27FC236}">
              <a16:creationId xmlns:a16="http://schemas.microsoft.com/office/drawing/2014/main" xmlns="" id="{0014879D-7BFC-4106-BD59-C3E45973D0C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3" name="Text Box 3">
          <a:extLst>
            <a:ext uri="{FF2B5EF4-FFF2-40B4-BE49-F238E27FC236}">
              <a16:creationId xmlns:a16="http://schemas.microsoft.com/office/drawing/2014/main" xmlns="" id="{34CC2B8E-CD73-4913-A058-D80601A97A0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4" name="Text Box 32">
          <a:extLst>
            <a:ext uri="{FF2B5EF4-FFF2-40B4-BE49-F238E27FC236}">
              <a16:creationId xmlns:a16="http://schemas.microsoft.com/office/drawing/2014/main" xmlns="" id="{F9485D78-ABF8-4DC2-8FEC-10AA6BE41FF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5" name="Text Box 3">
          <a:extLst>
            <a:ext uri="{FF2B5EF4-FFF2-40B4-BE49-F238E27FC236}">
              <a16:creationId xmlns:a16="http://schemas.microsoft.com/office/drawing/2014/main" xmlns="" id="{1113034D-3FD6-478F-AA5B-761940ECB3A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6" name="Text Box 63">
          <a:extLst>
            <a:ext uri="{FF2B5EF4-FFF2-40B4-BE49-F238E27FC236}">
              <a16:creationId xmlns:a16="http://schemas.microsoft.com/office/drawing/2014/main" xmlns="" id="{02768F12-940D-4C8B-8C6A-1435BF0D02F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7" name="Text Box 3">
          <a:extLst>
            <a:ext uri="{FF2B5EF4-FFF2-40B4-BE49-F238E27FC236}">
              <a16:creationId xmlns:a16="http://schemas.microsoft.com/office/drawing/2014/main" xmlns="" id="{88ECF1D8-8529-40AE-9D0C-7442932A1DB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38" name="Text Box 32">
          <a:extLst>
            <a:ext uri="{FF2B5EF4-FFF2-40B4-BE49-F238E27FC236}">
              <a16:creationId xmlns:a16="http://schemas.microsoft.com/office/drawing/2014/main" xmlns="" id="{EC881E5E-6AF6-4D9C-A65A-E16CF39E5033}"/>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39" name="Text Box 3">
          <a:extLst>
            <a:ext uri="{FF2B5EF4-FFF2-40B4-BE49-F238E27FC236}">
              <a16:creationId xmlns:a16="http://schemas.microsoft.com/office/drawing/2014/main" xmlns="" id="{89C413E7-A419-47B2-97B2-782FD2F5DB4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0" name="Text Box 63">
          <a:extLst>
            <a:ext uri="{FF2B5EF4-FFF2-40B4-BE49-F238E27FC236}">
              <a16:creationId xmlns:a16="http://schemas.microsoft.com/office/drawing/2014/main" xmlns="" id="{B775FC8B-31CA-4F7B-AAF0-96DC731EF30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1" name="Text Box 3">
          <a:extLst>
            <a:ext uri="{FF2B5EF4-FFF2-40B4-BE49-F238E27FC236}">
              <a16:creationId xmlns:a16="http://schemas.microsoft.com/office/drawing/2014/main" xmlns="" id="{CA9DCA46-D6FA-49FE-B559-521B674552ED}"/>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2" name="Text Box 32">
          <a:extLst>
            <a:ext uri="{FF2B5EF4-FFF2-40B4-BE49-F238E27FC236}">
              <a16:creationId xmlns:a16="http://schemas.microsoft.com/office/drawing/2014/main" xmlns="" id="{CBEF2916-288C-4C71-9AC9-0FA4B89E189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3" name="Text Box 3">
          <a:extLst>
            <a:ext uri="{FF2B5EF4-FFF2-40B4-BE49-F238E27FC236}">
              <a16:creationId xmlns:a16="http://schemas.microsoft.com/office/drawing/2014/main" xmlns="" id="{459D45DC-1B72-4FA5-BF39-F4D8B655A788}"/>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4" name="Text Box 63">
          <a:extLst>
            <a:ext uri="{FF2B5EF4-FFF2-40B4-BE49-F238E27FC236}">
              <a16:creationId xmlns:a16="http://schemas.microsoft.com/office/drawing/2014/main" xmlns="" id="{CCCD54AA-8D6C-4950-B4BC-3E6948BED82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5" name="Text Box 3">
          <a:extLst>
            <a:ext uri="{FF2B5EF4-FFF2-40B4-BE49-F238E27FC236}">
              <a16:creationId xmlns:a16="http://schemas.microsoft.com/office/drawing/2014/main" xmlns="" id="{FC0305E1-BEA5-4A56-BA06-D2A113A55F9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6" name="Text Box 32">
          <a:extLst>
            <a:ext uri="{FF2B5EF4-FFF2-40B4-BE49-F238E27FC236}">
              <a16:creationId xmlns:a16="http://schemas.microsoft.com/office/drawing/2014/main" xmlns="" id="{A431946E-8DD2-48F7-9064-5A1801B64CF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7" name="Text Box 3">
          <a:extLst>
            <a:ext uri="{FF2B5EF4-FFF2-40B4-BE49-F238E27FC236}">
              <a16:creationId xmlns:a16="http://schemas.microsoft.com/office/drawing/2014/main" xmlns="" id="{BC8ECE2C-08CA-4A91-A1E1-BA9B0B336A94}"/>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48" name="Text Box 63">
          <a:extLst>
            <a:ext uri="{FF2B5EF4-FFF2-40B4-BE49-F238E27FC236}">
              <a16:creationId xmlns:a16="http://schemas.microsoft.com/office/drawing/2014/main" xmlns="" id="{1CA7AC68-5C93-446B-B68E-42CA0A2720C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49" name="Text Box 3">
          <a:extLst>
            <a:ext uri="{FF2B5EF4-FFF2-40B4-BE49-F238E27FC236}">
              <a16:creationId xmlns:a16="http://schemas.microsoft.com/office/drawing/2014/main" xmlns="" id="{CB06FDA7-7477-4A86-ACC0-9DB527AB6D2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0" name="Text Box 32">
          <a:extLst>
            <a:ext uri="{FF2B5EF4-FFF2-40B4-BE49-F238E27FC236}">
              <a16:creationId xmlns:a16="http://schemas.microsoft.com/office/drawing/2014/main" xmlns="" id="{162D34EC-EE19-430A-B85C-D3071BBCF52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1" name="Text Box 3">
          <a:extLst>
            <a:ext uri="{FF2B5EF4-FFF2-40B4-BE49-F238E27FC236}">
              <a16:creationId xmlns:a16="http://schemas.microsoft.com/office/drawing/2014/main" xmlns="" id="{3FF52FDD-D2D8-4FB7-A7B0-7B69E896219B}"/>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2" name="Text Box 63">
          <a:extLst>
            <a:ext uri="{FF2B5EF4-FFF2-40B4-BE49-F238E27FC236}">
              <a16:creationId xmlns:a16="http://schemas.microsoft.com/office/drawing/2014/main" xmlns="" id="{B5B315AB-3100-4DCC-8514-E7A18664F62D}"/>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3" name="Text Box 3">
          <a:extLst>
            <a:ext uri="{FF2B5EF4-FFF2-40B4-BE49-F238E27FC236}">
              <a16:creationId xmlns:a16="http://schemas.microsoft.com/office/drawing/2014/main" xmlns="" id="{99C0B86F-46DD-469B-9B62-A1A50721962E}"/>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4" name="Text Box 32">
          <a:extLst>
            <a:ext uri="{FF2B5EF4-FFF2-40B4-BE49-F238E27FC236}">
              <a16:creationId xmlns:a16="http://schemas.microsoft.com/office/drawing/2014/main" xmlns="" id="{00AD44DC-1519-4779-B9C9-AA45D07EB28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5" name="Text Box 3">
          <a:extLst>
            <a:ext uri="{FF2B5EF4-FFF2-40B4-BE49-F238E27FC236}">
              <a16:creationId xmlns:a16="http://schemas.microsoft.com/office/drawing/2014/main" xmlns="" id="{E6780F97-3276-4496-999F-C3A3FF8F849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6" name="Text Box 63">
          <a:extLst>
            <a:ext uri="{FF2B5EF4-FFF2-40B4-BE49-F238E27FC236}">
              <a16:creationId xmlns:a16="http://schemas.microsoft.com/office/drawing/2014/main" xmlns="" id="{413A66B4-3910-4652-BC8E-EF0E41FD3548}"/>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7" name="Text Box 3">
          <a:extLst>
            <a:ext uri="{FF2B5EF4-FFF2-40B4-BE49-F238E27FC236}">
              <a16:creationId xmlns:a16="http://schemas.microsoft.com/office/drawing/2014/main" xmlns="" id="{C2C6D71D-47C8-4F5C-8FF4-9C3CCC234E11}"/>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58" name="Text Box 32">
          <a:extLst>
            <a:ext uri="{FF2B5EF4-FFF2-40B4-BE49-F238E27FC236}">
              <a16:creationId xmlns:a16="http://schemas.microsoft.com/office/drawing/2014/main" xmlns="" id="{A6CF7B0A-1B40-4C87-BDB8-3067E020627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59" name="Text Box 3">
          <a:extLst>
            <a:ext uri="{FF2B5EF4-FFF2-40B4-BE49-F238E27FC236}">
              <a16:creationId xmlns:a16="http://schemas.microsoft.com/office/drawing/2014/main" xmlns="" id="{C66BA46E-070D-486C-AD96-32F1F383939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0" name="Text Box 63">
          <a:extLst>
            <a:ext uri="{FF2B5EF4-FFF2-40B4-BE49-F238E27FC236}">
              <a16:creationId xmlns:a16="http://schemas.microsoft.com/office/drawing/2014/main" xmlns="" id="{84005DB2-B240-4DCE-8866-BA01EC8F3D4A}"/>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1" name="Text Box 3">
          <a:extLst>
            <a:ext uri="{FF2B5EF4-FFF2-40B4-BE49-F238E27FC236}">
              <a16:creationId xmlns:a16="http://schemas.microsoft.com/office/drawing/2014/main" xmlns="" id="{8AD8867B-870E-4EDB-9A26-B18AE922E3F9}"/>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2" name="Text Box 32">
          <a:extLst>
            <a:ext uri="{FF2B5EF4-FFF2-40B4-BE49-F238E27FC236}">
              <a16:creationId xmlns:a16="http://schemas.microsoft.com/office/drawing/2014/main" xmlns="" id="{B4EA7CCD-63B2-4B00-8F38-5C9CE49CEF8F}"/>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3" name="Text Box 3">
          <a:extLst>
            <a:ext uri="{FF2B5EF4-FFF2-40B4-BE49-F238E27FC236}">
              <a16:creationId xmlns:a16="http://schemas.microsoft.com/office/drawing/2014/main" xmlns="" id="{48E1DB91-EDC7-4674-AADC-E29D12C4D2D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4" name="Text Box 63">
          <a:extLst>
            <a:ext uri="{FF2B5EF4-FFF2-40B4-BE49-F238E27FC236}">
              <a16:creationId xmlns:a16="http://schemas.microsoft.com/office/drawing/2014/main" xmlns="" id="{C2BD4B81-60F4-4970-BCA1-EB821AC444D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5" name="Text Box 3">
          <a:extLst>
            <a:ext uri="{FF2B5EF4-FFF2-40B4-BE49-F238E27FC236}">
              <a16:creationId xmlns:a16="http://schemas.microsoft.com/office/drawing/2014/main" xmlns="" id="{BAE1B1BF-1685-460C-9C9B-0CB34CF41E3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6" name="Text Box 32">
          <a:extLst>
            <a:ext uri="{FF2B5EF4-FFF2-40B4-BE49-F238E27FC236}">
              <a16:creationId xmlns:a16="http://schemas.microsoft.com/office/drawing/2014/main" xmlns="" id="{85751A96-0288-4E9C-9012-0BC2833CBED4}"/>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7" name="Text Box 3">
          <a:extLst>
            <a:ext uri="{FF2B5EF4-FFF2-40B4-BE49-F238E27FC236}">
              <a16:creationId xmlns:a16="http://schemas.microsoft.com/office/drawing/2014/main" xmlns="" id="{C2D08222-8A16-4B24-BD82-1CC51AA9B7C2}"/>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68" name="Text Box 63">
          <a:extLst>
            <a:ext uri="{FF2B5EF4-FFF2-40B4-BE49-F238E27FC236}">
              <a16:creationId xmlns:a16="http://schemas.microsoft.com/office/drawing/2014/main" xmlns="" id="{C4AF17DC-4223-467F-8429-C22E643E2D36}"/>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69" name="Text Box 3">
          <a:extLst>
            <a:ext uri="{FF2B5EF4-FFF2-40B4-BE49-F238E27FC236}">
              <a16:creationId xmlns:a16="http://schemas.microsoft.com/office/drawing/2014/main" xmlns="" id="{25BA4E72-56A5-4CCE-BF4C-5BF336433635}"/>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0" name="Text Box 32">
          <a:extLst>
            <a:ext uri="{FF2B5EF4-FFF2-40B4-BE49-F238E27FC236}">
              <a16:creationId xmlns:a16="http://schemas.microsoft.com/office/drawing/2014/main" xmlns="" id="{DC80A7D8-1780-4921-A40B-C86853D2869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1" name="Text Box 3">
          <a:extLst>
            <a:ext uri="{FF2B5EF4-FFF2-40B4-BE49-F238E27FC236}">
              <a16:creationId xmlns:a16="http://schemas.microsoft.com/office/drawing/2014/main" xmlns="" id="{E205334E-D423-4599-AE44-242B1542D2C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2" name="Text Box 63">
          <a:extLst>
            <a:ext uri="{FF2B5EF4-FFF2-40B4-BE49-F238E27FC236}">
              <a16:creationId xmlns:a16="http://schemas.microsoft.com/office/drawing/2014/main" xmlns="" id="{6B3C3EEC-E5BE-4C52-A6B8-7906C61FDE6B}"/>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3" name="Text Box 3">
          <a:extLst>
            <a:ext uri="{FF2B5EF4-FFF2-40B4-BE49-F238E27FC236}">
              <a16:creationId xmlns:a16="http://schemas.microsoft.com/office/drawing/2014/main" xmlns="" id="{F8EA72D7-FA1A-4C76-83AC-293B5912F0CC}"/>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4" name="Text Box 32">
          <a:extLst>
            <a:ext uri="{FF2B5EF4-FFF2-40B4-BE49-F238E27FC236}">
              <a16:creationId xmlns:a16="http://schemas.microsoft.com/office/drawing/2014/main" xmlns="" id="{0AFB6E02-5C04-43F4-9B29-7F06404C5840}"/>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5" name="Text Box 3">
          <a:extLst>
            <a:ext uri="{FF2B5EF4-FFF2-40B4-BE49-F238E27FC236}">
              <a16:creationId xmlns:a16="http://schemas.microsoft.com/office/drawing/2014/main" xmlns="" id="{7BA15709-3028-4CDB-8F88-DA9B34146B36}"/>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6" name="Text Box 63">
          <a:extLst>
            <a:ext uri="{FF2B5EF4-FFF2-40B4-BE49-F238E27FC236}">
              <a16:creationId xmlns:a16="http://schemas.microsoft.com/office/drawing/2014/main" xmlns="" id="{F07233BC-4CC6-4605-952F-A1D4E70762A9}"/>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7" name="Text Box 3">
          <a:extLst>
            <a:ext uri="{FF2B5EF4-FFF2-40B4-BE49-F238E27FC236}">
              <a16:creationId xmlns:a16="http://schemas.microsoft.com/office/drawing/2014/main" xmlns="" id="{1C6DDF8F-444F-4FFD-A9C9-9DD5CCBC12E0}"/>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78" name="Text Box 32">
          <a:extLst>
            <a:ext uri="{FF2B5EF4-FFF2-40B4-BE49-F238E27FC236}">
              <a16:creationId xmlns:a16="http://schemas.microsoft.com/office/drawing/2014/main" xmlns="" id="{84A13A5A-C65A-43B4-BF66-77F0356E49B5}"/>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52400"/>
    <xdr:sp macro="" textlink="">
      <xdr:nvSpPr>
        <xdr:cNvPr id="1779" name="Text Box 3">
          <a:extLst>
            <a:ext uri="{FF2B5EF4-FFF2-40B4-BE49-F238E27FC236}">
              <a16:creationId xmlns:a16="http://schemas.microsoft.com/office/drawing/2014/main" xmlns="" id="{B45000F1-D741-4685-A265-F5C590073AF7}"/>
            </a:ext>
          </a:extLst>
        </xdr:cNvPr>
        <xdr:cNvSpPr txBox="1">
          <a:spLocks noChangeArrowheads="1"/>
        </xdr:cNvSpPr>
      </xdr:nvSpPr>
      <xdr:spPr bwMode="auto">
        <a:xfrm>
          <a:off x="2876550" y="116786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483</xdr:row>
      <xdr:rowOff>0</xdr:rowOff>
    </xdr:from>
    <xdr:ext cx="0" cy="114300"/>
    <xdr:sp macro="" textlink="">
      <xdr:nvSpPr>
        <xdr:cNvPr id="1780" name="Text Box 63">
          <a:extLst>
            <a:ext uri="{FF2B5EF4-FFF2-40B4-BE49-F238E27FC236}">
              <a16:creationId xmlns:a16="http://schemas.microsoft.com/office/drawing/2014/main" xmlns="" id="{71667E44-42C1-4900-9362-0D29EFB5BD2C}"/>
            </a:ext>
          </a:extLst>
        </xdr:cNvPr>
        <xdr:cNvSpPr txBox="1">
          <a:spLocks noChangeArrowheads="1"/>
        </xdr:cNvSpPr>
      </xdr:nvSpPr>
      <xdr:spPr bwMode="auto">
        <a:xfrm>
          <a:off x="2876550" y="116786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1"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2"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3"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4"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5"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6"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7"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88"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89"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0"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1"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2"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3"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4"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5"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6"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7"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798"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799"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0"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1"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2"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3"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4"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5"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6"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7"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08"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09"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0"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1"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2"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3"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4"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5"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6"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7"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18"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19"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0"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1"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2"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3"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4"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5"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6"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7"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28"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29"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0"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1"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2"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3"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4"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5"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6"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7"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38"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39"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0"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1"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2"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3"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4"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5"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6"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7"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48"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49"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0"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1"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2"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3"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4"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5"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6"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7"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58"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59"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0"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1"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2"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3"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4"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5"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6"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7"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68"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69"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0"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1"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2"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3"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4"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5"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6"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7"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78"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79"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0"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1"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2"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3"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4"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5"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6"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7"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88"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89"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0"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1"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2"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3"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4"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5"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6"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7"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898"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899"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0"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1"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2"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3"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4"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5"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6"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07"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8"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09"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0"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1"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2"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3"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4"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5"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6"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7"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18"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19"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0"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1"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2"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3"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4"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5"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6"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7"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28"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29"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0"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1"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2"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3"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4"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5"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6"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7"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38"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39"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0"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1"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2"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3"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4"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5"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6"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7"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48"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49"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0"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1"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2"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3"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4"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5"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6"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7"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58"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59"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0"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1"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2"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3"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4"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5"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6"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7"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68"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69"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0"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1"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2"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3"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4"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5"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6"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7"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78"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79"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0"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1"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2"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3"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4"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5"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6"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7"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88"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89"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0"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1"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2"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3"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4"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5"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6"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7"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1998"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1999"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0"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1"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2"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3"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4"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5"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6"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7"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08"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09"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0"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1"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2"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3"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4"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5"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6"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7"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18"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19"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0"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1"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2"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3"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4"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5"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6"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7"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28"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29"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0"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1"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2"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3"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52400"/>
    <xdr:sp macro="" textlink="">
      <xdr:nvSpPr>
        <xdr:cNvPr id="2034"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057370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446</xdr:row>
      <xdr:rowOff>0</xdr:rowOff>
    </xdr:from>
    <xdr:ext cx="0" cy="114300"/>
    <xdr:sp macro="" textlink="">
      <xdr:nvSpPr>
        <xdr:cNvPr id="2035"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0573702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709</xdr:row>
      <xdr:rowOff>0</xdr:rowOff>
    </xdr:from>
    <xdr:to>
      <xdr:col>1</xdr:col>
      <xdr:colOff>1409700</xdr:colOff>
      <xdr:row>710</xdr:row>
      <xdr:rowOff>95249</xdr:rowOff>
    </xdr:to>
    <xdr:sp macro="" textlink="">
      <xdr:nvSpPr>
        <xdr:cNvPr id="2036" name="Text Box 9"/>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37" name="Text Box 8"/>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38" name="Text Box 9"/>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95249</xdr:rowOff>
    </xdr:to>
    <xdr:sp macro="" textlink="">
      <xdr:nvSpPr>
        <xdr:cNvPr id="2039" name="Text Box 8"/>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95249</xdr:rowOff>
    </xdr:to>
    <xdr:sp macro="" textlink="">
      <xdr:nvSpPr>
        <xdr:cNvPr id="2040" name="Text Box 9"/>
        <xdr:cNvSpPr txBox="1">
          <a:spLocks noChangeArrowheads="1"/>
        </xdr:cNvSpPr>
      </xdr:nvSpPr>
      <xdr:spPr bwMode="auto">
        <a:xfrm>
          <a:off x="1743075" y="155305125"/>
          <a:ext cx="104775" cy="276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41" name="Text Box 8"/>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709</xdr:row>
      <xdr:rowOff>0</xdr:rowOff>
    </xdr:from>
    <xdr:to>
      <xdr:col>1</xdr:col>
      <xdr:colOff>1409700</xdr:colOff>
      <xdr:row>710</xdr:row>
      <xdr:rowOff>85724</xdr:rowOff>
    </xdr:to>
    <xdr:sp macro="" textlink="">
      <xdr:nvSpPr>
        <xdr:cNvPr id="2042" name="Text Box 9"/>
        <xdr:cNvSpPr txBox="1">
          <a:spLocks noChangeArrowheads="1"/>
        </xdr:cNvSpPr>
      </xdr:nvSpPr>
      <xdr:spPr bwMode="auto">
        <a:xfrm>
          <a:off x="1743075" y="155305125"/>
          <a:ext cx="104775"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685</xdr:row>
      <xdr:rowOff>0</xdr:rowOff>
    </xdr:from>
    <xdr:ext cx="0" cy="152400"/>
    <xdr:sp macro="" textlink="">
      <xdr:nvSpPr>
        <xdr:cNvPr id="2047"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48"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49"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0"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1"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2"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3"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4"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5"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6"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7"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58"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59"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0"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1"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2"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3"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4"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5"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6"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7"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68"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69"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0"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1"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2"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3"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4"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5"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6"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7"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78"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79"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0"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1"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2"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3"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4"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5"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6"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7"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88"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89"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0"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1"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2"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3"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4"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5"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6"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7"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098"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099"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0"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1"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2"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3"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4"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5"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6"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7"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08"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09"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0"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1"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2"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3"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4"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5"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6"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7"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18"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19"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0"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1"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2"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3"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4"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5"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6"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7"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28"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29"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0"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1"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2"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3"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4"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5"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6"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7"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38"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39"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0"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1"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2"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3"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4"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5"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6"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7"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48"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49"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0"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1"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2"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3"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4"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5"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6"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7"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58"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59"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0"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1"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2"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3"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4"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5"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6"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7"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68"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69"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0"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1"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2"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3"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4"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5"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6"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7"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78"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79"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0"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1"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2"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3"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4"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5"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6"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7"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88"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89"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0"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1"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2"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3"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4"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5"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6"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7"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198"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199"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0"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1"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2"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3"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4"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5"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6"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7"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08"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09"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0"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1"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2"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3"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4"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5"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6"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7"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18"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19"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0"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1"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2"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3"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4"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5"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6"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7"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28"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29"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0"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1"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2"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3"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4"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5"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6"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7"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38"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39"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0"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1"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2"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3"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4"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5"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6"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7"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48"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49"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0"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1"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2"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3"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4"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5"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6"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7"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58"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59"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0"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1"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2"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3"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4"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5"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6"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7"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68"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69"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0"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1"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2"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3"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4"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5"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6"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7"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78"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79"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0"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1"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2"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3"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4"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5"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6"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7"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88"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89"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0"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1"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2"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3"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4"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5"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6"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7"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298"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299"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52400"/>
    <xdr:sp macro="" textlink="">
      <xdr:nvSpPr>
        <xdr:cNvPr id="2300"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485042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685</xdr:row>
      <xdr:rowOff>0</xdr:rowOff>
    </xdr:from>
    <xdr:ext cx="0" cy="114300"/>
    <xdr:sp macro="" textlink="">
      <xdr:nvSpPr>
        <xdr:cNvPr id="2301"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485042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1304925</xdr:colOff>
      <xdr:row>683</xdr:row>
      <xdr:rowOff>0</xdr:rowOff>
    </xdr:from>
    <xdr:to>
      <xdr:col>1</xdr:col>
      <xdr:colOff>1304925</xdr:colOff>
      <xdr:row>686</xdr:row>
      <xdr:rowOff>76201</xdr:rowOff>
    </xdr:to>
    <xdr:sp macro="" textlink="">
      <xdr:nvSpPr>
        <xdr:cNvPr id="230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0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1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2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3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4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5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6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7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37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7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8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39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0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1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2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4"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5"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6"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7"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8"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39"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0"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1"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2" name="Text Box 8"/>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66676</xdr:rowOff>
    </xdr:to>
    <xdr:sp macro="" textlink="">
      <xdr:nvSpPr>
        <xdr:cNvPr id="2443" name="Text Box 9"/>
        <xdr:cNvSpPr txBox="1">
          <a:spLocks noChangeArrowheads="1"/>
        </xdr:cNvSpPr>
      </xdr:nvSpPr>
      <xdr:spPr bwMode="auto">
        <a:xfrm>
          <a:off x="1743075" y="147732750"/>
          <a:ext cx="0" cy="60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4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5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6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7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8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49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6"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7"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8"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09"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0"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1"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2"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3"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4" name="Text Box 8"/>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683</xdr:row>
      <xdr:rowOff>0</xdr:rowOff>
    </xdr:from>
    <xdr:to>
      <xdr:col>1</xdr:col>
      <xdr:colOff>1304925</xdr:colOff>
      <xdr:row>686</xdr:row>
      <xdr:rowOff>76201</xdr:rowOff>
    </xdr:to>
    <xdr:sp macro="" textlink="">
      <xdr:nvSpPr>
        <xdr:cNvPr id="2515" name="Text Box 9"/>
        <xdr:cNvSpPr txBox="1">
          <a:spLocks noChangeArrowheads="1"/>
        </xdr:cNvSpPr>
      </xdr:nvSpPr>
      <xdr:spPr bwMode="auto">
        <a:xfrm>
          <a:off x="1743075" y="147732750"/>
          <a:ext cx="0" cy="619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668</xdr:row>
      <xdr:rowOff>0</xdr:rowOff>
    </xdr:from>
    <xdr:ext cx="0" cy="152400"/>
    <xdr:sp macro="" textlink="">
      <xdr:nvSpPr>
        <xdr:cNvPr id="2516" name="Text Box 3">
          <a:extLst>
            <a:ext uri="{FF2B5EF4-FFF2-40B4-BE49-F238E27FC236}">
              <a16:creationId xmlns="" xmlns:a16="http://schemas.microsoft.com/office/drawing/2014/main" id="{ED4AF31D-2FFF-4064-8A29-85951A12BB9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17" name="Text Box 32">
          <a:extLst>
            <a:ext uri="{FF2B5EF4-FFF2-40B4-BE49-F238E27FC236}">
              <a16:creationId xmlns="" xmlns:a16="http://schemas.microsoft.com/office/drawing/2014/main" id="{182E0AB9-2793-40CE-BAC6-9854E764268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18" name="Text Box 3">
          <a:extLst>
            <a:ext uri="{FF2B5EF4-FFF2-40B4-BE49-F238E27FC236}">
              <a16:creationId xmlns="" xmlns:a16="http://schemas.microsoft.com/office/drawing/2014/main" id="{357733DD-DC4B-419A-BAAF-014C73DCE49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19" name="Text Box 63">
          <a:extLst>
            <a:ext uri="{FF2B5EF4-FFF2-40B4-BE49-F238E27FC236}">
              <a16:creationId xmlns="" xmlns:a16="http://schemas.microsoft.com/office/drawing/2014/main" id="{79E83D2A-F166-4BFF-B9D1-AA196139349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0" name="Text Box 3">
          <a:extLst>
            <a:ext uri="{FF2B5EF4-FFF2-40B4-BE49-F238E27FC236}">
              <a16:creationId xmlns="" xmlns:a16="http://schemas.microsoft.com/office/drawing/2014/main" id="{407FD7CF-19A1-48A5-A503-6237652DFC4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1" name="Text Box 32">
          <a:extLst>
            <a:ext uri="{FF2B5EF4-FFF2-40B4-BE49-F238E27FC236}">
              <a16:creationId xmlns="" xmlns:a16="http://schemas.microsoft.com/office/drawing/2014/main" id="{A69FC710-012D-43B0-9443-AC6E53C4157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2" name="Text Box 3">
          <a:extLst>
            <a:ext uri="{FF2B5EF4-FFF2-40B4-BE49-F238E27FC236}">
              <a16:creationId xmlns="" xmlns:a16="http://schemas.microsoft.com/office/drawing/2014/main" id="{CE4F4318-A412-4945-BE34-4801D548A73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3" name="Text Box 63">
          <a:extLst>
            <a:ext uri="{FF2B5EF4-FFF2-40B4-BE49-F238E27FC236}">
              <a16:creationId xmlns="" xmlns:a16="http://schemas.microsoft.com/office/drawing/2014/main" id="{A23E12AC-795A-4CDE-8C47-148E828DD68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4" name="Text Box 3">
          <a:extLst>
            <a:ext uri="{FF2B5EF4-FFF2-40B4-BE49-F238E27FC236}">
              <a16:creationId xmlns="" xmlns:a16="http://schemas.microsoft.com/office/drawing/2014/main" id="{D71D57C7-4B51-429C-8EFF-EE23A34ECE9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5" name="Text Box 32">
          <a:extLst>
            <a:ext uri="{FF2B5EF4-FFF2-40B4-BE49-F238E27FC236}">
              <a16:creationId xmlns="" xmlns:a16="http://schemas.microsoft.com/office/drawing/2014/main" id="{97A71B25-71D6-41E9-B575-1ED8B26B746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6" name="Text Box 3">
          <a:extLst>
            <a:ext uri="{FF2B5EF4-FFF2-40B4-BE49-F238E27FC236}">
              <a16:creationId xmlns="" xmlns:a16="http://schemas.microsoft.com/office/drawing/2014/main" id="{30FFAB63-2471-427B-831F-35DC9A77DD5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7" name="Text Box 63">
          <a:extLst>
            <a:ext uri="{FF2B5EF4-FFF2-40B4-BE49-F238E27FC236}">
              <a16:creationId xmlns="" xmlns:a16="http://schemas.microsoft.com/office/drawing/2014/main" id="{17C176B1-0A6C-4767-BE40-2F6A218E1BF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28" name="Text Box 3">
          <a:extLst>
            <a:ext uri="{FF2B5EF4-FFF2-40B4-BE49-F238E27FC236}">
              <a16:creationId xmlns="" xmlns:a16="http://schemas.microsoft.com/office/drawing/2014/main" id="{D81D1B47-A447-4030-9AC5-136EF43EA5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29" name="Text Box 32">
          <a:extLst>
            <a:ext uri="{FF2B5EF4-FFF2-40B4-BE49-F238E27FC236}">
              <a16:creationId xmlns="" xmlns:a16="http://schemas.microsoft.com/office/drawing/2014/main" id="{C788E0E7-0DE0-40D5-AAB3-45613E8EA27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0" name="Text Box 3">
          <a:extLst>
            <a:ext uri="{FF2B5EF4-FFF2-40B4-BE49-F238E27FC236}">
              <a16:creationId xmlns="" xmlns:a16="http://schemas.microsoft.com/office/drawing/2014/main" id="{72F05AC2-113D-41F9-8A37-EBEF1D179A6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1" name="Text Box 63">
          <a:extLst>
            <a:ext uri="{FF2B5EF4-FFF2-40B4-BE49-F238E27FC236}">
              <a16:creationId xmlns="" xmlns:a16="http://schemas.microsoft.com/office/drawing/2014/main" id="{F75E987D-10A2-4623-8C7D-A50E06C3C03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2" name="Text Box 3">
          <a:extLst>
            <a:ext uri="{FF2B5EF4-FFF2-40B4-BE49-F238E27FC236}">
              <a16:creationId xmlns="" xmlns:a16="http://schemas.microsoft.com/office/drawing/2014/main" id="{2D26D124-53A6-439F-A65D-321CB717137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3" name="Text Box 32">
          <a:extLst>
            <a:ext uri="{FF2B5EF4-FFF2-40B4-BE49-F238E27FC236}">
              <a16:creationId xmlns="" xmlns:a16="http://schemas.microsoft.com/office/drawing/2014/main" id="{9623C138-601B-47C6-94E1-B80AF8CDF55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4" name="Text Box 3">
          <a:extLst>
            <a:ext uri="{FF2B5EF4-FFF2-40B4-BE49-F238E27FC236}">
              <a16:creationId xmlns="" xmlns:a16="http://schemas.microsoft.com/office/drawing/2014/main" id="{BF720AF6-4FFA-4478-8FA9-E465A132DF4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5" name="Text Box 63">
          <a:extLst>
            <a:ext uri="{FF2B5EF4-FFF2-40B4-BE49-F238E27FC236}">
              <a16:creationId xmlns="" xmlns:a16="http://schemas.microsoft.com/office/drawing/2014/main" id="{FA326B90-0496-4F90-A60A-27C0530CC5F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6" name="Text Box 3">
          <a:extLst>
            <a:ext uri="{FF2B5EF4-FFF2-40B4-BE49-F238E27FC236}">
              <a16:creationId xmlns="" xmlns:a16="http://schemas.microsoft.com/office/drawing/2014/main" id="{A8A9CFA1-33DD-46E8-976A-7C13431C322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7" name="Text Box 32">
          <a:extLst>
            <a:ext uri="{FF2B5EF4-FFF2-40B4-BE49-F238E27FC236}">
              <a16:creationId xmlns="" xmlns:a16="http://schemas.microsoft.com/office/drawing/2014/main" id="{11B02EF9-CB9C-4844-84BC-7C012A85961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38" name="Text Box 3">
          <a:extLst>
            <a:ext uri="{FF2B5EF4-FFF2-40B4-BE49-F238E27FC236}">
              <a16:creationId xmlns="" xmlns:a16="http://schemas.microsoft.com/office/drawing/2014/main" id="{BF26CA8D-6BB3-439F-870D-CC93B037165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39" name="Text Box 63">
          <a:extLst>
            <a:ext uri="{FF2B5EF4-FFF2-40B4-BE49-F238E27FC236}">
              <a16:creationId xmlns="" xmlns:a16="http://schemas.microsoft.com/office/drawing/2014/main" id="{3AFC9B89-E26A-450D-9407-0E376451F47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0" name="Text Box 3">
          <a:extLst>
            <a:ext uri="{FF2B5EF4-FFF2-40B4-BE49-F238E27FC236}">
              <a16:creationId xmlns="" xmlns:a16="http://schemas.microsoft.com/office/drawing/2014/main" id="{B6AF53C5-D6F4-4C37-B9EE-989681D3D65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1" name="Text Box 32">
          <a:extLst>
            <a:ext uri="{FF2B5EF4-FFF2-40B4-BE49-F238E27FC236}">
              <a16:creationId xmlns="" xmlns:a16="http://schemas.microsoft.com/office/drawing/2014/main" id="{BA5FF064-524C-46D8-B98C-AF5E1C59EFD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2" name="Text Box 3">
          <a:extLst>
            <a:ext uri="{FF2B5EF4-FFF2-40B4-BE49-F238E27FC236}">
              <a16:creationId xmlns="" xmlns:a16="http://schemas.microsoft.com/office/drawing/2014/main" id="{EECEFD33-5496-4C1E-9DCA-24933BBB09C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3" name="Text Box 63">
          <a:extLst>
            <a:ext uri="{FF2B5EF4-FFF2-40B4-BE49-F238E27FC236}">
              <a16:creationId xmlns="" xmlns:a16="http://schemas.microsoft.com/office/drawing/2014/main" id="{7D2A09C7-8DF0-4AD8-9626-28C566DD2E4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4" name="Text Box 3">
          <a:extLst>
            <a:ext uri="{FF2B5EF4-FFF2-40B4-BE49-F238E27FC236}">
              <a16:creationId xmlns="" xmlns:a16="http://schemas.microsoft.com/office/drawing/2014/main" id="{4CFE9AE8-017F-4E51-AD59-1BDFC2D435B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5" name="Text Box 32">
          <a:extLst>
            <a:ext uri="{FF2B5EF4-FFF2-40B4-BE49-F238E27FC236}">
              <a16:creationId xmlns="" xmlns:a16="http://schemas.microsoft.com/office/drawing/2014/main" id="{65A9EBDE-FAF0-4CDC-A7C0-2607753A26D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6" name="Text Box 3">
          <a:extLst>
            <a:ext uri="{FF2B5EF4-FFF2-40B4-BE49-F238E27FC236}">
              <a16:creationId xmlns="" xmlns:a16="http://schemas.microsoft.com/office/drawing/2014/main" id="{714C2F48-6AEC-439F-80CE-518300500B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7" name="Text Box 63">
          <a:extLst>
            <a:ext uri="{FF2B5EF4-FFF2-40B4-BE49-F238E27FC236}">
              <a16:creationId xmlns="" xmlns:a16="http://schemas.microsoft.com/office/drawing/2014/main" id="{49455EFF-F2B1-4990-A428-D8D87682CC0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48" name="Text Box 3">
          <a:extLst>
            <a:ext uri="{FF2B5EF4-FFF2-40B4-BE49-F238E27FC236}">
              <a16:creationId xmlns="" xmlns:a16="http://schemas.microsoft.com/office/drawing/2014/main" id="{5638A89B-2E9F-49B4-BAC9-99E4E8D4804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49" name="Text Box 32">
          <a:extLst>
            <a:ext uri="{FF2B5EF4-FFF2-40B4-BE49-F238E27FC236}">
              <a16:creationId xmlns="" xmlns:a16="http://schemas.microsoft.com/office/drawing/2014/main" id="{D8CB1278-ECBD-4681-BCDE-FEAE1A8AFE5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0" name="Text Box 3">
          <a:extLst>
            <a:ext uri="{FF2B5EF4-FFF2-40B4-BE49-F238E27FC236}">
              <a16:creationId xmlns="" xmlns:a16="http://schemas.microsoft.com/office/drawing/2014/main" id="{6BE70F66-676B-4F5E-86B3-966B02A21BB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1" name="Text Box 63">
          <a:extLst>
            <a:ext uri="{FF2B5EF4-FFF2-40B4-BE49-F238E27FC236}">
              <a16:creationId xmlns="" xmlns:a16="http://schemas.microsoft.com/office/drawing/2014/main" id="{2F132C95-358D-47BF-B77B-74F5151E227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2" name="Text Box 3">
          <a:extLst>
            <a:ext uri="{FF2B5EF4-FFF2-40B4-BE49-F238E27FC236}">
              <a16:creationId xmlns="" xmlns:a16="http://schemas.microsoft.com/office/drawing/2014/main" id="{569A5260-1BD5-4840-8C40-45C4F83A45D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3" name="Text Box 32">
          <a:extLst>
            <a:ext uri="{FF2B5EF4-FFF2-40B4-BE49-F238E27FC236}">
              <a16:creationId xmlns="" xmlns:a16="http://schemas.microsoft.com/office/drawing/2014/main" id="{281F157A-8566-4B92-BE00-83721C4F830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4" name="Text Box 3">
          <a:extLst>
            <a:ext uri="{FF2B5EF4-FFF2-40B4-BE49-F238E27FC236}">
              <a16:creationId xmlns="" xmlns:a16="http://schemas.microsoft.com/office/drawing/2014/main" id="{FFDCD9B5-57FF-48DE-91F2-70A8C7BBA56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5" name="Text Box 63">
          <a:extLst>
            <a:ext uri="{FF2B5EF4-FFF2-40B4-BE49-F238E27FC236}">
              <a16:creationId xmlns="" xmlns:a16="http://schemas.microsoft.com/office/drawing/2014/main" id="{176171C4-DEA4-481B-A494-ECF73C06075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6" name="Text Box 3">
          <a:extLst>
            <a:ext uri="{FF2B5EF4-FFF2-40B4-BE49-F238E27FC236}">
              <a16:creationId xmlns="" xmlns:a16="http://schemas.microsoft.com/office/drawing/2014/main" id="{A6011776-84AE-43BB-A93D-368A3B8063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7" name="Text Box 32">
          <a:extLst>
            <a:ext uri="{FF2B5EF4-FFF2-40B4-BE49-F238E27FC236}">
              <a16:creationId xmlns="" xmlns:a16="http://schemas.microsoft.com/office/drawing/2014/main" id="{9119AAAC-CFBC-42E6-9C84-D2489430FC5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58" name="Text Box 3">
          <a:extLst>
            <a:ext uri="{FF2B5EF4-FFF2-40B4-BE49-F238E27FC236}">
              <a16:creationId xmlns="" xmlns:a16="http://schemas.microsoft.com/office/drawing/2014/main" id="{D9E37867-A6FB-42FF-9269-18C46731BDF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59" name="Text Box 63">
          <a:extLst>
            <a:ext uri="{FF2B5EF4-FFF2-40B4-BE49-F238E27FC236}">
              <a16:creationId xmlns="" xmlns:a16="http://schemas.microsoft.com/office/drawing/2014/main" id="{E52F7CD9-44D8-40EE-8AA0-6FC9D5804A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0" name="Text Box 3">
          <a:extLst>
            <a:ext uri="{FF2B5EF4-FFF2-40B4-BE49-F238E27FC236}">
              <a16:creationId xmlns="" xmlns:a16="http://schemas.microsoft.com/office/drawing/2014/main" id="{E83E1985-59E9-49A9-A28D-1F6E2A09897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1" name="Text Box 32">
          <a:extLst>
            <a:ext uri="{FF2B5EF4-FFF2-40B4-BE49-F238E27FC236}">
              <a16:creationId xmlns="" xmlns:a16="http://schemas.microsoft.com/office/drawing/2014/main" id="{C204BECA-8A52-4631-B105-ADEF2F34CB2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2" name="Text Box 3">
          <a:extLst>
            <a:ext uri="{FF2B5EF4-FFF2-40B4-BE49-F238E27FC236}">
              <a16:creationId xmlns="" xmlns:a16="http://schemas.microsoft.com/office/drawing/2014/main" id="{63174BB5-59CC-4CFC-9D5B-C3814D96C03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3" name="Text Box 63">
          <a:extLst>
            <a:ext uri="{FF2B5EF4-FFF2-40B4-BE49-F238E27FC236}">
              <a16:creationId xmlns="" xmlns:a16="http://schemas.microsoft.com/office/drawing/2014/main" id="{C0713EB4-C2CE-41AE-8E32-094FA4B2100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4" name="Text Box 3">
          <a:extLst>
            <a:ext uri="{FF2B5EF4-FFF2-40B4-BE49-F238E27FC236}">
              <a16:creationId xmlns="" xmlns:a16="http://schemas.microsoft.com/office/drawing/2014/main" id="{CFE1E304-BEDD-43F3-ADF5-23B5A87406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5" name="Text Box 32">
          <a:extLst>
            <a:ext uri="{FF2B5EF4-FFF2-40B4-BE49-F238E27FC236}">
              <a16:creationId xmlns="" xmlns:a16="http://schemas.microsoft.com/office/drawing/2014/main" id="{6FC496C5-78EA-45AD-8471-DD495F98C68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6" name="Text Box 3">
          <a:extLst>
            <a:ext uri="{FF2B5EF4-FFF2-40B4-BE49-F238E27FC236}">
              <a16:creationId xmlns="" xmlns:a16="http://schemas.microsoft.com/office/drawing/2014/main" id="{D8FDACB3-BFB9-44B3-879B-E94B7E400AB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7" name="Text Box 63">
          <a:extLst>
            <a:ext uri="{FF2B5EF4-FFF2-40B4-BE49-F238E27FC236}">
              <a16:creationId xmlns="" xmlns:a16="http://schemas.microsoft.com/office/drawing/2014/main" id="{0D7ABEA1-8308-4B37-81F6-E0AB1056B93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68" name="Text Box 3">
          <a:extLst>
            <a:ext uri="{FF2B5EF4-FFF2-40B4-BE49-F238E27FC236}">
              <a16:creationId xmlns="" xmlns:a16="http://schemas.microsoft.com/office/drawing/2014/main" id="{DD255D7E-A8D3-431E-B410-7589DC8519D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69" name="Text Box 32">
          <a:extLst>
            <a:ext uri="{FF2B5EF4-FFF2-40B4-BE49-F238E27FC236}">
              <a16:creationId xmlns="" xmlns:a16="http://schemas.microsoft.com/office/drawing/2014/main" id="{0893A91E-7F64-4AFA-8FF0-A0C6F7CF755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0" name="Text Box 3">
          <a:extLst>
            <a:ext uri="{FF2B5EF4-FFF2-40B4-BE49-F238E27FC236}">
              <a16:creationId xmlns="" xmlns:a16="http://schemas.microsoft.com/office/drawing/2014/main" id="{7964E93B-AB4E-415B-AB0A-D008406787A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1" name="Text Box 63">
          <a:extLst>
            <a:ext uri="{FF2B5EF4-FFF2-40B4-BE49-F238E27FC236}">
              <a16:creationId xmlns="" xmlns:a16="http://schemas.microsoft.com/office/drawing/2014/main" id="{5725CDE2-BDBE-4A52-A7C4-DD8717C38BA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2" name="Text Box 3">
          <a:extLst>
            <a:ext uri="{FF2B5EF4-FFF2-40B4-BE49-F238E27FC236}">
              <a16:creationId xmlns="" xmlns:a16="http://schemas.microsoft.com/office/drawing/2014/main" id="{2D65FD54-8114-406D-9571-40B08CD01AC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3" name="Text Box 32">
          <a:extLst>
            <a:ext uri="{FF2B5EF4-FFF2-40B4-BE49-F238E27FC236}">
              <a16:creationId xmlns="" xmlns:a16="http://schemas.microsoft.com/office/drawing/2014/main" id="{E233B8FE-276D-44BF-A5A0-0D492D83DBE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4" name="Text Box 3">
          <a:extLst>
            <a:ext uri="{FF2B5EF4-FFF2-40B4-BE49-F238E27FC236}">
              <a16:creationId xmlns="" xmlns:a16="http://schemas.microsoft.com/office/drawing/2014/main" id="{0BBDC2C3-6C49-4E1B-848E-D95FB6115FE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5" name="Text Box 63">
          <a:extLst>
            <a:ext uri="{FF2B5EF4-FFF2-40B4-BE49-F238E27FC236}">
              <a16:creationId xmlns="" xmlns:a16="http://schemas.microsoft.com/office/drawing/2014/main" id="{B4D98D0D-5543-4E3A-A213-0D054A2D607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6" name="Text Box 3">
          <a:extLst>
            <a:ext uri="{FF2B5EF4-FFF2-40B4-BE49-F238E27FC236}">
              <a16:creationId xmlns="" xmlns:a16="http://schemas.microsoft.com/office/drawing/2014/main" id="{584479E7-3A45-48F6-A8DC-72108879020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7" name="Text Box 32">
          <a:extLst>
            <a:ext uri="{FF2B5EF4-FFF2-40B4-BE49-F238E27FC236}">
              <a16:creationId xmlns="" xmlns:a16="http://schemas.microsoft.com/office/drawing/2014/main" id="{7ECDE379-D753-40E5-BB0F-82D4A1402CC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78" name="Text Box 3">
          <a:extLst>
            <a:ext uri="{FF2B5EF4-FFF2-40B4-BE49-F238E27FC236}">
              <a16:creationId xmlns="" xmlns:a16="http://schemas.microsoft.com/office/drawing/2014/main" id="{4E8B76CA-97A0-4747-8546-4CD6BF8AF95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79" name="Text Box 63">
          <a:extLst>
            <a:ext uri="{FF2B5EF4-FFF2-40B4-BE49-F238E27FC236}">
              <a16:creationId xmlns="" xmlns:a16="http://schemas.microsoft.com/office/drawing/2014/main" id="{3345FE2A-5542-4636-93BB-D4BFE23782B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0" name="Text Box 3">
          <a:extLst>
            <a:ext uri="{FF2B5EF4-FFF2-40B4-BE49-F238E27FC236}">
              <a16:creationId xmlns="" xmlns:a16="http://schemas.microsoft.com/office/drawing/2014/main" id="{10AABAB3-0B7F-4E85-B368-2D0BE6FFE53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1" name="Text Box 32">
          <a:extLst>
            <a:ext uri="{FF2B5EF4-FFF2-40B4-BE49-F238E27FC236}">
              <a16:creationId xmlns="" xmlns:a16="http://schemas.microsoft.com/office/drawing/2014/main" id="{E8EF4AF4-A492-4C04-AE98-DC5DB4FEE39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2" name="Text Box 3">
          <a:extLst>
            <a:ext uri="{FF2B5EF4-FFF2-40B4-BE49-F238E27FC236}">
              <a16:creationId xmlns="" xmlns:a16="http://schemas.microsoft.com/office/drawing/2014/main" id="{F2EC9AA8-3610-403D-8010-CCCF8B6C3DA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3" name="Text Box 63">
          <a:extLst>
            <a:ext uri="{FF2B5EF4-FFF2-40B4-BE49-F238E27FC236}">
              <a16:creationId xmlns="" xmlns:a16="http://schemas.microsoft.com/office/drawing/2014/main" id="{735A306F-1EA4-4F5A-91C2-D0A02F0C804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4" name="Text Box 3">
          <a:extLst>
            <a:ext uri="{FF2B5EF4-FFF2-40B4-BE49-F238E27FC236}">
              <a16:creationId xmlns="" xmlns:a16="http://schemas.microsoft.com/office/drawing/2014/main" id="{A6D6A2D1-E5CC-49B6-ACD5-05551849CEA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5" name="Text Box 32">
          <a:extLst>
            <a:ext uri="{FF2B5EF4-FFF2-40B4-BE49-F238E27FC236}">
              <a16:creationId xmlns="" xmlns:a16="http://schemas.microsoft.com/office/drawing/2014/main" id="{37DD0BF6-4636-40FC-849A-D95256BC09C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6" name="Text Box 3">
          <a:extLst>
            <a:ext uri="{FF2B5EF4-FFF2-40B4-BE49-F238E27FC236}">
              <a16:creationId xmlns="" xmlns:a16="http://schemas.microsoft.com/office/drawing/2014/main" id="{C2F46AD0-D724-4157-B23A-0FEB2FCC88C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7" name="Text Box 63">
          <a:extLst>
            <a:ext uri="{FF2B5EF4-FFF2-40B4-BE49-F238E27FC236}">
              <a16:creationId xmlns="" xmlns:a16="http://schemas.microsoft.com/office/drawing/2014/main" id="{45EED962-BBF0-4790-9541-5C0B46E733D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88" name="Text Box 3">
          <a:extLst>
            <a:ext uri="{FF2B5EF4-FFF2-40B4-BE49-F238E27FC236}">
              <a16:creationId xmlns="" xmlns:a16="http://schemas.microsoft.com/office/drawing/2014/main" id="{AF99FCA8-08D0-4F12-936F-A52ECADEA21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89" name="Text Box 32">
          <a:extLst>
            <a:ext uri="{FF2B5EF4-FFF2-40B4-BE49-F238E27FC236}">
              <a16:creationId xmlns="" xmlns:a16="http://schemas.microsoft.com/office/drawing/2014/main" id="{DA0CAA00-5DA0-4DB6-A2C9-E22FBD28BB1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0" name="Text Box 3">
          <a:extLst>
            <a:ext uri="{FF2B5EF4-FFF2-40B4-BE49-F238E27FC236}">
              <a16:creationId xmlns="" xmlns:a16="http://schemas.microsoft.com/office/drawing/2014/main" id="{F2448492-2CB8-452F-9D04-7B052C1EA3A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1" name="Text Box 63">
          <a:extLst>
            <a:ext uri="{FF2B5EF4-FFF2-40B4-BE49-F238E27FC236}">
              <a16:creationId xmlns="" xmlns:a16="http://schemas.microsoft.com/office/drawing/2014/main" id="{64867012-EBD7-4D0C-8D6B-87ADF0DF1CF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2" name="Text Box 3">
          <a:extLst>
            <a:ext uri="{FF2B5EF4-FFF2-40B4-BE49-F238E27FC236}">
              <a16:creationId xmlns="" xmlns:a16="http://schemas.microsoft.com/office/drawing/2014/main" id="{D0A64B58-9A11-42E0-8EB7-72EFD2433EF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3" name="Text Box 32">
          <a:extLst>
            <a:ext uri="{FF2B5EF4-FFF2-40B4-BE49-F238E27FC236}">
              <a16:creationId xmlns="" xmlns:a16="http://schemas.microsoft.com/office/drawing/2014/main" id="{479E222A-B7D7-48A0-83A6-699CA5E16FE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4" name="Text Box 3">
          <a:extLst>
            <a:ext uri="{FF2B5EF4-FFF2-40B4-BE49-F238E27FC236}">
              <a16:creationId xmlns="" xmlns:a16="http://schemas.microsoft.com/office/drawing/2014/main" id="{AAF897B0-3F7E-42CA-A766-CC5A8745BD5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5" name="Text Box 63">
          <a:extLst>
            <a:ext uri="{FF2B5EF4-FFF2-40B4-BE49-F238E27FC236}">
              <a16:creationId xmlns="" xmlns:a16="http://schemas.microsoft.com/office/drawing/2014/main" id="{6102CF07-0414-45A8-9737-7B42874F6DB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6" name="Text Box 3">
          <a:extLst>
            <a:ext uri="{FF2B5EF4-FFF2-40B4-BE49-F238E27FC236}">
              <a16:creationId xmlns="" xmlns:a16="http://schemas.microsoft.com/office/drawing/2014/main" id="{DB96A3FE-D182-494F-9206-724EDB3CB4D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7" name="Text Box 32">
          <a:extLst>
            <a:ext uri="{FF2B5EF4-FFF2-40B4-BE49-F238E27FC236}">
              <a16:creationId xmlns="" xmlns:a16="http://schemas.microsoft.com/office/drawing/2014/main" id="{606AAD4C-E38C-42E8-9B40-018E3DA37BF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598" name="Text Box 3">
          <a:extLst>
            <a:ext uri="{FF2B5EF4-FFF2-40B4-BE49-F238E27FC236}">
              <a16:creationId xmlns="" xmlns:a16="http://schemas.microsoft.com/office/drawing/2014/main" id="{A3B1F66D-BA1E-4E1F-90F2-A725E753E28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599" name="Text Box 63">
          <a:extLst>
            <a:ext uri="{FF2B5EF4-FFF2-40B4-BE49-F238E27FC236}">
              <a16:creationId xmlns="" xmlns:a16="http://schemas.microsoft.com/office/drawing/2014/main" id="{CB035E7E-213B-4426-803E-16F73B8981A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0" name="Text Box 3">
          <a:extLst>
            <a:ext uri="{FF2B5EF4-FFF2-40B4-BE49-F238E27FC236}">
              <a16:creationId xmlns="" xmlns:a16="http://schemas.microsoft.com/office/drawing/2014/main" id="{E815C2A6-0904-4CA5-BF2F-764ADBFF21F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1" name="Text Box 32">
          <a:extLst>
            <a:ext uri="{FF2B5EF4-FFF2-40B4-BE49-F238E27FC236}">
              <a16:creationId xmlns="" xmlns:a16="http://schemas.microsoft.com/office/drawing/2014/main" id="{2A8D14F2-5D6E-4347-9D8E-A9ABB8D5416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2" name="Text Box 3">
          <a:extLst>
            <a:ext uri="{FF2B5EF4-FFF2-40B4-BE49-F238E27FC236}">
              <a16:creationId xmlns="" xmlns:a16="http://schemas.microsoft.com/office/drawing/2014/main" id="{233654CA-701A-45B5-B8A0-FD566707D88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3" name="Text Box 63">
          <a:extLst>
            <a:ext uri="{FF2B5EF4-FFF2-40B4-BE49-F238E27FC236}">
              <a16:creationId xmlns="" xmlns:a16="http://schemas.microsoft.com/office/drawing/2014/main" id="{315FC828-B9F8-481A-A6CC-307C95FB4D5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4" name="Text Box 3">
          <a:extLst>
            <a:ext uri="{FF2B5EF4-FFF2-40B4-BE49-F238E27FC236}">
              <a16:creationId xmlns="" xmlns:a16="http://schemas.microsoft.com/office/drawing/2014/main" id="{654F13DC-81C7-4018-82F5-9BA7BD975F6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5" name="Text Box 32">
          <a:extLst>
            <a:ext uri="{FF2B5EF4-FFF2-40B4-BE49-F238E27FC236}">
              <a16:creationId xmlns="" xmlns:a16="http://schemas.microsoft.com/office/drawing/2014/main" id="{73563CA3-B15C-49C2-A80D-770CC60E88E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6" name="Text Box 3">
          <a:extLst>
            <a:ext uri="{FF2B5EF4-FFF2-40B4-BE49-F238E27FC236}">
              <a16:creationId xmlns="" xmlns:a16="http://schemas.microsoft.com/office/drawing/2014/main" id="{9088221B-ECAC-4E8E-849F-C073A548B8F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7" name="Text Box 63">
          <a:extLst>
            <a:ext uri="{FF2B5EF4-FFF2-40B4-BE49-F238E27FC236}">
              <a16:creationId xmlns="" xmlns:a16="http://schemas.microsoft.com/office/drawing/2014/main" id="{AC7C624A-E476-4753-9910-04E71E5EC6F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08" name="Text Box 3">
          <a:extLst>
            <a:ext uri="{FF2B5EF4-FFF2-40B4-BE49-F238E27FC236}">
              <a16:creationId xmlns="" xmlns:a16="http://schemas.microsoft.com/office/drawing/2014/main" id="{D90A2373-59D8-4CF5-94CB-EF7335F39AA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09" name="Text Box 32">
          <a:extLst>
            <a:ext uri="{FF2B5EF4-FFF2-40B4-BE49-F238E27FC236}">
              <a16:creationId xmlns="" xmlns:a16="http://schemas.microsoft.com/office/drawing/2014/main" id="{AC671DDF-D2EC-4BD2-95D7-FE81E767A3D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0" name="Text Box 3">
          <a:extLst>
            <a:ext uri="{FF2B5EF4-FFF2-40B4-BE49-F238E27FC236}">
              <a16:creationId xmlns="" xmlns:a16="http://schemas.microsoft.com/office/drawing/2014/main" id="{3CF2EF4B-B014-4956-AE87-9D05AD44A23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1" name="Text Box 63">
          <a:extLst>
            <a:ext uri="{FF2B5EF4-FFF2-40B4-BE49-F238E27FC236}">
              <a16:creationId xmlns="" xmlns:a16="http://schemas.microsoft.com/office/drawing/2014/main" id="{C62C2A55-2AB9-43AD-8FEE-AFF6775BDDA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2" name="Text Box 3">
          <a:extLst>
            <a:ext uri="{FF2B5EF4-FFF2-40B4-BE49-F238E27FC236}">
              <a16:creationId xmlns="" xmlns:a16="http://schemas.microsoft.com/office/drawing/2014/main" id="{3C16738A-8D29-4E93-A978-E0C4D838B16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3" name="Text Box 32">
          <a:extLst>
            <a:ext uri="{FF2B5EF4-FFF2-40B4-BE49-F238E27FC236}">
              <a16:creationId xmlns="" xmlns:a16="http://schemas.microsoft.com/office/drawing/2014/main" id="{43A11319-1588-4FA2-A8D3-B8152B62E17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4" name="Text Box 3">
          <a:extLst>
            <a:ext uri="{FF2B5EF4-FFF2-40B4-BE49-F238E27FC236}">
              <a16:creationId xmlns="" xmlns:a16="http://schemas.microsoft.com/office/drawing/2014/main" id="{D24109D3-726C-44A7-B277-B7E8B92793C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5" name="Text Box 63">
          <a:extLst>
            <a:ext uri="{FF2B5EF4-FFF2-40B4-BE49-F238E27FC236}">
              <a16:creationId xmlns="" xmlns:a16="http://schemas.microsoft.com/office/drawing/2014/main" id="{5537F186-9712-4F67-AC0A-A1C722051FB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6" name="Text Box 3">
          <a:extLst>
            <a:ext uri="{FF2B5EF4-FFF2-40B4-BE49-F238E27FC236}">
              <a16:creationId xmlns="" xmlns:a16="http://schemas.microsoft.com/office/drawing/2014/main" id="{F21ADFE0-2EEB-450B-A038-22F360C2A29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7" name="Text Box 32">
          <a:extLst>
            <a:ext uri="{FF2B5EF4-FFF2-40B4-BE49-F238E27FC236}">
              <a16:creationId xmlns="" xmlns:a16="http://schemas.microsoft.com/office/drawing/2014/main" id="{C5251AFD-BB8E-48EB-8472-2B61715AA36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18" name="Text Box 3">
          <a:extLst>
            <a:ext uri="{FF2B5EF4-FFF2-40B4-BE49-F238E27FC236}">
              <a16:creationId xmlns="" xmlns:a16="http://schemas.microsoft.com/office/drawing/2014/main" id="{A16A348D-47A6-42B2-B6BC-94A8ACF2AD7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19" name="Text Box 63">
          <a:extLst>
            <a:ext uri="{FF2B5EF4-FFF2-40B4-BE49-F238E27FC236}">
              <a16:creationId xmlns="" xmlns:a16="http://schemas.microsoft.com/office/drawing/2014/main" id="{EC430B58-54F7-473E-8881-4F79FB83A58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0" name="Text Box 3">
          <a:extLst>
            <a:ext uri="{FF2B5EF4-FFF2-40B4-BE49-F238E27FC236}">
              <a16:creationId xmlns="" xmlns:a16="http://schemas.microsoft.com/office/drawing/2014/main" id="{DB6070D9-278B-4533-B5CB-5EDCC11AD37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1" name="Text Box 32">
          <a:extLst>
            <a:ext uri="{FF2B5EF4-FFF2-40B4-BE49-F238E27FC236}">
              <a16:creationId xmlns="" xmlns:a16="http://schemas.microsoft.com/office/drawing/2014/main" id="{5F099DF8-D4A2-4F3C-B1E2-F992556F07A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2" name="Text Box 3">
          <a:extLst>
            <a:ext uri="{FF2B5EF4-FFF2-40B4-BE49-F238E27FC236}">
              <a16:creationId xmlns="" xmlns:a16="http://schemas.microsoft.com/office/drawing/2014/main" id="{B6D8B8D2-5BB2-4EE9-B9AE-6719BBD77FF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3" name="Text Box 63">
          <a:extLst>
            <a:ext uri="{FF2B5EF4-FFF2-40B4-BE49-F238E27FC236}">
              <a16:creationId xmlns="" xmlns:a16="http://schemas.microsoft.com/office/drawing/2014/main" id="{8403F930-A196-4DB4-AD56-5792BCC4617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4" name="Text Box 3">
          <a:extLst>
            <a:ext uri="{FF2B5EF4-FFF2-40B4-BE49-F238E27FC236}">
              <a16:creationId xmlns="" xmlns:a16="http://schemas.microsoft.com/office/drawing/2014/main" id="{393E7B9F-914C-4FB6-899A-0B79AA80814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5" name="Text Box 32">
          <a:extLst>
            <a:ext uri="{FF2B5EF4-FFF2-40B4-BE49-F238E27FC236}">
              <a16:creationId xmlns="" xmlns:a16="http://schemas.microsoft.com/office/drawing/2014/main" id="{D0E73DA8-2C9B-43DC-9BE3-EB5F47120B3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6" name="Text Box 3">
          <a:extLst>
            <a:ext uri="{FF2B5EF4-FFF2-40B4-BE49-F238E27FC236}">
              <a16:creationId xmlns="" xmlns:a16="http://schemas.microsoft.com/office/drawing/2014/main" id="{58337DAD-F786-46C6-B282-8EF47449156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7" name="Text Box 63">
          <a:extLst>
            <a:ext uri="{FF2B5EF4-FFF2-40B4-BE49-F238E27FC236}">
              <a16:creationId xmlns="" xmlns:a16="http://schemas.microsoft.com/office/drawing/2014/main" id="{CED2A452-5B38-47D7-800F-950D20966A4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28" name="Text Box 3">
          <a:extLst>
            <a:ext uri="{FF2B5EF4-FFF2-40B4-BE49-F238E27FC236}">
              <a16:creationId xmlns="" xmlns:a16="http://schemas.microsoft.com/office/drawing/2014/main" id="{7FD00E71-7A5C-472F-A6CE-0D0992082C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29" name="Text Box 32">
          <a:extLst>
            <a:ext uri="{FF2B5EF4-FFF2-40B4-BE49-F238E27FC236}">
              <a16:creationId xmlns="" xmlns:a16="http://schemas.microsoft.com/office/drawing/2014/main" id="{05BAB1F1-177F-4B50-9B66-E8409BAA201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0" name="Text Box 3">
          <a:extLst>
            <a:ext uri="{FF2B5EF4-FFF2-40B4-BE49-F238E27FC236}">
              <a16:creationId xmlns="" xmlns:a16="http://schemas.microsoft.com/office/drawing/2014/main" id="{60DE9571-044A-48F9-A1FD-86E175205A7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1" name="Text Box 63">
          <a:extLst>
            <a:ext uri="{FF2B5EF4-FFF2-40B4-BE49-F238E27FC236}">
              <a16:creationId xmlns="" xmlns:a16="http://schemas.microsoft.com/office/drawing/2014/main" id="{EBAA09CB-B435-4986-A0EA-C8C318F0F55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2" name="Text Box 3">
          <a:extLst>
            <a:ext uri="{FF2B5EF4-FFF2-40B4-BE49-F238E27FC236}">
              <a16:creationId xmlns="" xmlns:a16="http://schemas.microsoft.com/office/drawing/2014/main" id="{0266D48B-80FB-4B30-8296-A7DE69845DA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3" name="Text Box 32">
          <a:extLst>
            <a:ext uri="{FF2B5EF4-FFF2-40B4-BE49-F238E27FC236}">
              <a16:creationId xmlns="" xmlns:a16="http://schemas.microsoft.com/office/drawing/2014/main" id="{DBD670FE-5885-4379-8708-81D3F20F6D3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4" name="Text Box 3">
          <a:extLst>
            <a:ext uri="{FF2B5EF4-FFF2-40B4-BE49-F238E27FC236}">
              <a16:creationId xmlns="" xmlns:a16="http://schemas.microsoft.com/office/drawing/2014/main" id="{FDCC08FD-109C-4942-ADD6-FFF77D774AA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5" name="Text Box 63">
          <a:extLst>
            <a:ext uri="{FF2B5EF4-FFF2-40B4-BE49-F238E27FC236}">
              <a16:creationId xmlns="" xmlns:a16="http://schemas.microsoft.com/office/drawing/2014/main" id="{13C21376-D9DC-4630-9995-2ED14E3BE16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6" name="Text Box 3">
          <a:extLst>
            <a:ext uri="{FF2B5EF4-FFF2-40B4-BE49-F238E27FC236}">
              <a16:creationId xmlns="" xmlns:a16="http://schemas.microsoft.com/office/drawing/2014/main" id="{FD1E629C-7C02-4AF6-85A0-1A439597110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7" name="Text Box 32">
          <a:extLst>
            <a:ext uri="{FF2B5EF4-FFF2-40B4-BE49-F238E27FC236}">
              <a16:creationId xmlns="" xmlns:a16="http://schemas.microsoft.com/office/drawing/2014/main" id="{CB06A000-D722-4967-B2CF-44190AC20BD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38" name="Text Box 3">
          <a:extLst>
            <a:ext uri="{FF2B5EF4-FFF2-40B4-BE49-F238E27FC236}">
              <a16:creationId xmlns="" xmlns:a16="http://schemas.microsoft.com/office/drawing/2014/main" id="{3E0F7830-B609-4586-8DB6-B9C94DD2A38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39" name="Text Box 63">
          <a:extLst>
            <a:ext uri="{FF2B5EF4-FFF2-40B4-BE49-F238E27FC236}">
              <a16:creationId xmlns="" xmlns:a16="http://schemas.microsoft.com/office/drawing/2014/main" id="{D558FDD2-0F01-42B3-A44A-98861E3FBF8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0" name="Text Box 3">
          <a:extLst>
            <a:ext uri="{FF2B5EF4-FFF2-40B4-BE49-F238E27FC236}">
              <a16:creationId xmlns="" xmlns:a16="http://schemas.microsoft.com/office/drawing/2014/main" id="{641B958C-0DFA-49B4-87FA-B1ED2B42098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1" name="Text Box 32">
          <a:extLst>
            <a:ext uri="{FF2B5EF4-FFF2-40B4-BE49-F238E27FC236}">
              <a16:creationId xmlns="" xmlns:a16="http://schemas.microsoft.com/office/drawing/2014/main" id="{39D0AC0E-81D0-46AB-B73B-D0E2193DD2E1}"/>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2" name="Text Box 3">
          <a:extLst>
            <a:ext uri="{FF2B5EF4-FFF2-40B4-BE49-F238E27FC236}">
              <a16:creationId xmlns="" xmlns:a16="http://schemas.microsoft.com/office/drawing/2014/main" id="{EE3CAB6C-0415-40F1-8473-50599AAD49B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3" name="Text Box 63">
          <a:extLst>
            <a:ext uri="{FF2B5EF4-FFF2-40B4-BE49-F238E27FC236}">
              <a16:creationId xmlns="" xmlns:a16="http://schemas.microsoft.com/office/drawing/2014/main" id="{6591B101-BBC9-4B83-9C09-9ABEB38F30C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4" name="Text Box 32">
          <a:extLst>
            <a:ext uri="{FF2B5EF4-FFF2-40B4-BE49-F238E27FC236}">
              <a16:creationId xmlns="" xmlns:a16="http://schemas.microsoft.com/office/drawing/2014/main" id="{4198EF21-9EA5-4A02-808F-51138021DFC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5" name="Text Box 3">
          <a:extLst>
            <a:ext uri="{FF2B5EF4-FFF2-40B4-BE49-F238E27FC236}">
              <a16:creationId xmlns="" xmlns:a16="http://schemas.microsoft.com/office/drawing/2014/main" id="{76188C37-0541-471A-A39D-05226833928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6" name="Text Box 63">
          <a:extLst>
            <a:ext uri="{FF2B5EF4-FFF2-40B4-BE49-F238E27FC236}">
              <a16:creationId xmlns="" xmlns:a16="http://schemas.microsoft.com/office/drawing/2014/main" id="{43B6F14F-31D1-4628-A83D-14F729A145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7" name="Text Box 3">
          <a:extLst>
            <a:ext uri="{FF2B5EF4-FFF2-40B4-BE49-F238E27FC236}">
              <a16:creationId xmlns="" xmlns:a16="http://schemas.microsoft.com/office/drawing/2014/main" id="{80FA2446-2A87-4EFC-A42D-166182E7C7D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48" name="Text Box 32">
          <a:extLst>
            <a:ext uri="{FF2B5EF4-FFF2-40B4-BE49-F238E27FC236}">
              <a16:creationId xmlns="" xmlns:a16="http://schemas.microsoft.com/office/drawing/2014/main" id="{D8742BE2-33FE-4633-ABCF-DE6298F5061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49" name="Text Box 3">
          <a:extLst>
            <a:ext uri="{FF2B5EF4-FFF2-40B4-BE49-F238E27FC236}">
              <a16:creationId xmlns="" xmlns:a16="http://schemas.microsoft.com/office/drawing/2014/main" id="{F95AAE5D-2E60-47C0-B261-C5F85EA6B88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0" name="Text Box 63">
          <a:extLst>
            <a:ext uri="{FF2B5EF4-FFF2-40B4-BE49-F238E27FC236}">
              <a16:creationId xmlns="" xmlns:a16="http://schemas.microsoft.com/office/drawing/2014/main" id="{154009F7-2E00-4369-965B-0FC424D1CBF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1" name="Text Box 3">
          <a:extLst>
            <a:ext uri="{FF2B5EF4-FFF2-40B4-BE49-F238E27FC236}">
              <a16:creationId xmlns="" xmlns:a16="http://schemas.microsoft.com/office/drawing/2014/main" id="{09840498-A0D3-47C4-9531-8FB78B71A8C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2" name="Text Box 32">
          <a:extLst>
            <a:ext uri="{FF2B5EF4-FFF2-40B4-BE49-F238E27FC236}">
              <a16:creationId xmlns="" xmlns:a16="http://schemas.microsoft.com/office/drawing/2014/main" id="{A3E73453-4D75-4AF2-8D3D-4A47A9C27D1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3" name="Text Box 3">
          <a:extLst>
            <a:ext uri="{FF2B5EF4-FFF2-40B4-BE49-F238E27FC236}">
              <a16:creationId xmlns="" xmlns:a16="http://schemas.microsoft.com/office/drawing/2014/main" id="{BDB46333-3B64-4E1E-9A4C-1B8EE753CB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4" name="Text Box 63">
          <a:extLst>
            <a:ext uri="{FF2B5EF4-FFF2-40B4-BE49-F238E27FC236}">
              <a16:creationId xmlns="" xmlns:a16="http://schemas.microsoft.com/office/drawing/2014/main" id="{89518CF1-923D-4587-9DA2-C2EC897451D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5" name="Text Box 3">
          <a:extLst>
            <a:ext uri="{FF2B5EF4-FFF2-40B4-BE49-F238E27FC236}">
              <a16:creationId xmlns="" xmlns:a16="http://schemas.microsoft.com/office/drawing/2014/main" id="{678330BC-448F-48D2-A533-7D7DE2E7F4D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6" name="Text Box 32">
          <a:extLst>
            <a:ext uri="{FF2B5EF4-FFF2-40B4-BE49-F238E27FC236}">
              <a16:creationId xmlns="" xmlns:a16="http://schemas.microsoft.com/office/drawing/2014/main" id="{779AB385-9835-46F8-A6D3-6DFD66A8CC5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7" name="Text Box 3">
          <a:extLst>
            <a:ext uri="{FF2B5EF4-FFF2-40B4-BE49-F238E27FC236}">
              <a16:creationId xmlns="" xmlns:a16="http://schemas.microsoft.com/office/drawing/2014/main" id="{78F573FE-ED92-4380-AC2A-286B4CD8943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58" name="Text Box 63">
          <a:extLst>
            <a:ext uri="{FF2B5EF4-FFF2-40B4-BE49-F238E27FC236}">
              <a16:creationId xmlns="" xmlns:a16="http://schemas.microsoft.com/office/drawing/2014/main" id="{82E7D251-3502-4590-83F2-919AB60798C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59" name="Text Box 3">
          <a:extLst>
            <a:ext uri="{FF2B5EF4-FFF2-40B4-BE49-F238E27FC236}">
              <a16:creationId xmlns="" xmlns:a16="http://schemas.microsoft.com/office/drawing/2014/main" id="{C94D1D14-5525-4832-84EA-CA60970755B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0" name="Text Box 32">
          <a:extLst>
            <a:ext uri="{FF2B5EF4-FFF2-40B4-BE49-F238E27FC236}">
              <a16:creationId xmlns="" xmlns:a16="http://schemas.microsoft.com/office/drawing/2014/main" id="{C254EFF0-7C2C-4F0F-AABA-3D06802FA04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1" name="Text Box 3">
          <a:extLst>
            <a:ext uri="{FF2B5EF4-FFF2-40B4-BE49-F238E27FC236}">
              <a16:creationId xmlns="" xmlns:a16="http://schemas.microsoft.com/office/drawing/2014/main" id="{2187BD43-9B47-4463-A3CD-34AAF4563D0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2" name="Text Box 63">
          <a:extLst>
            <a:ext uri="{FF2B5EF4-FFF2-40B4-BE49-F238E27FC236}">
              <a16:creationId xmlns="" xmlns:a16="http://schemas.microsoft.com/office/drawing/2014/main" id="{B8D0D703-772B-42E5-9CD3-48805A9994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3" name="Text Box 3">
          <a:extLst>
            <a:ext uri="{FF2B5EF4-FFF2-40B4-BE49-F238E27FC236}">
              <a16:creationId xmlns="" xmlns:a16="http://schemas.microsoft.com/office/drawing/2014/main" id="{B9003221-D7B9-47A0-B831-752F9B0AE8B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4" name="Text Box 32">
          <a:extLst>
            <a:ext uri="{FF2B5EF4-FFF2-40B4-BE49-F238E27FC236}">
              <a16:creationId xmlns="" xmlns:a16="http://schemas.microsoft.com/office/drawing/2014/main" id="{8FECDF81-9AB8-4F55-8515-361337AEC15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5" name="Text Box 3">
          <a:extLst>
            <a:ext uri="{FF2B5EF4-FFF2-40B4-BE49-F238E27FC236}">
              <a16:creationId xmlns="" xmlns:a16="http://schemas.microsoft.com/office/drawing/2014/main" id="{573593DE-C1A1-44FA-B752-BA1652B8439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6" name="Text Box 63">
          <a:extLst>
            <a:ext uri="{FF2B5EF4-FFF2-40B4-BE49-F238E27FC236}">
              <a16:creationId xmlns="" xmlns:a16="http://schemas.microsoft.com/office/drawing/2014/main" id="{1878DDA4-FB71-493F-8A6A-3525EE1D7CC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7" name="Text Box 3">
          <a:extLst>
            <a:ext uri="{FF2B5EF4-FFF2-40B4-BE49-F238E27FC236}">
              <a16:creationId xmlns="" xmlns:a16="http://schemas.microsoft.com/office/drawing/2014/main" id="{1C75B4CA-B577-47A8-8483-1AD61FF7758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68" name="Text Box 32">
          <a:extLst>
            <a:ext uri="{FF2B5EF4-FFF2-40B4-BE49-F238E27FC236}">
              <a16:creationId xmlns="" xmlns:a16="http://schemas.microsoft.com/office/drawing/2014/main" id="{C6906940-4C99-41AA-87C9-156CD3436CC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69" name="Text Box 3">
          <a:extLst>
            <a:ext uri="{FF2B5EF4-FFF2-40B4-BE49-F238E27FC236}">
              <a16:creationId xmlns="" xmlns:a16="http://schemas.microsoft.com/office/drawing/2014/main" id="{32A4C387-B0B6-446B-BDF0-844FA82078C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0" name="Text Box 63">
          <a:extLst>
            <a:ext uri="{FF2B5EF4-FFF2-40B4-BE49-F238E27FC236}">
              <a16:creationId xmlns="" xmlns:a16="http://schemas.microsoft.com/office/drawing/2014/main" id="{B2614AD1-603B-4FA5-8C32-DA68983AFB1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1" name="Text Box 3">
          <a:extLst>
            <a:ext uri="{FF2B5EF4-FFF2-40B4-BE49-F238E27FC236}">
              <a16:creationId xmlns="" xmlns:a16="http://schemas.microsoft.com/office/drawing/2014/main" id="{704D3CDC-97D8-4D00-93E0-4466D7ED72F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2" name="Text Box 32">
          <a:extLst>
            <a:ext uri="{FF2B5EF4-FFF2-40B4-BE49-F238E27FC236}">
              <a16:creationId xmlns="" xmlns:a16="http://schemas.microsoft.com/office/drawing/2014/main" id="{71F9F829-F063-4F1C-9D91-2E941C10CC5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3" name="Text Box 3">
          <a:extLst>
            <a:ext uri="{FF2B5EF4-FFF2-40B4-BE49-F238E27FC236}">
              <a16:creationId xmlns="" xmlns:a16="http://schemas.microsoft.com/office/drawing/2014/main" id="{4690258D-9152-466A-94EF-697816F2AA7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4" name="Text Box 63">
          <a:extLst>
            <a:ext uri="{FF2B5EF4-FFF2-40B4-BE49-F238E27FC236}">
              <a16:creationId xmlns="" xmlns:a16="http://schemas.microsoft.com/office/drawing/2014/main" id="{DA3CBE1E-8498-447B-ABB6-FE8C503676B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5" name="Text Box 3">
          <a:extLst>
            <a:ext uri="{FF2B5EF4-FFF2-40B4-BE49-F238E27FC236}">
              <a16:creationId xmlns="" xmlns:a16="http://schemas.microsoft.com/office/drawing/2014/main" id="{1FF620C8-5A7C-40A7-8100-4DB50DFE4CE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6" name="Text Box 32">
          <a:extLst>
            <a:ext uri="{FF2B5EF4-FFF2-40B4-BE49-F238E27FC236}">
              <a16:creationId xmlns="" xmlns:a16="http://schemas.microsoft.com/office/drawing/2014/main" id="{43636FB6-FB77-46EE-9FC0-62B483B6B40E}"/>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7" name="Text Box 3">
          <a:extLst>
            <a:ext uri="{FF2B5EF4-FFF2-40B4-BE49-F238E27FC236}">
              <a16:creationId xmlns="" xmlns:a16="http://schemas.microsoft.com/office/drawing/2014/main" id="{897CCB95-3D70-4035-8983-F0B02C20731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78" name="Text Box 63">
          <a:extLst>
            <a:ext uri="{FF2B5EF4-FFF2-40B4-BE49-F238E27FC236}">
              <a16:creationId xmlns="" xmlns:a16="http://schemas.microsoft.com/office/drawing/2014/main" id="{FD9FE289-D1B1-4524-B80A-41A9973D102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79" name="Text Box 3">
          <a:extLst>
            <a:ext uri="{FF2B5EF4-FFF2-40B4-BE49-F238E27FC236}">
              <a16:creationId xmlns="" xmlns:a16="http://schemas.microsoft.com/office/drawing/2014/main" id="{DC364D96-E9D7-4DAD-B380-1644B9F1450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0" name="Text Box 32">
          <a:extLst>
            <a:ext uri="{FF2B5EF4-FFF2-40B4-BE49-F238E27FC236}">
              <a16:creationId xmlns="" xmlns:a16="http://schemas.microsoft.com/office/drawing/2014/main" id="{AAAFB458-7E0F-45CB-B880-0BC8D02B1D3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1" name="Text Box 3">
          <a:extLst>
            <a:ext uri="{FF2B5EF4-FFF2-40B4-BE49-F238E27FC236}">
              <a16:creationId xmlns="" xmlns:a16="http://schemas.microsoft.com/office/drawing/2014/main" id="{78633528-70DB-403E-ABEA-695D8BE4650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2" name="Text Box 63">
          <a:extLst>
            <a:ext uri="{FF2B5EF4-FFF2-40B4-BE49-F238E27FC236}">
              <a16:creationId xmlns="" xmlns:a16="http://schemas.microsoft.com/office/drawing/2014/main" id="{A5EB07B0-7866-476E-A990-D0F40479B647}"/>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3" name="Text Box 3">
          <a:extLst>
            <a:ext uri="{FF2B5EF4-FFF2-40B4-BE49-F238E27FC236}">
              <a16:creationId xmlns="" xmlns:a16="http://schemas.microsoft.com/office/drawing/2014/main" id="{088C7711-82FC-41B7-BB4F-9696948EB06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4" name="Text Box 32">
          <a:extLst>
            <a:ext uri="{FF2B5EF4-FFF2-40B4-BE49-F238E27FC236}">
              <a16:creationId xmlns="" xmlns:a16="http://schemas.microsoft.com/office/drawing/2014/main" id="{9F48121F-A18B-4FD7-A872-D260CEC31C3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5" name="Text Box 3">
          <a:extLst>
            <a:ext uri="{FF2B5EF4-FFF2-40B4-BE49-F238E27FC236}">
              <a16:creationId xmlns="" xmlns:a16="http://schemas.microsoft.com/office/drawing/2014/main" id="{5C5E6366-41A6-4AE4-B072-C6BB08FC303A}"/>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6" name="Text Box 63">
          <a:extLst>
            <a:ext uri="{FF2B5EF4-FFF2-40B4-BE49-F238E27FC236}">
              <a16:creationId xmlns="" xmlns:a16="http://schemas.microsoft.com/office/drawing/2014/main" id="{E4EB995C-5798-4615-8DCE-9ACC7D2DBC6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7" name="Text Box 3">
          <a:extLst>
            <a:ext uri="{FF2B5EF4-FFF2-40B4-BE49-F238E27FC236}">
              <a16:creationId xmlns="" xmlns:a16="http://schemas.microsoft.com/office/drawing/2014/main" id="{E0015EBE-D4E7-4B94-8ED5-092D3785059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88" name="Text Box 32">
          <a:extLst>
            <a:ext uri="{FF2B5EF4-FFF2-40B4-BE49-F238E27FC236}">
              <a16:creationId xmlns="" xmlns:a16="http://schemas.microsoft.com/office/drawing/2014/main" id="{A9D3F90D-B79F-414C-A29F-4230F7E984C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89" name="Text Box 3">
          <a:extLst>
            <a:ext uri="{FF2B5EF4-FFF2-40B4-BE49-F238E27FC236}">
              <a16:creationId xmlns="" xmlns:a16="http://schemas.microsoft.com/office/drawing/2014/main" id="{1DDDBDB4-E488-4859-865E-4FCF939D25E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0" name="Text Box 63">
          <a:extLst>
            <a:ext uri="{FF2B5EF4-FFF2-40B4-BE49-F238E27FC236}">
              <a16:creationId xmlns="" xmlns:a16="http://schemas.microsoft.com/office/drawing/2014/main" id="{6EEDEF75-B3CF-4CEA-BA97-651EAA32619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1" name="Text Box 3">
          <a:extLst>
            <a:ext uri="{FF2B5EF4-FFF2-40B4-BE49-F238E27FC236}">
              <a16:creationId xmlns="" xmlns:a16="http://schemas.microsoft.com/office/drawing/2014/main" id="{4449A2A7-3FE4-4DA3-8214-BD81E27E76B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2" name="Text Box 32">
          <a:extLst>
            <a:ext uri="{FF2B5EF4-FFF2-40B4-BE49-F238E27FC236}">
              <a16:creationId xmlns="" xmlns:a16="http://schemas.microsoft.com/office/drawing/2014/main" id="{4025C5D8-0A38-4106-84DA-15388128634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3" name="Text Box 3">
          <a:extLst>
            <a:ext uri="{FF2B5EF4-FFF2-40B4-BE49-F238E27FC236}">
              <a16:creationId xmlns="" xmlns:a16="http://schemas.microsoft.com/office/drawing/2014/main" id="{CEDFF77E-0591-4306-B765-EB3D406B5A6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4" name="Text Box 63">
          <a:extLst>
            <a:ext uri="{FF2B5EF4-FFF2-40B4-BE49-F238E27FC236}">
              <a16:creationId xmlns="" xmlns:a16="http://schemas.microsoft.com/office/drawing/2014/main" id="{A6C75005-BFDB-4388-881F-60CF8A0D860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5" name="Text Box 3">
          <a:extLst>
            <a:ext uri="{FF2B5EF4-FFF2-40B4-BE49-F238E27FC236}">
              <a16:creationId xmlns="" xmlns:a16="http://schemas.microsoft.com/office/drawing/2014/main" id="{63C96F22-49AF-4FD6-A838-8E31A326798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6" name="Text Box 32">
          <a:extLst>
            <a:ext uri="{FF2B5EF4-FFF2-40B4-BE49-F238E27FC236}">
              <a16:creationId xmlns="" xmlns:a16="http://schemas.microsoft.com/office/drawing/2014/main" id="{5B714E85-8A65-4579-BCDF-56F48D4B1B9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7" name="Text Box 3">
          <a:extLst>
            <a:ext uri="{FF2B5EF4-FFF2-40B4-BE49-F238E27FC236}">
              <a16:creationId xmlns="" xmlns:a16="http://schemas.microsoft.com/office/drawing/2014/main" id="{E54BF4B1-7E31-4E1A-AA09-B9668E1474E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698" name="Text Box 63">
          <a:extLst>
            <a:ext uri="{FF2B5EF4-FFF2-40B4-BE49-F238E27FC236}">
              <a16:creationId xmlns="" xmlns:a16="http://schemas.microsoft.com/office/drawing/2014/main" id="{ACEC6832-E972-4EB8-A215-E11488FB110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699" name="Text Box 3">
          <a:extLst>
            <a:ext uri="{FF2B5EF4-FFF2-40B4-BE49-F238E27FC236}">
              <a16:creationId xmlns="" xmlns:a16="http://schemas.microsoft.com/office/drawing/2014/main" id="{8A96CBC3-9B65-4F10-83D0-DBF84FCE023F}"/>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0" name="Text Box 32">
          <a:extLst>
            <a:ext uri="{FF2B5EF4-FFF2-40B4-BE49-F238E27FC236}">
              <a16:creationId xmlns="" xmlns:a16="http://schemas.microsoft.com/office/drawing/2014/main" id="{4BC2426F-AD0B-4D53-9467-7669858127A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1" name="Text Box 3">
          <a:extLst>
            <a:ext uri="{FF2B5EF4-FFF2-40B4-BE49-F238E27FC236}">
              <a16:creationId xmlns="" xmlns:a16="http://schemas.microsoft.com/office/drawing/2014/main" id="{F7C5D6E0-1313-47FF-9D24-185EBFCEFD4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2" name="Text Box 63">
          <a:extLst>
            <a:ext uri="{FF2B5EF4-FFF2-40B4-BE49-F238E27FC236}">
              <a16:creationId xmlns="" xmlns:a16="http://schemas.microsoft.com/office/drawing/2014/main" id="{E4FD6B9E-2BDB-4CC2-BAE3-6896BF98CE7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3" name="Text Box 3">
          <a:extLst>
            <a:ext uri="{FF2B5EF4-FFF2-40B4-BE49-F238E27FC236}">
              <a16:creationId xmlns="" xmlns:a16="http://schemas.microsoft.com/office/drawing/2014/main" id="{62A77E69-F3A2-4CA5-A51A-5EE6075B55C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4" name="Text Box 32">
          <a:extLst>
            <a:ext uri="{FF2B5EF4-FFF2-40B4-BE49-F238E27FC236}">
              <a16:creationId xmlns="" xmlns:a16="http://schemas.microsoft.com/office/drawing/2014/main" id="{C3ECA4AA-1A90-4C27-B050-81751483CF8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5" name="Text Box 3">
          <a:extLst>
            <a:ext uri="{FF2B5EF4-FFF2-40B4-BE49-F238E27FC236}">
              <a16:creationId xmlns="" xmlns:a16="http://schemas.microsoft.com/office/drawing/2014/main" id="{AAC2171B-AAB5-43D7-B9E3-745C48E2B47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6" name="Text Box 63">
          <a:extLst>
            <a:ext uri="{FF2B5EF4-FFF2-40B4-BE49-F238E27FC236}">
              <a16:creationId xmlns="" xmlns:a16="http://schemas.microsoft.com/office/drawing/2014/main" id="{27850A87-4C6C-4F09-8144-1E0DDFACEB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7" name="Text Box 3">
          <a:extLst>
            <a:ext uri="{FF2B5EF4-FFF2-40B4-BE49-F238E27FC236}">
              <a16:creationId xmlns="" xmlns:a16="http://schemas.microsoft.com/office/drawing/2014/main" id="{F3878858-17F4-4035-B2BE-75A02131B52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08" name="Text Box 32">
          <a:extLst>
            <a:ext uri="{FF2B5EF4-FFF2-40B4-BE49-F238E27FC236}">
              <a16:creationId xmlns="" xmlns:a16="http://schemas.microsoft.com/office/drawing/2014/main" id="{F547B7F1-7EDC-4191-B26F-24331F85CD0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09" name="Text Box 3">
          <a:extLst>
            <a:ext uri="{FF2B5EF4-FFF2-40B4-BE49-F238E27FC236}">
              <a16:creationId xmlns="" xmlns:a16="http://schemas.microsoft.com/office/drawing/2014/main" id="{1B0A87D2-2515-486F-AD96-B4450BB15DD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0" name="Text Box 63">
          <a:extLst>
            <a:ext uri="{FF2B5EF4-FFF2-40B4-BE49-F238E27FC236}">
              <a16:creationId xmlns="" xmlns:a16="http://schemas.microsoft.com/office/drawing/2014/main" id="{235E78E7-42E8-40DF-82EC-F3667538955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1" name="Text Box 3">
          <a:extLst>
            <a:ext uri="{FF2B5EF4-FFF2-40B4-BE49-F238E27FC236}">
              <a16:creationId xmlns="" xmlns:a16="http://schemas.microsoft.com/office/drawing/2014/main" id="{4E2C1DFD-45BC-451A-8A12-21B811C5B15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2" name="Text Box 32">
          <a:extLst>
            <a:ext uri="{FF2B5EF4-FFF2-40B4-BE49-F238E27FC236}">
              <a16:creationId xmlns="" xmlns:a16="http://schemas.microsoft.com/office/drawing/2014/main" id="{C1A40A78-175D-455A-BEE2-10DEB48E23E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3" name="Text Box 3">
          <a:extLst>
            <a:ext uri="{FF2B5EF4-FFF2-40B4-BE49-F238E27FC236}">
              <a16:creationId xmlns="" xmlns:a16="http://schemas.microsoft.com/office/drawing/2014/main" id="{D86751C5-A8D7-4638-B17D-00827831FF3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4" name="Text Box 63">
          <a:extLst>
            <a:ext uri="{FF2B5EF4-FFF2-40B4-BE49-F238E27FC236}">
              <a16:creationId xmlns="" xmlns:a16="http://schemas.microsoft.com/office/drawing/2014/main" id="{EECE62E8-DB65-48DC-AA22-5730DD60153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5" name="Text Box 3">
          <a:extLst>
            <a:ext uri="{FF2B5EF4-FFF2-40B4-BE49-F238E27FC236}">
              <a16:creationId xmlns="" xmlns:a16="http://schemas.microsoft.com/office/drawing/2014/main" id="{8641CB6D-0315-41CD-B339-B2E140E028B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6" name="Text Box 32">
          <a:extLst>
            <a:ext uri="{FF2B5EF4-FFF2-40B4-BE49-F238E27FC236}">
              <a16:creationId xmlns="" xmlns:a16="http://schemas.microsoft.com/office/drawing/2014/main" id="{C8658398-4C9E-4360-AD9B-444DF1248B4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7" name="Text Box 3">
          <a:extLst>
            <a:ext uri="{FF2B5EF4-FFF2-40B4-BE49-F238E27FC236}">
              <a16:creationId xmlns="" xmlns:a16="http://schemas.microsoft.com/office/drawing/2014/main" id="{8E9C47CA-9F3D-4642-B125-58ACFC21DDB3}"/>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18" name="Text Box 63">
          <a:extLst>
            <a:ext uri="{FF2B5EF4-FFF2-40B4-BE49-F238E27FC236}">
              <a16:creationId xmlns="" xmlns:a16="http://schemas.microsoft.com/office/drawing/2014/main" id="{8268234B-3729-4C39-BB50-94EC9C7D1752}"/>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19" name="Text Box 3">
          <a:extLst>
            <a:ext uri="{FF2B5EF4-FFF2-40B4-BE49-F238E27FC236}">
              <a16:creationId xmlns="" xmlns:a16="http://schemas.microsoft.com/office/drawing/2014/main" id="{CDFB22F0-C3AA-4FCB-948D-4ED5D4E4A1F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0" name="Text Box 32">
          <a:extLst>
            <a:ext uri="{FF2B5EF4-FFF2-40B4-BE49-F238E27FC236}">
              <a16:creationId xmlns="" xmlns:a16="http://schemas.microsoft.com/office/drawing/2014/main" id="{CC301E92-F81A-4EEA-902B-2520094BC6B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1" name="Text Box 3">
          <a:extLst>
            <a:ext uri="{FF2B5EF4-FFF2-40B4-BE49-F238E27FC236}">
              <a16:creationId xmlns="" xmlns:a16="http://schemas.microsoft.com/office/drawing/2014/main" id="{3D6807CA-A629-4B03-89E6-F1C50327C17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2" name="Text Box 63">
          <a:extLst>
            <a:ext uri="{FF2B5EF4-FFF2-40B4-BE49-F238E27FC236}">
              <a16:creationId xmlns="" xmlns:a16="http://schemas.microsoft.com/office/drawing/2014/main" id="{0014879D-7BFC-4106-BD59-C3E45973D0C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3" name="Text Box 3">
          <a:extLst>
            <a:ext uri="{FF2B5EF4-FFF2-40B4-BE49-F238E27FC236}">
              <a16:creationId xmlns="" xmlns:a16="http://schemas.microsoft.com/office/drawing/2014/main" id="{34CC2B8E-CD73-4913-A058-D80601A97A0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4" name="Text Box 32">
          <a:extLst>
            <a:ext uri="{FF2B5EF4-FFF2-40B4-BE49-F238E27FC236}">
              <a16:creationId xmlns="" xmlns:a16="http://schemas.microsoft.com/office/drawing/2014/main" id="{F9485D78-ABF8-4DC2-8FEC-10AA6BE41FF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5" name="Text Box 3">
          <a:extLst>
            <a:ext uri="{FF2B5EF4-FFF2-40B4-BE49-F238E27FC236}">
              <a16:creationId xmlns="" xmlns:a16="http://schemas.microsoft.com/office/drawing/2014/main" id="{1113034D-3FD6-478F-AA5B-761940ECB3A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6" name="Text Box 63">
          <a:extLst>
            <a:ext uri="{FF2B5EF4-FFF2-40B4-BE49-F238E27FC236}">
              <a16:creationId xmlns="" xmlns:a16="http://schemas.microsoft.com/office/drawing/2014/main" id="{02768F12-940D-4C8B-8C6A-1435BF0D02F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7" name="Text Box 3">
          <a:extLst>
            <a:ext uri="{FF2B5EF4-FFF2-40B4-BE49-F238E27FC236}">
              <a16:creationId xmlns="" xmlns:a16="http://schemas.microsoft.com/office/drawing/2014/main" id="{88ECF1D8-8529-40AE-9D0C-7442932A1DB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28" name="Text Box 32">
          <a:extLst>
            <a:ext uri="{FF2B5EF4-FFF2-40B4-BE49-F238E27FC236}">
              <a16:creationId xmlns="" xmlns:a16="http://schemas.microsoft.com/office/drawing/2014/main" id="{EC881E5E-6AF6-4D9C-A65A-E16CF39E5033}"/>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29" name="Text Box 3">
          <a:extLst>
            <a:ext uri="{FF2B5EF4-FFF2-40B4-BE49-F238E27FC236}">
              <a16:creationId xmlns="" xmlns:a16="http://schemas.microsoft.com/office/drawing/2014/main" id="{89C413E7-A419-47B2-97B2-782FD2F5DB4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0" name="Text Box 63">
          <a:extLst>
            <a:ext uri="{FF2B5EF4-FFF2-40B4-BE49-F238E27FC236}">
              <a16:creationId xmlns="" xmlns:a16="http://schemas.microsoft.com/office/drawing/2014/main" id="{B775FC8B-31CA-4F7B-AAF0-96DC731EF30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1" name="Text Box 3">
          <a:extLst>
            <a:ext uri="{FF2B5EF4-FFF2-40B4-BE49-F238E27FC236}">
              <a16:creationId xmlns="" xmlns:a16="http://schemas.microsoft.com/office/drawing/2014/main" id="{CA9DCA46-D6FA-49FE-B559-521B674552ED}"/>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2" name="Text Box 32">
          <a:extLst>
            <a:ext uri="{FF2B5EF4-FFF2-40B4-BE49-F238E27FC236}">
              <a16:creationId xmlns="" xmlns:a16="http://schemas.microsoft.com/office/drawing/2014/main" id="{CBEF2916-288C-4C71-9AC9-0FA4B89E189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3" name="Text Box 3">
          <a:extLst>
            <a:ext uri="{FF2B5EF4-FFF2-40B4-BE49-F238E27FC236}">
              <a16:creationId xmlns="" xmlns:a16="http://schemas.microsoft.com/office/drawing/2014/main" id="{459D45DC-1B72-4FA5-BF39-F4D8B655A788}"/>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4" name="Text Box 63">
          <a:extLst>
            <a:ext uri="{FF2B5EF4-FFF2-40B4-BE49-F238E27FC236}">
              <a16:creationId xmlns="" xmlns:a16="http://schemas.microsoft.com/office/drawing/2014/main" id="{CCCD54AA-8D6C-4950-B4BC-3E6948BED82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5" name="Text Box 3">
          <a:extLst>
            <a:ext uri="{FF2B5EF4-FFF2-40B4-BE49-F238E27FC236}">
              <a16:creationId xmlns="" xmlns:a16="http://schemas.microsoft.com/office/drawing/2014/main" id="{FC0305E1-BEA5-4A56-BA06-D2A113A55F9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6" name="Text Box 32">
          <a:extLst>
            <a:ext uri="{FF2B5EF4-FFF2-40B4-BE49-F238E27FC236}">
              <a16:creationId xmlns="" xmlns:a16="http://schemas.microsoft.com/office/drawing/2014/main" id="{A431946E-8DD2-48F7-9064-5A1801B64CF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7" name="Text Box 3">
          <a:extLst>
            <a:ext uri="{FF2B5EF4-FFF2-40B4-BE49-F238E27FC236}">
              <a16:creationId xmlns="" xmlns:a16="http://schemas.microsoft.com/office/drawing/2014/main" id="{BC8ECE2C-08CA-4A91-A1E1-BA9B0B336A94}"/>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38" name="Text Box 63">
          <a:extLst>
            <a:ext uri="{FF2B5EF4-FFF2-40B4-BE49-F238E27FC236}">
              <a16:creationId xmlns="" xmlns:a16="http://schemas.microsoft.com/office/drawing/2014/main" id="{1CA7AC68-5C93-446B-B68E-42CA0A2720C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39" name="Text Box 3">
          <a:extLst>
            <a:ext uri="{FF2B5EF4-FFF2-40B4-BE49-F238E27FC236}">
              <a16:creationId xmlns="" xmlns:a16="http://schemas.microsoft.com/office/drawing/2014/main" id="{CB06FDA7-7477-4A86-ACC0-9DB527AB6D2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0" name="Text Box 32">
          <a:extLst>
            <a:ext uri="{FF2B5EF4-FFF2-40B4-BE49-F238E27FC236}">
              <a16:creationId xmlns="" xmlns:a16="http://schemas.microsoft.com/office/drawing/2014/main" id="{162D34EC-EE19-430A-B85C-D3071BBCF52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1" name="Text Box 3">
          <a:extLst>
            <a:ext uri="{FF2B5EF4-FFF2-40B4-BE49-F238E27FC236}">
              <a16:creationId xmlns="" xmlns:a16="http://schemas.microsoft.com/office/drawing/2014/main" id="{3FF52FDD-D2D8-4FB7-A7B0-7B69E896219B}"/>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2" name="Text Box 63">
          <a:extLst>
            <a:ext uri="{FF2B5EF4-FFF2-40B4-BE49-F238E27FC236}">
              <a16:creationId xmlns="" xmlns:a16="http://schemas.microsoft.com/office/drawing/2014/main" id="{B5B315AB-3100-4DCC-8514-E7A18664F62D}"/>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3" name="Text Box 3">
          <a:extLst>
            <a:ext uri="{FF2B5EF4-FFF2-40B4-BE49-F238E27FC236}">
              <a16:creationId xmlns="" xmlns:a16="http://schemas.microsoft.com/office/drawing/2014/main" id="{99C0B86F-46DD-469B-9B62-A1A50721962E}"/>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4" name="Text Box 32">
          <a:extLst>
            <a:ext uri="{FF2B5EF4-FFF2-40B4-BE49-F238E27FC236}">
              <a16:creationId xmlns="" xmlns:a16="http://schemas.microsoft.com/office/drawing/2014/main" id="{00AD44DC-1519-4779-B9C9-AA45D07EB28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5" name="Text Box 3">
          <a:extLst>
            <a:ext uri="{FF2B5EF4-FFF2-40B4-BE49-F238E27FC236}">
              <a16:creationId xmlns="" xmlns:a16="http://schemas.microsoft.com/office/drawing/2014/main" id="{E6780F97-3276-4496-999F-C3A3FF8F849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6" name="Text Box 63">
          <a:extLst>
            <a:ext uri="{FF2B5EF4-FFF2-40B4-BE49-F238E27FC236}">
              <a16:creationId xmlns="" xmlns:a16="http://schemas.microsoft.com/office/drawing/2014/main" id="{413A66B4-3910-4652-BC8E-EF0E41FD3548}"/>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7" name="Text Box 3">
          <a:extLst>
            <a:ext uri="{FF2B5EF4-FFF2-40B4-BE49-F238E27FC236}">
              <a16:creationId xmlns="" xmlns:a16="http://schemas.microsoft.com/office/drawing/2014/main" id="{C2C6D71D-47C8-4F5C-8FF4-9C3CCC234E11}"/>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48" name="Text Box 32">
          <a:extLst>
            <a:ext uri="{FF2B5EF4-FFF2-40B4-BE49-F238E27FC236}">
              <a16:creationId xmlns="" xmlns:a16="http://schemas.microsoft.com/office/drawing/2014/main" id="{A6CF7B0A-1B40-4C87-BDB8-3067E020627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49" name="Text Box 3">
          <a:extLst>
            <a:ext uri="{FF2B5EF4-FFF2-40B4-BE49-F238E27FC236}">
              <a16:creationId xmlns="" xmlns:a16="http://schemas.microsoft.com/office/drawing/2014/main" id="{C66BA46E-070D-486C-AD96-32F1F383939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0" name="Text Box 63">
          <a:extLst>
            <a:ext uri="{FF2B5EF4-FFF2-40B4-BE49-F238E27FC236}">
              <a16:creationId xmlns="" xmlns:a16="http://schemas.microsoft.com/office/drawing/2014/main" id="{84005DB2-B240-4DCE-8866-BA01EC8F3D4A}"/>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1" name="Text Box 3">
          <a:extLst>
            <a:ext uri="{FF2B5EF4-FFF2-40B4-BE49-F238E27FC236}">
              <a16:creationId xmlns="" xmlns:a16="http://schemas.microsoft.com/office/drawing/2014/main" id="{8AD8867B-870E-4EDB-9A26-B18AE922E3F9}"/>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2" name="Text Box 32">
          <a:extLst>
            <a:ext uri="{FF2B5EF4-FFF2-40B4-BE49-F238E27FC236}">
              <a16:creationId xmlns="" xmlns:a16="http://schemas.microsoft.com/office/drawing/2014/main" id="{B4EA7CCD-63B2-4B00-8F38-5C9CE49CEF8F}"/>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3" name="Text Box 3">
          <a:extLst>
            <a:ext uri="{FF2B5EF4-FFF2-40B4-BE49-F238E27FC236}">
              <a16:creationId xmlns="" xmlns:a16="http://schemas.microsoft.com/office/drawing/2014/main" id="{48E1DB91-EDC7-4674-AADC-E29D12C4D2D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4" name="Text Box 63">
          <a:extLst>
            <a:ext uri="{FF2B5EF4-FFF2-40B4-BE49-F238E27FC236}">
              <a16:creationId xmlns="" xmlns:a16="http://schemas.microsoft.com/office/drawing/2014/main" id="{C2BD4B81-60F4-4970-BCA1-EB821AC444D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5" name="Text Box 3">
          <a:extLst>
            <a:ext uri="{FF2B5EF4-FFF2-40B4-BE49-F238E27FC236}">
              <a16:creationId xmlns="" xmlns:a16="http://schemas.microsoft.com/office/drawing/2014/main" id="{BAE1B1BF-1685-460C-9C9B-0CB34CF41E3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6" name="Text Box 32">
          <a:extLst>
            <a:ext uri="{FF2B5EF4-FFF2-40B4-BE49-F238E27FC236}">
              <a16:creationId xmlns="" xmlns:a16="http://schemas.microsoft.com/office/drawing/2014/main" id="{85751A96-0288-4E9C-9012-0BC2833CBED4}"/>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7" name="Text Box 3">
          <a:extLst>
            <a:ext uri="{FF2B5EF4-FFF2-40B4-BE49-F238E27FC236}">
              <a16:creationId xmlns="" xmlns:a16="http://schemas.microsoft.com/office/drawing/2014/main" id="{C2D08222-8A16-4B24-BD82-1CC51AA9B7C2}"/>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58" name="Text Box 63">
          <a:extLst>
            <a:ext uri="{FF2B5EF4-FFF2-40B4-BE49-F238E27FC236}">
              <a16:creationId xmlns="" xmlns:a16="http://schemas.microsoft.com/office/drawing/2014/main" id="{C4AF17DC-4223-467F-8429-C22E643E2D36}"/>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59" name="Text Box 3">
          <a:extLst>
            <a:ext uri="{FF2B5EF4-FFF2-40B4-BE49-F238E27FC236}">
              <a16:creationId xmlns="" xmlns:a16="http://schemas.microsoft.com/office/drawing/2014/main" id="{25BA4E72-56A5-4CCE-BF4C-5BF336433635}"/>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0" name="Text Box 32">
          <a:extLst>
            <a:ext uri="{FF2B5EF4-FFF2-40B4-BE49-F238E27FC236}">
              <a16:creationId xmlns="" xmlns:a16="http://schemas.microsoft.com/office/drawing/2014/main" id="{DC80A7D8-1780-4921-A40B-C86853D2869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1" name="Text Box 3">
          <a:extLst>
            <a:ext uri="{FF2B5EF4-FFF2-40B4-BE49-F238E27FC236}">
              <a16:creationId xmlns="" xmlns:a16="http://schemas.microsoft.com/office/drawing/2014/main" id="{E205334E-D423-4599-AE44-242B1542D2C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2" name="Text Box 63">
          <a:extLst>
            <a:ext uri="{FF2B5EF4-FFF2-40B4-BE49-F238E27FC236}">
              <a16:creationId xmlns="" xmlns:a16="http://schemas.microsoft.com/office/drawing/2014/main" id="{6B3C3EEC-E5BE-4C52-A6B8-7906C61FDE6B}"/>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3" name="Text Box 3">
          <a:extLst>
            <a:ext uri="{FF2B5EF4-FFF2-40B4-BE49-F238E27FC236}">
              <a16:creationId xmlns="" xmlns:a16="http://schemas.microsoft.com/office/drawing/2014/main" id="{F8EA72D7-FA1A-4C76-83AC-293B5912F0CC}"/>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4" name="Text Box 32">
          <a:extLst>
            <a:ext uri="{FF2B5EF4-FFF2-40B4-BE49-F238E27FC236}">
              <a16:creationId xmlns="" xmlns:a16="http://schemas.microsoft.com/office/drawing/2014/main" id="{0AFB6E02-5C04-43F4-9B29-7F06404C5840}"/>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5" name="Text Box 3">
          <a:extLst>
            <a:ext uri="{FF2B5EF4-FFF2-40B4-BE49-F238E27FC236}">
              <a16:creationId xmlns="" xmlns:a16="http://schemas.microsoft.com/office/drawing/2014/main" id="{7BA15709-3028-4CDB-8F88-DA9B34146B36}"/>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6" name="Text Box 63">
          <a:extLst>
            <a:ext uri="{FF2B5EF4-FFF2-40B4-BE49-F238E27FC236}">
              <a16:creationId xmlns="" xmlns:a16="http://schemas.microsoft.com/office/drawing/2014/main" id="{F07233BC-4CC6-4605-952F-A1D4E70762A9}"/>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7" name="Text Box 3">
          <a:extLst>
            <a:ext uri="{FF2B5EF4-FFF2-40B4-BE49-F238E27FC236}">
              <a16:creationId xmlns="" xmlns:a16="http://schemas.microsoft.com/office/drawing/2014/main" id="{1C6DDF8F-444F-4FFD-A9C9-9DD5CCBC12E0}"/>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68" name="Text Box 32">
          <a:extLst>
            <a:ext uri="{FF2B5EF4-FFF2-40B4-BE49-F238E27FC236}">
              <a16:creationId xmlns="" xmlns:a16="http://schemas.microsoft.com/office/drawing/2014/main" id="{84A13A5A-C65A-43B4-BF66-77F0356E49B5}"/>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52400"/>
    <xdr:sp macro="" textlink="">
      <xdr:nvSpPr>
        <xdr:cNvPr id="2769" name="Text Box 3">
          <a:extLst>
            <a:ext uri="{FF2B5EF4-FFF2-40B4-BE49-F238E27FC236}">
              <a16:creationId xmlns="" xmlns:a16="http://schemas.microsoft.com/office/drawing/2014/main" id="{B45000F1-D741-4685-A265-F5C590073AF7}"/>
            </a:ext>
          </a:extLst>
        </xdr:cNvPr>
        <xdr:cNvSpPr txBox="1">
          <a:spLocks noChangeArrowheads="1"/>
        </xdr:cNvSpPr>
      </xdr:nvSpPr>
      <xdr:spPr bwMode="auto">
        <a:xfrm>
          <a:off x="2876550" y="1254252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668</xdr:row>
      <xdr:rowOff>0</xdr:rowOff>
    </xdr:from>
    <xdr:ext cx="0" cy="114300"/>
    <xdr:sp macro="" textlink="">
      <xdr:nvSpPr>
        <xdr:cNvPr id="2770" name="Text Box 63">
          <a:extLst>
            <a:ext uri="{FF2B5EF4-FFF2-40B4-BE49-F238E27FC236}">
              <a16:creationId xmlns="" xmlns:a16="http://schemas.microsoft.com/office/drawing/2014/main" id="{71667E44-42C1-4900-9362-0D29EFB5BD2C}"/>
            </a:ext>
          </a:extLst>
        </xdr:cNvPr>
        <xdr:cNvSpPr txBox="1">
          <a:spLocks noChangeArrowheads="1"/>
        </xdr:cNvSpPr>
      </xdr:nvSpPr>
      <xdr:spPr bwMode="auto">
        <a:xfrm>
          <a:off x="2876550" y="1254252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7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8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79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0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1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2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3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84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4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5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6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7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8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89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3"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4"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5"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6"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7"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8"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09"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0"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1" name="Text Box 8"/>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09600"/>
    <xdr:sp macro="" textlink="">
      <xdr:nvSpPr>
        <xdr:cNvPr id="2912" name="Text Box 9"/>
        <xdr:cNvSpPr txBox="1">
          <a:spLocks noChangeArrowheads="1"/>
        </xdr:cNvSpPr>
      </xdr:nvSpPr>
      <xdr:spPr bwMode="auto">
        <a:xfrm>
          <a:off x="1743075" y="1247775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1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2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3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4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5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6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5"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6"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7"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8"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79"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0"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1"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2"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3" name="Text Box 8"/>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620</xdr:row>
      <xdr:rowOff>0</xdr:rowOff>
    </xdr:from>
    <xdr:ext cx="0" cy="619125"/>
    <xdr:sp macro="" textlink="">
      <xdr:nvSpPr>
        <xdr:cNvPr id="2984" name="Text Box 9"/>
        <xdr:cNvSpPr txBox="1">
          <a:spLocks noChangeArrowheads="1"/>
        </xdr:cNvSpPr>
      </xdr:nvSpPr>
      <xdr:spPr bwMode="auto">
        <a:xfrm>
          <a:off x="1743075" y="1247775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vita\c\Documents%20and%20Settings\dell2\Escritorio\Mis%20documentos\presupuestos%202006\85-06%20Reh.%20y%20Ampl.%20Ac.%20Imbert%20(2da.%20alternativa)SIN%20PRO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backup%20costos%2003\RECLAMACIONES%202005\ZONA%20II\Documents%20and%20Settings\CLAUDIA\Mis%20documentos\TRABAJO%20CLAUDIA\Garibaldy%20Bautista%20(actualizaciones)\analisis%20el%20pino%20junumuc&#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vita\c\Documents%20and%20Settings\JOEL\Mis%20documentos\Documents%20and%20Settings\Joel%20Francisco\Mis%20documentos\Documents%20and%20Settings\CLAUDIA\Mis%20documentos\TRABAJO%20CLAUDIA\analisis%20seopc\Copia%20de%20Analisis%20PARA%20PRESUPUESTO%20OBRAS%20PUBLICA%20df%20enero%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ervidor%20de%20red%20de%20costos%20(ervita)\carpeta%20de%20maria.morales\2009\SAMANA\Documents%20and%20Settings\Achilles_\My%20Documents\Ampliacion\Estudos%20mar&#231;o-05\Documents%20and%20Settings\Achilles_\My%20Documents\Compartido\Moreno\Plano%20de%20Conta\PROYECTO%20AQN-WC"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PROYECTO\IMBERT_PEAD_21abr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MIS%20DOCUMENTOS\PROYECTO%20TERMINACION%20SOFTBALL%20COJPD\PRESUPUESTO%20MODIFICADO\PRESUPUESTO_FEDOSA_14NOV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lvita\c\Documents%20and%20Settings\JOEL\Mis%20documentos\Documents%20and%20Settings\Joel%20Francisco\Mis%20documentos\Documents%20and%20Settings\CLAUDIA\Mis%20documentos\TRABAJO%20CLAUDIA\Garibaldy%20Bautista%20(actualizaciones)\analisis%20el%20pino%20junumuc&#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sheetName val="PVC"/>
      <sheetName val="POLIETILENO"/>
      <sheetName val="Analisis formato"/>
      <sheetName val="REGISTROS DE LADRILLOS Y H.A. "/>
      <sheetName val="ANCLAJES DE H.A."/>
      <sheetName val=" MOVIMIENTO DE TIERRA EQUIPO"/>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RESUMENFINANCIERO"/>
      <sheetName val="FUNCION"/>
    </sheetNames>
    <sheetDataSet>
      <sheetData sheetId="0" refreshError="1"/>
      <sheetData sheetId="1" refreshError="1"/>
      <sheetData sheetId="2" refreshError="1">
        <row r="16">
          <cell r="C16" t="str">
            <v xml:space="preserve">TOTAL BRUTO :          con 00/100 DÓLARES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s>
    <sheetDataSet>
      <sheetData sheetId="0" refreshError="1"/>
      <sheetData sheetId="1" refreshError="1"/>
      <sheetData sheetId="2" refreshError="1"/>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med.mov.de tierras"/>
      <sheetName val="Materiales"/>
      <sheetName val="Trabajos Generales"/>
      <sheetName val="ANALPRECIO"/>
      <sheetName val="Labor FD1"/>
      <sheetName val="Meses"/>
      <sheetName val="MO"/>
      <sheetName val="Salarios"/>
      <sheetName val="Gastos_Generales"/>
      <sheetName val="Cub__01"/>
      <sheetName val="Analisis_Costo"/>
      <sheetName val="Senalizacion"/>
      <sheetName val="PRESUPUESTO"/>
      <sheetName val="peso"/>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sheetData sheetId="3"/>
      <sheetData sheetId="4">
        <row r="4">
          <cell r="A4" t="str">
            <v>Id.</v>
          </cell>
        </row>
      </sheetData>
      <sheetData sheetId="5">
        <row r="4">
          <cell r="A4" t="str">
            <v>Id.</v>
          </cell>
        </row>
      </sheetData>
      <sheetData sheetId="6">
        <row r="4">
          <cell r="A4" t="str">
            <v>Id.</v>
          </cell>
        </row>
      </sheetData>
      <sheetData sheetId="7"/>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s>
    <sheetDataSet>
      <sheetData sheetId="0"/>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33">
          <cell r="D133">
            <v>1350</v>
          </cell>
        </row>
      </sheetData>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s>
    <sheetDataSet>
      <sheetData sheetId="0"/>
      <sheetData sheetId="1" refreshError="1">
        <row r="561">
          <cell r="D561">
            <v>36.01</v>
          </cell>
        </row>
        <row r="563">
          <cell r="D563">
            <v>349440</v>
          </cell>
        </row>
        <row r="568">
          <cell r="D568">
            <v>448000</v>
          </cell>
        </row>
      </sheetData>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Hoja1"/>
      <sheetName val="Hoja2"/>
      <sheetName val="Hoja3"/>
      <sheetName val="presupuesto"/>
      <sheetName val="analisis basicos"/>
      <sheetName val="ANALISIS "/>
      <sheetName val="COLOCACION DE TUBERIA"/>
      <sheetName val="C.D.C., C.Op. y C.G."/>
      <sheetName val="Malla Ciclónica y Muros Blo "/>
      <sheetName val="RECLAMACION 3"/>
      <sheetName val="via"/>
      <sheetName val="GONZALO"/>
      <sheetName val="MATERIALES LISTADO"/>
      <sheetName val="Insumos"/>
      <sheetName val="Análisis"/>
      <sheetName val="INS"/>
    </sheetNames>
    <sheetDataSet>
      <sheetData sheetId="0" refreshError="1">
        <row r="9">
          <cell r="C9">
            <v>1525</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ow r="9">
          <cell r="C9">
            <v>1</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s>
    <sheetDataSet>
      <sheetData sheetId="0" refreshError="1">
        <row r="10">
          <cell r="C10">
            <v>578</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s>
    <sheetDataSet>
      <sheetData sheetId="0"/>
      <sheetData sheetId="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s>
    <sheetDataSet>
      <sheetData sheetId="0" refreshError="1">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10"/>
  <sheetViews>
    <sheetView showGridLines="0" showZeros="0" tabSelected="1" view="pageBreakPreview" zoomScaleNormal="100" zoomScaleSheetLayoutView="100" workbookViewId="0">
      <selection activeCell="B7" sqref="B7"/>
    </sheetView>
  </sheetViews>
  <sheetFormatPr baseColWidth="10" defaultColWidth="11.5703125" defaultRowHeight="14.25" customHeight="1" x14ac:dyDescent="0.2"/>
  <cols>
    <col min="1" max="1" width="6.5703125" style="123" customWidth="1"/>
    <col min="2" max="2" width="65.85546875" style="124" customWidth="1"/>
    <col min="3" max="3" width="10.7109375" style="125" customWidth="1"/>
    <col min="4" max="4" width="8.7109375" style="126" customWidth="1"/>
    <col min="5" max="5" width="12.28515625" style="127" customWidth="1"/>
    <col min="6" max="6" width="12.5703125" style="127" customWidth="1"/>
    <col min="7" max="7" width="13.7109375" style="83" bestFit="1" customWidth="1"/>
    <col min="8" max="8" width="16.42578125" style="83" bestFit="1" customWidth="1"/>
    <col min="9" max="231" width="11.5703125" style="83"/>
    <col min="232" max="232" width="5.7109375" style="83" customWidth="1"/>
    <col min="233" max="233" width="51.28515625" style="83" customWidth="1"/>
    <col min="234" max="234" width="11.42578125" style="83" customWidth="1"/>
    <col min="235" max="235" width="6.5703125" style="83" customWidth="1"/>
    <col min="236" max="236" width="14.140625" style="83" customWidth="1"/>
    <col min="237" max="239" width="13.5703125" style="83" customWidth="1"/>
    <col min="240" max="240" width="17.7109375" style="83" customWidth="1"/>
    <col min="241" max="241" width="13.85546875" style="83" bestFit="1" customWidth="1"/>
    <col min="242" max="242" width="13.7109375" style="83" bestFit="1" customWidth="1"/>
    <col min="243" max="487" width="11.5703125" style="83"/>
    <col min="488" max="488" width="5.7109375" style="83" customWidth="1"/>
    <col min="489" max="489" width="51.28515625" style="83" customWidth="1"/>
    <col min="490" max="490" width="11.42578125" style="83" customWidth="1"/>
    <col min="491" max="491" width="6.5703125" style="83" customWidth="1"/>
    <col min="492" max="492" width="14.140625" style="83" customWidth="1"/>
    <col min="493" max="495" width="13.5703125" style="83" customWidth="1"/>
    <col min="496" max="496" width="17.7109375" style="83" customWidth="1"/>
    <col min="497" max="497" width="13.85546875" style="83" bestFit="1" customWidth="1"/>
    <col min="498" max="498" width="13.7109375" style="83" bestFit="1" customWidth="1"/>
    <col min="499" max="743" width="11.5703125" style="83"/>
    <col min="744" max="744" width="5.7109375" style="83" customWidth="1"/>
    <col min="745" max="745" width="51.28515625" style="83" customWidth="1"/>
    <col min="746" max="746" width="11.42578125" style="83" customWidth="1"/>
    <col min="747" max="747" width="6.5703125" style="83" customWidth="1"/>
    <col min="748" max="748" width="14.140625" style="83" customWidth="1"/>
    <col min="749" max="751" width="13.5703125" style="83" customWidth="1"/>
    <col min="752" max="752" width="17.7109375" style="83" customWidth="1"/>
    <col min="753" max="753" width="13.85546875" style="83" bestFit="1" customWidth="1"/>
    <col min="754" max="754" width="13.7109375" style="83" bestFit="1" customWidth="1"/>
    <col min="755" max="999" width="11.5703125" style="83"/>
    <col min="1000" max="1000" width="5.7109375" style="83" customWidth="1"/>
    <col min="1001" max="1001" width="51.28515625" style="83" customWidth="1"/>
    <col min="1002" max="1002" width="11.42578125" style="83" customWidth="1"/>
    <col min="1003" max="1003" width="6.5703125" style="83" customWidth="1"/>
    <col min="1004" max="1004" width="14.140625" style="83" customWidth="1"/>
    <col min="1005" max="1007" width="13.5703125" style="83" customWidth="1"/>
    <col min="1008" max="1008" width="17.7109375" style="83" customWidth="1"/>
    <col min="1009" max="1009" width="13.85546875" style="83" bestFit="1" customWidth="1"/>
    <col min="1010" max="1010" width="13.7109375" style="83" bestFit="1" customWidth="1"/>
    <col min="1011" max="1255" width="11.5703125" style="83"/>
    <col min="1256" max="1256" width="5.7109375" style="83" customWidth="1"/>
    <col min="1257" max="1257" width="51.28515625" style="83" customWidth="1"/>
    <col min="1258" max="1258" width="11.42578125" style="83" customWidth="1"/>
    <col min="1259" max="1259" width="6.5703125" style="83" customWidth="1"/>
    <col min="1260" max="1260" width="14.140625" style="83" customWidth="1"/>
    <col min="1261" max="1263" width="13.5703125" style="83" customWidth="1"/>
    <col min="1264" max="1264" width="17.7109375" style="83" customWidth="1"/>
    <col min="1265" max="1265" width="13.85546875" style="83" bestFit="1" customWidth="1"/>
    <col min="1266" max="1266" width="13.7109375" style="83" bestFit="1" customWidth="1"/>
    <col min="1267" max="1511" width="11.5703125" style="83"/>
    <col min="1512" max="1512" width="5.7109375" style="83" customWidth="1"/>
    <col min="1513" max="1513" width="51.28515625" style="83" customWidth="1"/>
    <col min="1514" max="1514" width="11.42578125" style="83" customWidth="1"/>
    <col min="1515" max="1515" width="6.5703125" style="83" customWidth="1"/>
    <col min="1516" max="1516" width="14.140625" style="83" customWidth="1"/>
    <col min="1517" max="1519" width="13.5703125" style="83" customWidth="1"/>
    <col min="1520" max="1520" width="17.7109375" style="83" customWidth="1"/>
    <col min="1521" max="1521" width="13.85546875" style="83" bestFit="1" customWidth="1"/>
    <col min="1522" max="1522" width="13.7109375" style="83" bestFit="1" customWidth="1"/>
    <col min="1523" max="1767" width="11.5703125" style="83"/>
    <col min="1768" max="1768" width="5.7109375" style="83" customWidth="1"/>
    <col min="1769" max="1769" width="51.28515625" style="83" customWidth="1"/>
    <col min="1770" max="1770" width="11.42578125" style="83" customWidth="1"/>
    <col min="1771" max="1771" width="6.5703125" style="83" customWidth="1"/>
    <col min="1772" max="1772" width="14.140625" style="83" customWidth="1"/>
    <col min="1773" max="1775" width="13.5703125" style="83" customWidth="1"/>
    <col min="1776" max="1776" width="17.7109375" style="83" customWidth="1"/>
    <col min="1777" max="1777" width="13.85546875" style="83" bestFit="1" customWidth="1"/>
    <col min="1778" max="1778" width="13.7109375" style="83" bestFit="1" customWidth="1"/>
    <col min="1779" max="2023" width="11.5703125" style="83"/>
    <col min="2024" max="2024" width="5.7109375" style="83" customWidth="1"/>
    <col min="2025" max="2025" width="51.28515625" style="83" customWidth="1"/>
    <col min="2026" max="2026" width="11.42578125" style="83" customWidth="1"/>
    <col min="2027" max="2027" width="6.5703125" style="83" customWidth="1"/>
    <col min="2028" max="2028" width="14.140625" style="83" customWidth="1"/>
    <col min="2029" max="2031" width="13.5703125" style="83" customWidth="1"/>
    <col min="2032" max="2032" width="17.7109375" style="83" customWidth="1"/>
    <col min="2033" max="2033" width="13.85546875" style="83" bestFit="1" customWidth="1"/>
    <col min="2034" max="2034" width="13.7109375" style="83" bestFit="1" customWidth="1"/>
    <col min="2035" max="2279" width="11.5703125" style="83"/>
    <col min="2280" max="2280" width="5.7109375" style="83" customWidth="1"/>
    <col min="2281" max="2281" width="51.28515625" style="83" customWidth="1"/>
    <col min="2282" max="2282" width="11.42578125" style="83" customWidth="1"/>
    <col min="2283" max="2283" width="6.5703125" style="83" customWidth="1"/>
    <col min="2284" max="2284" width="14.140625" style="83" customWidth="1"/>
    <col min="2285" max="2287" width="13.5703125" style="83" customWidth="1"/>
    <col min="2288" max="2288" width="17.7109375" style="83" customWidth="1"/>
    <col min="2289" max="2289" width="13.85546875" style="83" bestFit="1" customWidth="1"/>
    <col min="2290" max="2290" width="13.7109375" style="83" bestFit="1" customWidth="1"/>
    <col min="2291" max="2535" width="11.5703125" style="83"/>
    <col min="2536" max="2536" width="5.7109375" style="83" customWidth="1"/>
    <col min="2537" max="2537" width="51.28515625" style="83" customWidth="1"/>
    <col min="2538" max="2538" width="11.42578125" style="83" customWidth="1"/>
    <col min="2539" max="2539" width="6.5703125" style="83" customWidth="1"/>
    <col min="2540" max="2540" width="14.140625" style="83" customWidth="1"/>
    <col min="2541" max="2543" width="13.5703125" style="83" customWidth="1"/>
    <col min="2544" max="2544" width="17.7109375" style="83" customWidth="1"/>
    <col min="2545" max="2545" width="13.85546875" style="83" bestFit="1" customWidth="1"/>
    <col min="2546" max="2546" width="13.7109375" style="83" bestFit="1" customWidth="1"/>
    <col min="2547" max="2791" width="11.5703125" style="83"/>
    <col min="2792" max="2792" width="5.7109375" style="83" customWidth="1"/>
    <col min="2793" max="2793" width="51.28515625" style="83" customWidth="1"/>
    <col min="2794" max="2794" width="11.42578125" style="83" customWidth="1"/>
    <col min="2795" max="2795" width="6.5703125" style="83" customWidth="1"/>
    <col min="2796" max="2796" width="14.140625" style="83" customWidth="1"/>
    <col min="2797" max="2799" width="13.5703125" style="83" customWidth="1"/>
    <col min="2800" max="2800" width="17.7109375" style="83" customWidth="1"/>
    <col min="2801" max="2801" width="13.85546875" style="83" bestFit="1" customWidth="1"/>
    <col min="2802" max="2802" width="13.7109375" style="83" bestFit="1" customWidth="1"/>
    <col min="2803" max="3047" width="11.5703125" style="83"/>
    <col min="3048" max="3048" width="5.7109375" style="83" customWidth="1"/>
    <col min="3049" max="3049" width="51.28515625" style="83" customWidth="1"/>
    <col min="3050" max="3050" width="11.42578125" style="83" customWidth="1"/>
    <col min="3051" max="3051" width="6.5703125" style="83" customWidth="1"/>
    <col min="3052" max="3052" width="14.140625" style="83" customWidth="1"/>
    <col min="3053" max="3055" width="13.5703125" style="83" customWidth="1"/>
    <col min="3056" max="3056" width="17.7109375" style="83" customWidth="1"/>
    <col min="3057" max="3057" width="13.85546875" style="83" bestFit="1" customWidth="1"/>
    <col min="3058" max="3058" width="13.7109375" style="83" bestFit="1" customWidth="1"/>
    <col min="3059" max="3303" width="11.5703125" style="83"/>
    <col min="3304" max="3304" width="5.7109375" style="83" customWidth="1"/>
    <col min="3305" max="3305" width="51.28515625" style="83" customWidth="1"/>
    <col min="3306" max="3306" width="11.42578125" style="83" customWidth="1"/>
    <col min="3307" max="3307" width="6.5703125" style="83" customWidth="1"/>
    <col min="3308" max="3308" width="14.140625" style="83" customWidth="1"/>
    <col min="3309" max="3311" width="13.5703125" style="83" customWidth="1"/>
    <col min="3312" max="3312" width="17.7109375" style="83" customWidth="1"/>
    <col min="3313" max="3313" width="13.85546875" style="83" bestFit="1" customWidth="1"/>
    <col min="3314" max="3314" width="13.7109375" style="83" bestFit="1" customWidth="1"/>
    <col min="3315" max="3559" width="11.5703125" style="83"/>
    <col min="3560" max="3560" width="5.7109375" style="83" customWidth="1"/>
    <col min="3561" max="3561" width="51.28515625" style="83" customWidth="1"/>
    <col min="3562" max="3562" width="11.42578125" style="83" customWidth="1"/>
    <col min="3563" max="3563" width="6.5703125" style="83" customWidth="1"/>
    <col min="3564" max="3564" width="14.140625" style="83" customWidth="1"/>
    <col min="3565" max="3567" width="13.5703125" style="83" customWidth="1"/>
    <col min="3568" max="3568" width="17.7109375" style="83" customWidth="1"/>
    <col min="3569" max="3569" width="13.85546875" style="83" bestFit="1" customWidth="1"/>
    <col min="3570" max="3570" width="13.7109375" style="83" bestFit="1" customWidth="1"/>
    <col min="3571" max="3815" width="11.5703125" style="83"/>
    <col min="3816" max="3816" width="5.7109375" style="83" customWidth="1"/>
    <col min="3817" max="3817" width="51.28515625" style="83" customWidth="1"/>
    <col min="3818" max="3818" width="11.42578125" style="83" customWidth="1"/>
    <col min="3819" max="3819" width="6.5703125" style="83" customWidth="1"/>
    <col min="3820" max="3820" width="14.140625" style="83" customWidth="1"/>
    <col min="3821" max="3823" width="13.5703125" style="83" customWidth="1"/>
    <col min="3824" max="3824" width="17.7109375" style="83" customWidth="1"/>
    <col min="3825" max="3825" width="13.85546875" style="83" bestFit="1" customWidth="1"/>
    <col min="3826" max="3826" width="13.7109375" style="83" bestFit="1" customWidth="1"/>
    <col min="3827" max="4071" width="11.5703125" style="83"/>
    <col min="4072" max="4072" width="5.7109375" style="83" customWidth="1"/>
    <col min="4073" max="4073" width="51.28515625" style="83" customWidth="1"/>
    <col min="4074" max="4074" width="11.42578125" style="83" customWidth="1"/>
    <col min="4075" max="4075" width="6.5703125" style="83" customWidth="1"/>
    <col min="4076" max="4076" width="14.140625" style="83" customWidth="1"/>
    <col min="4077" max="4079" width="13.5703125" style="83" customWidth="1"/>
    <col min="4080" max="4080" width="17.7109375" style="83" customWidth="1"/>
    <col min="4081" max="4081" width="13.85546875" style="83" bestFit="1" customWidth="1"/>
    <col min="4082" max="4082" width="13.7109375" style="83" bestFit="1" customWidth="1"/>
    <col min="4083" max="4327" width="11.5703125" style="83"/>
    <col min="4328" max="4328" width="5.7109375" style="83" customWidth="1"/>
    <col min="4329" max="4329" width="51.28515625" style="83" customWidth="1"/>
    <col min="4330" max="4330" width="11.42578125" style="83" customWidth="1"/>
    <col min="4331" max="4331" width="6.5703125" style="83" customWidth="1"/>
    <col min="4332" max="4332" width="14.140625" style="83" customWidth="1"/>
    <col min="4333" max="4335" width="13.5703125" style="83" customWidth="1"/>
    <col min="4336" max="4336" width="17.7109375" style="83" customWidth="1"/>
    <col min="4337" max="4337" width="13.85546875" style="83" bestFit="1" customWidth="1"/>
    <col min="4338" max="4338" width="13.7109375" style="83" bestFit="1" customWidth="1"/>
    <col min="4339" max="4583" width="11.5703125" style="83"/>
    <col min="4584" max="4584" width="5.7109375" style="83" customWidth="1"/>
    <col min="4585" max="4585" width="51.28515625" style="83" customWidth="1"/>
    <col min="4586" max="4586" width="11.42578125" style="83" customWidth="1"/>
    <col min="4587" max="4587" width="6.5703125" style="83" customWidth="1"/>
    <col min="4588" max="4588" width="14.140625" style="83" customWidth="1"/>
    <col min="4589" max="4591" width="13.5703125" style="83" customWidth="1"/>
    <col min="4592" max="4592" width="17.7109375" style="83" customWidth="1"/>
    <col min="4593" max="4593" width="13.85546875" style="83" bestFit="1" customWidth="1"/>
    <col min="4594" max="4594" width="13.7109375" style="83" bestFit="1" customWidth="1"/>
    <col min="4595" max="4839" width="11.5703125" style="83"/>
    <col min="4840" max="4840" width="5.7109375" style="83" customWidth="1"/>
    <col min="4841" max="4841" width="51.28515625" style="83" customWidth="1"/>
    <col min="4842" max="4842" width="11.42578125" style="83" customWidth="1"/>
    <col min="4843" max="4843" width="6.5703125" style="83" customWidth="1"/>
    <col min="4844" max="4844" width="14.140625" style="83" customWidth="1"/>
    <col min="4845" max="4847" width="13.5703125" style="83" customWidth="1"/>
    <col min="4848" max="4848" width="17.7109375" style="83" customWidth="1"/>
    <col min="4849" max="4849" width="13.85546875" style="83" bestFit="1" customWidth="1"/>
    <col min="4850" max="4850" width="13.7109375" style="83" bestFit="1" customWidth="1"/>
    <col min="4851" max="5095" width="11.5703125" style="83"/>
    <col min="5096" max="5096" width="5.7109375" style="83" customWidth="1"/>
    <col min="5097" max="5097" width="51.28515625" style="83" customWidth="1"/>
    <col min="5098" max="5098" width="11.42578125" style="83" customWidth="1"/>
    <col min="5099" max="5099" width="6.5703125" style="83" customWidth="1"/>
    <col min="5100" max="5100" width="14.140625" style="83" customWidth="1"/>
    <col min="5101" max="5103" width="13.5703125" style="83" customWidth="1"/>
    <col min="5104" max="5104" width="17.7109375" style="83" customWidth="1"/>
    <col min="5105" max="5105" width="13.85546875" style="83" bestFit="1" customWidth="1"/>
    <col min="5106" max="5106" width="13.7109375" style="83" bestFit="1" customWidth="1"/>
    <col min="5107" max="5351" width="11.5703125" style="83"/>
    <col min="5352" max="5352" width="5.7109375" style="83" customWidth="1"/>
    <col min="5353" max="5353" width="51.28515625" style="83" customWidth="1"/>
    <col min="5354" max="5354" width="11.42578125" style="83" customWidth="1"/>
    <col min="5355" max="5355" width="6.5703125" style="83" customWidth="1"/>
    <col min="5356" max="5356" width="14.140625" style="83" customWidth="1"/>
    <col min="5357" max="5359" width="13.5703125" style="83" customWidth="1"/>
    <col min="5360" max="5360" width="17.7109375" style="83" customWidth="1"/>
    <col min="5361" max="5361" width="13.85546875" style="83" bestFit="1" customWidth="1"/>
    <col min="5362" max="5362" width="13.7109375" style="83" bestFit="1" customWidth="1"/>
    <col min="5363" max="5607" width="11.5703125" style="83"/>
    <col min="5608" max="5608" width="5.7109375" style="83" customWidth="1"/>
    <col min="5609" max="5609" width="51.28515625" style="83" customWidth="1"/>
    <col min="5610" max="5610" width="11.42578125" style="83" customWidth="1"/>
    <col min="5611" max="5611" width="6.5703125" style="83" customWidth="1"/>
    <col min="5612" max="5612" width="14.140625" style="83" customWidth="1"/>
    <col min="5613" max="5615" width="13.5703125" style="83" customWidth="1"/>
    <col min="5616" max="5616" width="17.7109375" style="83" customWidth="1"/>
    <col min="5617" max="5617" width="13.85546875" style="83" bestFit="1" customWidth="1"/>
    <col min="5618" max="5618" width="13.7109375" style="83" bestFit="1" customWidth="1"/>
    <col min="5619" max="5863" width="11.5703125" style="83"/>
    <col min="5864" max="5864" width="5.7109375" style="83" customWidth="1"/>
    <col min="5865" max="5865" width="51.28515625" style="83" customWidth="1"/>
    <col min="5866" max="5866" width="11.42578125" style="83" customWidth="1"/>
    <col min="5867" max="5867" width="6.5703125" style="83" customWidth="1"/>
    <col min="5868" max="5868" width="14.140625" style="83" customWidth="1"/>
    <col min="5869" max="5871" width="13.5703125" style="83" customWidth="1"/>
    <col min="5872" max="5872" width="17.7109375" style="83" customWidth="1"/>
    <col min="5873" max="5873" width="13.85546875" style="83" bestFit="1" customWidth="1"/>
    <col min="5874" max="5874" width="13.7109375" style="83" bestFit="1" customWidth="1"/>
    <col min="5875" max="6119" width="11.5703125" style="83"/>
    <col min="6120" max="6120" width="5.7109375" style="83" customWidth="1"/>
    <col min="6121" max="6121" width="51.28515625" style="83" customWidth="1"/>
    <col min="6122" max="6122" width="11.42578125" style="83" customWidth="1"/>
    <col min="6123" max="6123" width="6.5703125" style="83" customWidth="1"/>
    <col min="6124" max="6124" width="14.140625" style="83" customWidth="1"/>
    <col min="6125" max="6127" width="13.5703125" style="83" customWidth="1"/>
    <col min="6128" max="6128" width="17.7109375" style="83" customWidth="1"/>
    <col min="6129" max="6129" width="13.85546875" style="83" bestFit="1" customWidth="1"/>
    <col min="6130" max="6130" width="13.7109375" style="83" bestFit="1" customWidth="1"/>
    <col min="6131" max="6375" width="11.5703125" style="83"/>
    <col min="6376" max="6376" width="5.7109375" style="83" customWidth="1"/>
    <col min="6377" max="6377" width="51.28515625" style="83" customWidth="1"/>
    <col min="6378" max="6378" width="11.42578125" style="83" customWidth="1"/>
    <col min="6379" max="6379" width="6.5703125" style="83" customWidth="1"/>
    <col min="6380" max="6380" width="14.140625" style="83" customWidth="1"/>
    <col min="6381" max="6383" width="13.5703125" style="83" customWidth="1"/>
    <col min="6384" max="6384" width="17.7109375" style="83" customWidth="1"/>
    <col min="6385" max="6385" width="13.85546875" style="83" bestFit="1" customWidth="1"/>
    <col min="6386" max="6386" width="13.7109375" style="83" bestFit="1" customWidth="1"/>
    <col min="6387" max="6631" width="11.5703125" style="83"/>
    <col min="6632" max="6632" width="5.7109375" style="83" customWidth="1"/>
    <col min="6633" max="6633" width="51.28515625" style="83" customWidth="1"/>
    <col min="6634" max="6634" width="11.42578125" style="83" customWidth="1"/>
    <col min="6635" max="6635" width="6.5703125" style="83" customWidth="1"/>
    <col min="6636" max="6636" width="14.140625" style="83" customWidth="1"/>
    <col min="6637" max="6639" width="13.5703125" style="83" customWidth="1"/>
    <col min="6640" max="6640" width="17.7109375" style="83" customWidth="1"/>
    <col min="6641" max="6641" width="13.85546875" style="83" bestFit="1" customWidth="1"/>
    <col min="6642" max="6642" width="13.7109375" style="83" bestFit="1" customWidth="1"/>
    <col min="6643" max="6887" width="11.5703125" style="83"/>
    <col min="6888" max="6888" width="5.7109375" style="83" customWidth="1"/>
    <col min="6889" max="6889" width="51.28515625" style="83" customWidth="1"/>
    <col min="6890" max="6890" width="11.42578125" style="83" customWidth="1"/>
    <col min="6891" max="6891" width="6.5703125" style="83" customWidth="1"/>
    <col min="6892" max="6892" width="14.140625" style="83" customWidth="1"/>
    <col min="6893" max="6895" width="13.5703125" style="83" customWidth="1"/>
    <col min="6896" max="6896" width="17.7109375" style="83" customWidth="1"/>
    <col min="6897" max="6897" width="13.85546875" style="83" bestFit="1" customWidth="1"/>
    <col min="6898" max="6898" width="13.7109375" style="83" bestFit="1" customWidth="1"/>
    <col min="6899" max="7143" width="11.5703125" style="83"/>
    <col min="7144" max="7144" width="5.7109375" style="83" customWidth="1"/>
    <col min="7145" max="7145" width="51.28515625" style="83" customWidth="1"/>
    <col min="7146" max="7146" width="11.42578125" style="83" customWidth="1"/>
    <col min="7147" max="7147" width="6.5703125" style="83" customWidth="1"/>
    <col min="7148" max="7148" width="14.140625" style="83" customWidth="1"/>
    <col min="7149" max="7151" width="13.5703125" style="83" customWidth="1"/>
    <col min="7152" max="7152" width="17.7109375" style="83" customWidth="1"/>
    <col min="7153" max="7153" width="13.85546875" style="83" bestFit="1" customWidth="1"/>
    <col min="7154" max="7154" width="13.7109375" style="83" bestFit="1" customWidth="1"/>
    <col min="7155" max="7399" width="11.5703125" style="83"/>
    <col min="7400" max="7400" width="5.7109375" style="83" customWidth="1"/>
    <col min="7401" max="7401" width="51.28515625" style="83" customWidth="1"/>
    <col min="7402" max="7402" width="11.42578125" style="83" customWidth="1"/>
    <col min="7403" max="7403" width="6.5703125" style="83" customWidth="1"/>
    <col min="7404" max="7404" width="14.140625" style="83" customWidth="1"/>
    <col min="7405" max="7407" width="13.5703125" style="83" customWidth="1"/>
    <col min="7408" max="7408" width="17.7109375" style="83" customWidth="1"/>
    <col min="7409" max="7409" width="13.85546875" style="83" bestFit="1" customWidth="1"/>
    <col min="7410" max="7410" width="13.7109375" style="83" bestFit="1" customWidth="1"/>
    <col min="7411" max="7655" width="11.5703125" style="83"/>
    <col min="7656" max="7656" width="5.7109375" style="83" customWidth="1"/>
    <col min="7657" max="7657" width="51.28515625" style="83" customWidth="1"/>
    <col min="7658" max="7658" width="11.42578125" style="83" customWidth="1"/>
    <col min="7659" max="7659" width="6.5703125" style="83" customWidth="1"/>
    <col min="7660" max="7660" width="14.140625" style="83" customWidth="1"/>
    <col min="7661" max="7663" width="13.5703125" style="83" customWidth="1"/>
    <col min="7664" max="7664" width="17.7109375" style="83" customWidth="1"/>
    <col min="7665" max="7665" width="13.85546875" style="83" bestFit="1" customWidth="1"/>
    <col min="7666" max="7666" width="13.7109375" style="83" bestFit="1" customWidth="1"/>
    <col min="7667" max="7911" width="11.5703125" style="83"/>
    <col min="7912" max="7912" width="5.7109375" style="83" customWidth="1"/>
    <col min="7913" max="7913" width="51.28515625" style="83" customWidth="1"/>
    <col min="7914" max="7914" width="11.42578125" style="83" customWidth="1"/>
    <col min="7915" max="7915" width="6.5703125" style="83" customWidth="1"/>
    <col min="7916" max="7916" width="14.140625" style="83" customWidth="1"/>
    <col min="7917" max="7919" width="13.5703125" style="83" customWidth="1"/>
    <col min="7920" max="7920" width="17.7109375" style="83" customWidth="1"/>
    <col min="7921" max="7921" width="13.85546875" style="83" bestFit="1" customWidth="1"/>
    <col min="7922" max="7922" width="13.7109375" style="83" bestFit="1" customWidth="1"/>
    <col min="7923" max="8167" width="11.5703125" style="83"/>
    <col min="8168" max="8168" width="5.7109375" style="83" customWidth="1"/>
    <col min="8169" max="8169" width="51.28515625" style="83" customWidth="1"/>
    <col min="8170" max="8170" width="11.42578125" style="83" customWidth="1"/>
    <col min="8171" max="8171" width="6.5703125" style="83" customWidth="1"/>
    <col min="8172" max="8172" width="14.140625" style="83" customWidth="1"/>
    <col min="8173" max="8175" width="13.5703125" style="83" customWidth="1"/>
    <col min="8176" max="8176" width="17.7109375" style="83" customWidth="1"/>
    <col min="8177" max="8177" width="13.85546875" style="83" bestFit="1" customWidth="1"/>
    <col min="8178" max="8178" width="13.7109375" style="83" bestFit="1" customWidth="1"/>
    <col min="8179" max="8423" width="11.5703125" style="83"/>
    <col min="8424" max="8424" width="5.7109375" style="83" customWidth="1"/>
    <col min="8425" max="8425" width="51.28515625" style="83" customWidth="1"/>
    <col min="8426" max="8426" width="11.42578125" style="83" customWidth="1"/>
    <col min="8427" max="8427" width="6.5703125" style="83" customWidth="1"/>
    <col min="8428" max="8428" width="14.140625" style="83" customWidth="1"/>
    <col min="8429" max="8431" width="13.5703125" style="83" customWidth="1"/>
    <col min="8432" max="8432" width="17.7109375" style="83" customWidth="1"/>
    <col min="8433" max="8433" width="13.85546875" style="83" bestFit="1" customWidth="1"/>
    <col min="8434" max="8434" width="13.7109375" style="83" bestFit="1" customWidth="1"/>
    <col min="8435" max="8679" width="11.5703125" style="83"/>
    <col min="8680" max="8680" width="5.7109375" style="83" customWidth="1"/>
    <col min="8681" max="8681" width="51.28515625" style="83" customWidth="1"/>
    <col min="8682" max="8682" width="11.42578125" style="83" customWidth="1"/>
    <col min="8683" max="8683" width="6.5703125" style="83" customWidth="1"/>
    <col min="8684" max="8684" width="14.140625" style="83" customWidth="1"/>
    <col min="8685" max="8687" width="13.5703125" style="83" customWidth="1"/>
    <col min="8688" max="8688" width="17.7109375" style="83" customWidth="1"/>
    <col min="8689" max="8689" width="13.85546875" style="83" bestFit="1" customWidth="1"/>
    <col min="8690" max="8690" width="13.7109375" style="83" bestFit="1" customWidth="1"/>
    <col min="8691" max="8935" width="11.5703125" style="83"/>
    <col min="8936" max="8936" width="5.7109375" style="83" customWidth="1"/>
    <col min="8937" max="8937" width="51.28515625" style="83" customWidth="1"/>
    <col min="8938" max="8938" width="11.42578125" style="83" customWidth="1"/>
    <col min="8939" max="8939" width="6.5703125" style="83" customWidth="1"/>
    <col min="8940" max="8940" width="14.140625" style="83" customWidth="1"/>
    <col min="8941" max="8943" width="13.5703125" style="83" customWidth="1"/>
    <col min="8944" max="8944" width="17.7109375" style="83" customWidth="1"/>
    <col min="8945" max="8945" width="13.85546875" style="83" bestFit="1" customWidth="1"/>
    <col min="8946" max="8946" width="13.7109375" style="83" bestFit="1" customWidth="1"/>
    <col min="8947" max="9191" width="11.5703125" style="83"/>
    <col min="9192" max="9192" width="5.7109375" style="83" customWidth="1"/>
    <col min="9193" max="9193" width="51.28515625" style="83" customWidth="1"/>
    <col min="9194" max="9194" width="11.42578125" style="83" customWidth="1"/>
    <col min="9195" max="9195" width="6.5703125" style="83" customWidth="1"/>
    <col min="9196" max="9196" width="14.140625" style="83" customWidth="1"/>
    <col min="9197" max="9199" width="13.5703125" style="83" customWidth="1"/>
    <col min="9200" max="9200" width="17.7109375" style="83" customWidth="1"/>
    <col min="9201" max="9201" width="13.85546875" style="83" bestFit="1" customWidth="1"/>
    <col min="9202" max="9202" width="13.7109375" style="83" bestFit="1" customWidth="1"/>
    <col min="9203" max="9447" width="11.5703125" style="83"/>
    <col min="9448" max="9448" width="5.7109375" style="83" customWidth="1"/>
    <col min="9449" max="9449" width="51.28515625" style="83" customWidth="1"/>
    <col min="9450" max="9450" width="11.42578125" style="83" customWidth="1"/>
    <col min="9451" max="9451" width="6.5703125" style="83" customWidth="1"/>
    <col min="9452" max="9452" width="14.140625" style="83" customWidth="1"/>
    <col min="9453" max="9455" width="13.5703125" style="83" customWidth="1"/>
    <col min="9456" max="9456" width="17.7109375" style="83" customWidth="1"/>
    <col min="9457" max="9457" width="13.85546875" style="83" bestFit="1" customWidth="1"/>
    <col min="9458" max="9458" width="13.7109375" style="83" bestFit="1" customWidth="1"/>
    <col min="9459" max="9703" width="11.5703125" style="83"/>
    <col min="9704" max="9704" width="5.7109375" style="83" customWidth="1"/>
    <col min="9705" max="9705" width="51.28515625" style="83" customWidth="1"/>
    <col min="9706" max="9706" width="11.42578125" style="83" customWidth="1"/>
    <col min="9707" max="9707" width="6.5703125" style="83" customWidth="1"/>
    <col min="9708" max="9708" width="14.140625" style="83" customWidth="1"/>
    <col min="9709" max="9711" width="13.5703125" style="83" customWidth="1"/>
    <col min="9712" max="9712" width="17.7109375" style="83" customWidth="1"/>
    <col min="9713" max="9713" width="13.85546875" style="83" bestFit="1" customWidth="1"/>
    <col min="9714" max="9714" width="13.7109375" style="83" bestFit="1" customWidth="1"/>
    <col min="9715" max="9959" width="11.5703125" style="83"/>
    <col min="9960" max="9960" width="5.7109375" style="83" customWidth="1"/>
    <col min="9961" max="9961" width="51.28515625" style="83" customWidth="1"/>
    <col min="9962" max="9962" width="11.42578125" style="83" customWidth="1"/>
    <col min="9963" max="9963" width="6.5703125" style="83" customWidth="1"/>
    <col min="9964" max="9964" width="14.140625" style="83" customWidth="1"/>
    <col min="9965" max="9967" width="13.5703125" style="83" customWidth="1"/>
    <col min="9968" max="9968" width="17.7109375" style="83" customWidth="1"/>
    <col min="9969" max="9969" width="13.85546875" style="83" bestFit="1" customWidth="1"/>
    <col min="9970" max="9970" width="13.7109375" style="83" bestFit="1" customWidth="1"/>
    <col min="9971" max="10215" width="11.5703125" style="83"/>
    <col min="10216" max="10216" width="5.7109375" style="83" customWidth="1"/>
    <col min="10217" max="10217" width="51.28515625" style="83" customWidth="1"/>
    <col min="10218" max="10218" width="11.42578125" style="83" customWidth="1"/>
    <col min="10219" max="10219" width="6.5703125" style="83" customWidth="1"/>
    <col min="10220" max="10220" width="14.140625" style="83" customWidth="1"/>
    <col min="10221" max="10223" width="13.5703125" style="83" customWidth="1"/>
    <col min="10224" max="10224" width="17.7109375" style="83" customWidth="1"/>
    <col min="10225" max="10225" width="13.85546875" style="83" bestFit="1" customWidth="1"/>
    <col min="10226" max="10226" width="13.7109375" style="83" bestFit="1" customWidth="1"/>
    <col min="10227" max="10471" width="11.5703125" style="83"/>
    <col min="10472" max="10472" width="5.7109375" style="83" customWidth="1"/>
    <col min="10473" max="10473" width="51.28515625" style="83" customWidth="1"/>
    <col min="10474" max="10474" width="11.42578125" style="83" customWidth="1"/>
    <col min="10475" max="10475" width="6.5703125" style="83" customWidth="1"/>
    <col min="10476" max="10476" width="14.140625" style="83" customWidth="1"/>
    <col min="10477" max="10479" width="13.5703125" style="83" customWidth="1"/>
    <col min="10480" max="10480" width="17.7109375" style="83" customWidth="1"/>
    <col min="10481" max="10481" width="13.85546875" style="83" bestFit="1" customWidth="1"/>
    <col min="10482" max="10482" width="13.7109375" style="83" bestFit="1" customWidth="1"/>
    <col min="10483" max="10727" width="11.5703125" style="83"/>
    <col min="10728" max="10728" width="5.7109375" style="83" customWidth="1"/>
    <col min="10729" max="10729" width="51.28515625" style="83" customWidth="1"/>
    <col min="10730" max="10730" width="11.42578125" style="83" customWidth="1"/>
    <col min="10731" max="10731" width="6.5703125" style="83" customWidth="1"/>
    <col min="10732" max="10732" width="14.140625" style="83" customWidth="1"/>
    <col min="10733" max="10735" width="13.5703125" style="83" customWidth="1"/>
    <col min="10736" max="10736" width="17.7109375" style="83" customWidth="1"/>
    <col min="10737" max="10737" width="13.85546875" style="83" bestFit="1" customWidth="1"/>
    <col min="10738" max="10738" width="13.7109375" style="83" bestFit="1" customWidth="1"/>
    <col min="10739" max="10983" width="11.5703125" style="83"/>
    <col min="10984" max="10984" width="5.7109375" style="83" customWidth="1"/>
    <col min="10985" max="10985" width="51.28515625" style="83" customWidth="1"/>
    <col min="10986" max="10986" width="11.42578125" style="83" customWidth="1"/>
    <col min="10987" max="10987" width="6.5703125" style="83" customWidth="1"/>
    <col min="10988" max="10988" width="14.140625" style="83" customWidth="1"/>
    <col min="10989" max="10991" width="13.5703125" style="83" customWidth="1"/>
    <col min="10992" max="10992" width="17.7109375" style="83" customWidth="1"/>
    <col min="10993" max="10993" width="13.85546875" style="83" bestFit="1" customWidth="1"/>
    <col min="10994" max="10994" width="13.7109375" style="83" bestFit="1" customWidth="1"/>
    <col min="10995" max="11239" width="11.5703125" style="83"/>
    <col min="11240" max="11240" width="5.7109375" style="83" customWidth="1"/>
    <col min="11241" max="11241" width="51.28515625" style="83" customWidth="1"/>
    <col min="11242" max="11242" width="11.42578125" style="83" customWidth="1"/>
    <col min="11243" max="11243" width="6.5703125" style="83" customWidth="1"/>
    <col min="11244" max="11244" width="14.140625" style="83" customWidth="1"/>
    <col min="11245" max="11247" width="13.5703125" style="83" customWidth="1"/>
    <col min="11248" max="11248" width="17.7109375" style="83" customWidth="1"/>
    <col min="11249" max="11249" width="13.85546875" style="83" bestFit="1" customWidth="1"/>
    <col min="11250" max="11250" width="13.7109375" style="83" bestFit="1" customWidth="1"/>
    <col min="11251" max="11495" width="11.5703125" style="83"/>
    <col min="11496" max="11496" width="5.7109375" style="83" customWidth="1"/>
    <col min="11497" max="11497" width="51.28515625" style="83" customWidth="1"/>
    <col min="11498" max="11498" width="11.42578125" style="83" customWidth="1"/>
    <col min="11499" max="11499" width="6.5703125" style="83" customWidth="1"/>
    <col min="11500" max="11500" width="14.140625" style="83" customWidth="1"/>
    <col min="11501" max="11503" width="13.5703125" style="83" customWidth="1"/>
    <col min="11504" max="11504" width="17.7109375" style="83" customWidth="1"/>
    <col min="11505" max="11505" width="13.85546875" style="83" bestFit="1" customWidth="1"/>
    <col min="11506" max="11506" width="13.7109375" style="83" bestFit="1" customWidth="1"/>
    <col min="11507" max="11751" width="11.5703125" style="83"/>
    <col min="11752" max="11752" width="5.7109375" style="83" customWidth="1"/>
    <col min="11753" max="11753" width="51.28515625" style="83" customWidth="1"/>
    <col min="11754" max="11754" width="11.42578125" style="83" customWidth="1"/>
    <col min="11755" max="11755" width="6.5703125" style="83" customWidth="1"/>
    <col min="11756" max="11756" width="14.140625" style="83" customWidth="1"/>
    <col min="11757" max="11759" width="13.5703125" style="83" customWidth="1"/>
    <col min="11760" max="11760" width="17.7109375" style="83" customWidth="1"/>
    <col min="11761" max="11761" width="13.85546875" style="83" bestFit="1" customWidth="1"/>
    <col min="11762" max="11762" width="13.7109375" style="83" bestFit="1" customWidth="1"/>
    <col min="11763" max="12007" width="11.5703125" style="83"/>
    <col min="12008" max="12008" width="5.7109375" style="83" customWidth="1"/>
    <col min="12009" max="12009" width="51.28515625" style="83" customWidth="1"/>
    <col min="12010" max="12010" width="11.42578125" style="83" customWidth="1"/>
    <col min="12011" max="12011" width="6.5703125" style="83" customWidth="1"/>
    <col min="12012" max="12012" width="14.140625" style="83" customWidth="1"/>
    <col min="12013" max="12015" width="13.5703125" style="83" customWidth="1"/>
    <col min="12016" max="12016" width="17.7109375" style="83" customWidth="1"/>
    <col min="12017" max="12017" width="13.85546875" style="83" bestFit="1" customWidth="1"/>
    <col min="12018" max="12018" width="13.7109375" style="83" bestFit="1" customWidth="1"/>
    <col min="12019" max="12263" width="11.5703125" style="83"/>
    <col min="12264" max="12264" width="5.7109375" style="83" customWidth="1"/>
    <col min="12265" max="12265" width="51.28515625" style="83" customWidth="1"/>
    <col min="12266" max="12266" width="11.42578125" style="83" customWidth="1"/>
    <col min="12267" max="12267" width="6.5703125" style="83" customWidth="1"/>
    <col min="12268" max="12268" width="14.140625" style="83" customWidth="1"/>
    <col min="12269" max="12271" width="13.5703125" style="83" customWidth="1"/>
    <col min="12272" max="12272" width="17.7109375" style="83" customWidth="1"/>
    <col min="12273" max="12273" width="13.85546875" style="83" bestFit="1" customWidth="1"/>
    <col min="12274" max="12274" width="13.7109375" style="83" bestFit="1" customWidth="1"/>
    <col min="12275" max="12519" width="11.5703125" style="83"/>
    <col min="12520" max="12520" width="5.7109375" style="83" customWidth="1"/>
    <col min="12521" max="12521" width="51.28515625" style="83" customWidth="1"/>
    <col min="12522" max="12522" width="11.42578125" style="83" customWidth="1"/>
    <col min="12523" max="12523" width="6.5703125" style="83" customWidth="1"/>
    <col min="12524" max="12524" width="14.140625" style="83" customWidth="1"/>
    <col min="12525" max="12527" width="13.5703125" style="83" customWidth="1"/>
    <col min="12528" max="12528" width="17.7109375" style="83" customWidth="1"/>
    <col min="12529" max="12529" width="13.85546875" style="83" bestFit="1" customWidth="1"/>
    <col min="12530" max="12530" width="13.7109375" style="83" bestFit="1" customWidth="1"/>
    <col min="12531" max="12775" width="11.5703125" style="83"/>
    <col min="12776" max="12776" width="5.7109375" style="83" customWidth="1"/>
    <col min="12777" max="12777" width="51.28515625" style="83" customWidth="1"/>
    <col min="12778" max="12778" width="11.42578125" style="83" customWidth="1"/>
    <col min="12779" max="12779" width="6.5703125" style="83" customWidth="1"/>
    <col min="12780" max="12780" width="14.140625" style="83" customWidth="1"/>
    <col min="12781" max="12783" width="13.5703125" style="83" customWidth="1"/>
    <col min="12784" max="12784" width="17.7109375" style="83" customWidth="1"/>
    <col min="12785" max="12785" width="13.85546875" style="83" bestFit="1" customWidth="1"/>
    <col min="12786" max="12786" width="13.7109375" style="83" bestFit="1" customWidth="1"/>
    <col min="12787" max="13031" width="11.5703125" style="83"/>
    <col min="13032" max="13032" width="5.7109375" style="83" customWidth="1"/>
    <col min="13033" max="13033" width="51.28515625" style="83" customWidth="1"/>
    <col min="13034" max="13034" width="11.42578125" style="83" customWidth="1"/>
    <col min="13035" max="13035" width="6.5703125" style="83" customWidth="1"/>
    <col min="13036" max="13036" width="14.140625" style="83" customWidth="1"/>
    <col min="13037" max="13039" width="13.5703125" style="83" customWidth="1"/>
    <col min="13040" max="13040" width="17.7109375" style="83" customWidth="1"/>
    <col min="13041" max="13041" width="13.85546875" style="83" bestFit="1" customWidth="1"/>
    <col min="13042" max="13042" width="13.7109375" style="83" bestFit="1" customWidth="1"/>
    <col min="13043" max="13287" width="11.5703125" style="83"/>
    <col min="13288" max="13288" width="5.7109375" style="83" customWidth="1"/>
    <col min="13289" max="13289" width="51.28515625" style="83" customWidth="1"/>
    <col min="13290" max="13290" width="11.42578125" style="83" customWidth="1"/>
    <col min="13291" max="13291" width="6.5703125" style="83" customWidth="1"/>
    <col min="13292" max="13292" width="14.140625" style="83" customWidth="1"/>
    <col min="13293" max="13295" width="13.5703125" style="83" customWidth="1"/>
    <col min="13296" max="13296" width="17.7109375" style="83" customWidth="1"/>
    <col min="13297" max="13297" width="13.85546875" style="83" bestFit="1" customWidth="1"/>
    <col min="13298" max="13298" width="13.7109375" style="83" bestFit="1" customWidth="1"/>
    <col min="13299" max="13543" width="11.5703125" style="83"/>
    <col min="13544" max="13544" width="5.7109375" style="83" customWidth="1"/>
    <col min="13545" max="13545" width="51.28515625" style="83" customWidth="1"/>
    <col min="13546" max="13546" width="11.42578125" style="83" customWidth="1"/>
    <col min="13547" max="13547" width="6.5703125" style="83" customWidth="1"/>
    <col min="13548" max="13548" width="14.140625" style="83" customWidth="1"/>
    <col min="13549" max="13551" width="13.5703125" style="83" customWidth="1"/>
    <col min="13552" max="13552" width="17.7109375" style="83" customWidth="1"/>
    <col min="13553" max="13553" width="13.85546875" style="83" bestFit="1" customWidth="1"/>
    <col min="13554" max="13554" width="13.7109375" style="83" bestFit="1" customWidth="1"/>
    <col min="13555" max="13799" width="11.5703125" style="83"/>
    <col min="13800" max="13800" width="5.7109375" style="83" customWidth="1"/>
    <col min="13801" max="13801" width="51.28515625" style="83" customWidth="1"/>
    <col min="13802" max="13802" width="11.42578125" style="83" customWidth="1"/>
    <col min="13803" max="13803" width="6.5703125" style="83" customWidth="1"/>
    <col min="13804" max="13804" width="14.140625" style="83" customWidth="1"/>
    <col min="13805" max="13807" width="13.5703125" style="83" customWidth="1"/>
    <col min="13808" max="13808" width="17.7109375" style="83" customWidth="1"/>
    <col min="13809" max="13809" width="13.85546875" style="83" bestFit="1" customWidth="1"/>
    <col min="13810" max="13810" width="13.7109375" style="83" bestFit="1" customWidth="1"/>
    <col min="13811" max="14055" width="11.5703125" style="83"/>
    <col min="14056" max="14056" width="5.7109375" style="83" customWidth="1"/>
    <col min="14057" max="14057" width="51.28515625" style="83" customWidth="1"/>
    <col min="14058" max="14058" width="11.42578125" style="83" customWidth="1"/>
    <col min="14059" max="14059" width="6.5703125" style="83" customWidth="1"/>
    <col min="14060" max="14060" width="14.140625" style="83" customWidth="1"/>
    <col min="14061" max="14063" width="13.5703125" style="83" customWidth="1"/>
    <col min="14064" max="14064" width="17.7109375" style="83" customWidth="1"/>
    <col min="14065" max="14065" width="13.85546875" style="83" bestFit="1" customWidth="1"/>
    <col min="14066" max="14066" width="13.7109375" style="83" bestFit="1" customWidth="1"/>
    <col min="14067" max="14311" width="11.5703125" style="83"/>
    <col min="14312" max="14312" width="5.7109375" style="83" customWidth="1"/>
    <col min="14313" max="14313" width="51.28515625" style="83" customWidth="1"/>
    <col min="14314" max="14314" width="11.42578125" style="83" customWidth="1"/>
    <col min="14315" max="14315" width="6.5703125" style="83" customWidth="1"/>
    <col min="14316" max="14316" width="14.140625" style="83" customWidth="1"/>
    <col min="14317" max="14319" width="13.5703125" style="83" customWidth="1"/>
    <col min="14320" max="14320" width="17.7109375" style="83" customWidth="1"/>
    <col min="14321" max="14321" width="13.85546875" style="83" bestFit="1" customWidth="1"/>
    <col min="14322" max="14322" width="13.7109375" style="83" bestFit="1" customWidth="1"/>
    <col min="14323" max="14567" width="11.5703125" style="83"/>
    <col min="14568" max="14568" width="5.7109375" style="83" customWidth="1"/>
    <col min="14569" max="14569" width="51.28515625" style="83" customWidth="1"/>
    <col min="14570" max="14570" width="11.42578125" style="83" customWidth="1"/>
    <col min="14571" max="14571" width="6.5703125" style="83" customWidth="1"/>
    <col min="14572" max="14572" width="14.140625" style="83" customWidth="1"/>
    <col min="14573" max="14575" width="13.5703125" style="83" customWidth="1"/>
    <col min="14576" max="14576" width="17.7109375" style="83" customWidth="1"/>
    <col min="14577" max="14577" width="13.85546875" style="83" bestFit="1" customWidth="1"/>
    <col min="14578" max="14578" width="13.7109375" style="83" bestFit="1" customWidth="1"/>
    <col min="14579" max="14823" width="11.5703125" style="83"/>
    <col min="14824" max="14824" width="5.7109375" style="83" customWidth="1"/>
    <col min="14825" max="14825" width="51.28515625" style="83" customWidth="1"/>
    <col min="14826" max="14826" width="11.42578125" style="83" customWidth="1"/>
    <col min="14827" max="14827" width="6.5703125" style="83" customWidth="1"/>
    <col min="14828" max="14828" width="14.140625" style="83" customWidth="1"/>
    <col min="14829" max="14831" width="13.5703125" style="83" customWidth="1"/>
    <col min="14832" max="14832" width="17.7109375" style="83" customWidth="1"/>
    <col min="14833" max="14833" width="13.85546875" style="83" bestFit="1" customWidth="1"/>
    <col min="14834" max="14834" width="13.7109375" style="83" bestFit="1" customWidth="1"/>
    <col min="14835" max="15079" width="11.5703125" style="83"/>
    <col min="15080" max="15080" width="5.7109375" style="83" customWidth="1"/>
    <col min="15081" max="15081" width="51.28515625" style="83" customWidth="1"/>
    <col min="15082" max="15082" width="11.42578125" style="83" customWidth="1"/>
    <col min="15083" max="15083" width="6.5703125" style="83" customWidth="1"/>
    <col min="15084" max="15084" width="14.140625" style="83" customWidth="1"/>
    <col min="15085" max="15087" width="13.5703125" style="83" customWidth="1"/>
    <col min="15088" max="15088" width="17.7109375" style="83" customWidth="1"/>
    <col min="15089" max="15089" width="13.85546875" style="83" bestFit="1" customWidth="1"/>
    <col min="15090" max="15090" width="13.7109375" style="83" bestFit="1" customWidth="1"/>
    <col min="15091" max="15335" width="11.5703125" style="83"/>
    <col min="15336" max="15336" width="5.7109375" style="83" customWidth="1"/>
    <col min="15337" max="15337" width="51.28515625" style="83" customWidth="1"/>
    <col min="15338" max="15338" width="11.42578125" style="83" customWidth="1"/>
    <col min="15339" max="15339" width="6.5703125" style="83" customWidth="1"/>
    <col min="15340" max="15340" width="14.140625" style="83" customWidth="1"/>
    <col min="15341" max="15343" width="13.5703125" style="83" customWidth="1"/>
    <col min="15344" max="15344" width="17.7109375" style="83" customWidth="1"/>
    <col min="15345" max="15345" width="13.85546875" style="83" bestFit="1" customWidth="1"/>
    <col min="15346" max="15346" width="13.7109375" style="83" bestFit="1" customWidth="1"/>
    <col min="15347" max="15591" width="11.5703125" style="83"/>
    <col min="15592" max="15592" width="5.7109375" style="83" customWidth="1"/>
    <col min="15593" max="15593" width="51.28515625" style="83" customWidth="1"/>
    <col min="15594" max="15594" width="11.42578125" style="83" customWidth="1"/>
    <col min="15595" max="15595" width="6.5703125" style="83" customWidth="1"/>
    <col min="15596" max="15596" width="14.140625" style="83" customWidth="1"/>
    <col min="15597" max="15599" width="13.5703125" style="83" customWidth="1"/>
    <col min="15600" max="15600" width="17.7109375" style="83" customWidth="1"/>
    <col min="15601" max="15601" width="13.85546875" style="83" bestFit="1" customWidth="1"/>
    <col min="15602" max="15602" width="13.7109375" style="83" bestFit="1" customWidth="1"/>
    <col min="15603" max="15847" width="11.5703125" style="83"/>
    <col min="15848" max="15848" width="5.7109375" style="83" customWidth="1"/>
    <col min="15849" max="15849" width="51.28515625" style="83" customWidth="1"/>
    <col min="15850" max="15850" width="11.42578125" style="83" customWidth="1"/>
    <col min="15851" max="15851" width="6.5703125" style="83" customWidth="1"/>
    <col min="15852" max="15852" width="14.140625" style="83" customWidth="1"/>
    <col min="15853" max="15855" width="13.5703125" style="83" customWidth="1"/>
    <col min="15856" max="15856" width="17.7109375" style="83" customWidth="1"/>
    <col min="15857" max="15857" width="13.85546875" style="83" bestFit="1" customWidth="1"/>
    <col min="15858" max="15858" width="13.7109375" style="83" bestFit="1" customWidth="1"/>
    <col min="15859" max="16103" width="11.5703125" style="83"/>
    <col min="16104" max="16104" width="5.7109375" style="83" customWidth="1"/>
    <col min="16105" max="16105" width="51.28515625" style="83" customWidth="1"/>
    <col min="16106" max="16106" width="11.42578125" style="83" customWidth="1"/>
    <col min="16107" max="16107" width="6.5703125" style="83" customWidth="1"/>
    <col min="16108" max="16108" width="14.140625" style="83" customWidth="1"/>
    <col min="16109" max="16111" width="13.5703125" style="83" customWidth="1"/>
    <col min="16112" max="16112" width="17.7109375" style="83" customWidth="1"/>
    <col min="16113" max="16113" width="13.85546875" style="83" bestFit="1" customWidth="1"/>
    <col min="16114" max="16114" width="13.7109375" style="83" bestFit="1" customWidth="1"/>
    <col min="16115" max="16371" width="11.5703125" style="83"/>
    <col min="16372" max="16384" width="11.42578125" style="83" customWidth="1"/>
  </cols>
  <sheetData>
    <row r="1" spans="1:8" s="22" customFormat="1" ht="14.25" customHeight="1" x14ac:dyDescent="0.2">
      <c r="A1" s="21"/>
      <c r="B1" s="21"/>
      <c r="C1" s="21"/>
      <c r="D1" s="21"/>
      <c r="E1" s="21"/>
      <c r="F1" s="21"/>
    </row>
    <row r="2" spans="1:8" s="22" customFormat="1" ht="14.25" customHeight="1" x14ac:dyDescent="0.2">
      <c r="A2" s="23"/>
      <c r="B2" s="24"/>
      <c r="C2" s="25"/>
      <c r="D2" s="26"/>
      <c r="E2" s="27"/>
      <c r="F2" s="27"/>
    </row>
    <row r="3" spans="1:8" s="34" customFormat="1" ht="14.25" customHeight="1" x14ac:dyDescent="0.2">
      <c r="A3" s="28"/>
      <c r="B3" s="29"/>
      <c r="C3" s="30"/>
      <c r="D3" s="31"/>
      <c r="E3" s="32"/>
      <c r="F3" s="31"/>
      <c r="G3" s="33"/>
      <c r="H3" s="33"/>
    </row>
    <row r="4" spans="1:8" s="22" customFormat="1" ht="14.25" customHeight="1" x14ac:dyDescent="0.2">
      <c r="A4" s="35" t="s">
        <v>335</v>
      </c>
      <c r="B4" s="35"/>
      <c r="C4" s="35"/>
      <c r="D4" s="35"/>
      <c r="E4" s="35"/>
      <c r="F4" s="35"/>
    </row>
    <row r="5" spans="1:8" s="22" customFormat="1" ht="14.25" customHeight="1" x14ac:dyDescent="0.2">
      <c r="A5" s="36" t="s">
        <v>107</v>
      </c>
      <c r="B5" s="37"/>
      <c r="C5" s="39" t="s">
        <v>29</v>
      </c>
      <c r="D5" s="38"/>
      <c r="F5" s="40"/>
    </row>
    <row r="6" spans="1:8" s="22" customFormat="1" ht="14.25" customHeight="1" x14ac:dyDescent="0.2">
      <c r="A6" s="41"/>
      <c r="B6" s="42"/>
      <c r="C6" s="43"/>
      <c r="D6" s="44"/>
      <c r="E6" s="45"/>
      <c r="F6" s="46"/>
    </row>
    <row r="7" spans="1:8" s="22" customFormat="1" ht="14.25" customHeight="1" x14ac:dyDescent="0.2">
      <c r="A7" s="47" t="s">
        <v>4</v>
      </c>
      <c r="B7" s="48" t="s">
        <v>5</v>
      </c>
      <c r="C7" s="49" t="s">
        <v>6</v>
      </c>
      <c r="D7" s="50" t="s">
        <v>7</v>
      </c>
      <c r="E7" s="51" t="s">
        <v>126</v>
      </c>
      <c r="F7" s="51" t="s">
        <v>127</v>
      </c>
    </row>
    <row r="8" spans="1:8" s="22" customFormat="1" ht="14.25" customHeight="1" x14ac:dyDescent="0.2">
      <c r="A8" s="128"/>
      <c r="B8" s="129"/>
      <c r="C8" s="130"/>
      <c r="D8" s="131"/>
      <c r="E8" s="52"/>
      <c r="F8" s="52"/>
    </row>
    <row r="9" spans="1:8" s="53" customFormat="1" ht="14.25" customHeight="1" x14ac:dyDescent="0.2">
      <c r="A9" s="132" t="s">
        <v>0</v>
      </c>
      <c r="B9" s="133" t="s">
        <v>128</v>
      </c>
      <c r="C9" s="134"/>
      <c r="D9" s="135"/>
      <c r="E9" s="1"/>
      <c r="F9" s="1"/>
    </row>
    <row r="10" spans="1:8" s="53" customFormat="1" ht="14.25" customHeight="1" x14ac:dyDescent="0.2">
      <c r="A10" s="132"/>
      <c r="B10" s="133"/>
      <c r="C10" s="134"/>
      <c r="D10" s="135"/>
      <c r="E10" s="1"/>
      <c r="F10" s="1"/>
    </row>
    <row r="11" spans="1:8" s="53" customFormat="1" ht="14.25" customHeight="1" x14ac:dyDescent="0.2">
      <c r="A11" s="136">
        <v>1</v>
      </c>
      <c r="B11" s="137" t="s">
        <v>37</v>
      </c>
      <c r="C11" s="138"/>
      <c r="D11" s="139"/>
      <c r="E11" s="54"/>
      <c r="F11" s="1"/>
    </row>
    <row r="12" spans="1:8" s="53" customFormat="1" ht="14.25" customHeight="1" x14ac:dyDescent="0.2">
      <c r="A12" s="140">
        <v>1.1000000000000001</v>
      </c>
      <c r="B12" s="141" t="s">
        <v>129</v>
      </c>
      <c r="C12" s="9">
        <v>3801.99</v>
      </c>
      <c r="D12" s="142" t="s">
        <v>11</v>
      </c>
      <c r="E12" s="54"/>
      <c r="F12" s="1">
        <f>ROUND(C12*E12,2)</f>
        <v>0</v>
      </c>
    </row>
    <row r="13" spans="1:8" s="53" customFormat="1" ht="14.25" customHeight="1" x14ac:dyDescent="0.2">
      <c r="A13" s="140">
        <v>1.2</v>
      </c>
      <c r="B13" s="141" t="s">
        <v>453</v>
      </c>
      <c r="C13" s="9">
        <v>15928.75</v>
      </c>
      <c r="D13" s="142" t="s">
        <v>12</v>
      </c>
      <c r="E13" s="54"/>
      <c r="F13" s="1">
        <f>ROUND(C13*E13,2)</f>
        <v>0</v>
      </c>
    </row>
    <row r="14" spans="1:8" s="53" customFormat="1" ht="14.25" customHeight="1" x14ac:dyDescent="0.2">
      <c r="A14" s="140"/>
      <c r="B14" s="141"/>
      <c r="C14" s="9"/>
      <c r="D14" s="142"/>
      <c r="E14" s="54"/>
      <c r="F14" s="1"/>
    </row>
    <row r="15" spans="1:8" s="53" customFormat="1" ht="14.25" customHeight="1" x14ac:dyDescent="0.2">
      <c r="A15" s="143">
        <v>2</v>
      </c>
      <c r="B15" s="144" t="s">
        <v>323</v>
      </c>
      <c r="C15" s="145"/>
      <c r="D15" s="146"/>
      <c r="E15" s="1"/>
      <c r="F15" s="1"/>
    </row>
    <row r="16" spans="1:8" s="53" customFormat="1" ht="14.25" customHeight="1" x14ac:dyDescent="0.2">
      <c r="A16" s="147">
        <f>+A15+0.1</f>
        <v>2.1</v>
      </c>
      <c r="B16" s="148" t="s">
        <v>454</v>
      </c>
      <c r="C16" s="145">
        <v>1600</v>
      </c>
      <c r="D16" s="146" t="s">
        <v>11</v>
      </c>
      <c r="E16" s="1"/>
      <c r="F16" s="1">
        <f>ROUND(C16*E16,2)</f>
        <v>0</v>
      </c>
    </row>
    <row r="17" spans="1:20" s="53" customFormat="1" ht="14.25" customHeight="1" x14ac:dyDescent="0.2">
      <c r="A17" s="147">
        <f>+A16+0.1</f>
        <v>2.2000000000000002</v>
      </c>
      <c r="B17" s="148" t="s">
        <v>455</v>
      </c>
      <c r="C17" s="145">
        <v>1200</v>
      </c>
      <c r="D17" s="146" t="s">
        <v>12</v>
      </c>
      <c r="E17" s="1"/>
      <c r="F17" s="1">
        <f>ROUND(C17*E17,2)</f>
        <v>0</v>
      </c>
    </row>
    <row r="18" spans="1:20" s="53" customFormat="1" ht="14.25" customHeight="1" x14ac:dyDescent="0.2">
      <c r="A18" s="147">
        <f>+A17+0.1</f>
        <v>2.3000000000000003</v>
      </c>
      <c r="B18" s="148" t="s">
        <v>324</v>
      </c>
      <c r="C18" s="145">
        <v>124.8</v>
      </c>
      <c r="D18" s="146" t="s">
        <v>10</v>
      </c>
      <c r="E18" s="1"/>
      <c r="F18" s="1">
        <f>ROUND(C18*E18,2)</f>
        <v>0</v>
      </c>
    </row>
    <row r="19" spans="1:20" s="53" customFormat="1" ht="14.25" customHeight="1" x14ac:dyDescent="0.2">
      <c r="A19" s="147"/>
      <c r="B19" s="148"/>
      <c r="C19" s="145"/>
      <c r="D19" s="146"/>
      <c r="E19" s="1"/>
      <c r="F19" s="1"/>
    </row>
    <row r="20" spans="1:20" s="55" customFormat="1" ht="14.25" customHeight="1" x14ac:dyDescent="0.2">
      <c r="A20" s="136">
        <v>3</v>
      </c>
      <c r="B20" s="137" t="s">
        <v>21</v>
      </c>
      <c r="C20" s="9"/>
      <c r="D20" s="142"/>
      <c r="E20" s="54"/>
      <c r="F20" s="1"/>
      <c r="G20" s="53"/>
    </row>
    <row r="21" spans="1:20" s="53" customFormat="1" ht="14.25" customHeight="1" x14ac:dyDescent="0.2">
      <c r="A21" s="140">
        <f>+A20+0.1</f>
        <v>3.1</v>
      </c>
      <c r="B21" s="141" t="s">
        <v>325</v>
      </c>
      <c r="C21" s="9">
        <v>2938.6</v>
      </c>
      <c r="D21" s="142" t="s">
        <v>10</v>
      </c>
      <c r="E21" s="54"/>
      <c r="F21" s="1">
        <f>C21*E21</f>
        <v>0</v>
      </c>
    </row>
    <row r="22" spans="1:20" s="53" customFormat="1" ht="14.25" customHeight="1" x14ac:dyDescent="0.2">
      <c r="A22" s="140">
        <f>+A21+0.1</f>
        <v>3.2</v>
      </c>
      <c r="B22" s="141" t="s">
        <v>322</v>
      </c>
      <c r="C22" s="9">
        <v>6856.74</v>
      </c>
      <c r="D22" s="142" t="s">
        <v>10</v>
      </c>
      <c r="E22" s="54"/>
      <c r="F22" s="1">
        <f>C22*E22</f>
        <v>0</v>
      </c>
    </row>
    <row r="23" spans="1:20" s="57" customFormat="1" ht="14.25" customHeight="1" x14ac:dyDescent="0.2">
      <c r="A23" s="140">
        <f>+A21+0.1</f>
        <v>3.2</v>
      </c>
      <c r="B23" s="141" t="s">
        <v>463</v>
      </c>
      <c r="C23" s="9">
        <v>5758.29</v>
      </c>
      <c r="D23" s="142" t="s">
        <v>12</v>
      </c>
      <c r="E23" s="54"/>
      <c r="F23" s="1">
        <f>C23*E23</f>
        <v>0</v>
      </c>
      <c r="G23" s="53"/>
      <c r="H23" s="56"/>
      <c r="I23" s="56"/>
      <c r="J23" s="56"/>
      <c r="K23" s="56"/>
      <c r="L23" s="56"/>
      <c r="M23" s="56"/>
      <c r="N23" s="56"/>
      <c r="O23" s="56"/>
      <c r="P23" s="56"/>
      <c r="Q23" s="56"/>
      <c r="R23" s="56"/>
      <c r="S23" s="56"/>
      <c r="T23" s="56"/>
    </row>
    <row r="24" spans="1:20" s="59" customFormat="1" ht="14.25" customHeight="1" x14ac:dyDescent="0.2">
      <c r="A24" s="140">
        <f>+A23+0.1</f>
        <v>3.3000000000000003</v>
      </c>
      <c r="B24" s="141" t="s">
        <v>16</v>
      </c>
      <c r="C24" s="9">
        <v>481.97</v>
      </c>
      <c r="D24" s="142" t="s">
        <v>10</v>
      </c>
      <c r="E24" s="54"/>
      <c r="F24" s="1">
        <f>C24*E24</f>
        <v>0</v>
      </c>
      <c r="G24" s="53"/>
      <c r="H24" s="58"/>
      <c r="I24" s="58"/>
      <c r="J24" s="58"/>
      <c r="K24" s="58"/>
      <c r="L24" s="58"/>
      <c r="M24" s="58"/>
      <c r="N24" s="58"/>
      <c r="O24" s="58"/>
      <c r="P24" s="58"/>
      <c r="Q24" s="58"/>
      <c r="R24" s="58"/>
      <c r="S24" s="58"/>
      <c r="T24" s="58"/>
    </row>
    <row r="25" spans="1:20" s="53" customFormat="1" ht="14.25" customHeight="1" x14ac:dyDescent="0.2">
      <c r="A25" s="140">
        <f>+A24+0.1</f>
        <v>3.4000000000000004</v>
      </c>
      <c r="B25" s="141" t="s">
        <v>370</v>
      </c>
      <c r="C25" s="9">
        <v>2661.21</v>
      </c>
      <c r="D25" s="142" t="s">
        <v>10</v>
      </c>
      <c r="E25" s="54"/>
      <c r="F25" s="1">
        <f>ROUND(C25*E25,2)</f>
        <v>0</v>
      </c>
    </row>
    <row r="26" spans="1:20" s="53" customFormat="1" ht="14.25" customHeight="1" x14ac:dyDescent="0.2">
      <c r="A26" s="140">
        <f>+A25+0.1</f>
        <v>3.5000000000000004</v>
      </c>
      <c r="B26" s="149" t="s">
        <v>185</v>
      </c>
      <c r="C26" s="9">
        <v>7392.25</v>
      </c>
      <c r="D26" s="142" t="s">
        <v>10</v>
      </c>
      <c r="E26" s="10"/>
      <c r="F26" s="1">
        <f>ROUND(C26*E26,2)</f>
        <v>0</v>
      </c>
    </row>
    <row r="27" spans="1:20" s="55" customFormat="1" ht="14.25" customHeight="1" x14ac:dyDescent="0.2">
      <c r="A27" s="140">
        <f>+A26+0.1</f>
        <v>3.6000000000000005</v>
      </c>
      <c r="B27" s="141" t="s">
        <v>130</v>
      </c>
      <c r="C27" s="9">
        <v>3820.18</v>
      </c>
      <c r="D27" s="142" t="s">
        <v>10</v>
      </c>
      <c r="E27" s="54"/>
      <c r="F27" s="1">
        <f>ROUND(C27*E27,2)</f>
        <v>0</v>
      </c>
      <c r="G27" s="53"/>
    </row>
    <row r="28" spans="1:20" s="55" customFormat="1" ht="14.25" customHeight="1" x14ac:dyDescent="0.2">
      <c r="A28" s="140"/>
      <c r="B28" s="141"/>
      <c r="C28" s="9"/>
      <c r="D28" s="142"/>
      <c r="E28" s="54"/>
      <c r="F28" s="1"/>
      <c r="G28" s="53"/>
    </row>
    <row r="29" spans="1:20" s="53" customFormat="1" ht="14.25" customHeight="1" x14ac:dyDescent="0.2">
      <c r="A29" s="136">
        <v>4</v>
      </c>
      <c r="B29" s="137" t="s">
        <v>131</v>
      </c>
      <c r="C29" s="9"/>
      <c r="D29" s="142"/>
      <c r="E29" s="54"/>
      <c r="F29" s="1"/>
    </row>
    <row r="30" spans="1:20" s="55" customFormat="1" ht="14.25" customHeight="1" x14ac:dyDescent="0.2">
      <c r="A30" s="140">
        <f>+A29+0.1</f>
        <v>4.0999999999999996</v>
      </c>
      <c r="B30" s="141" t="s">
        <v>321</v>
      </c>
      <c r="C30" s="9">
        <v>2573.11</v>
      </c>
      <c r="D30" s="142" t="s">
        <v>11</v>
      </c>
      <c r="E30" s="54"/>
      <c r="F30" s="1">
        <f>ROUND(C30*E30,2)</f>
        <v>0</v>
      </c>
      <c r="G30" s="53"/>
    </row>
    <row r="31" spans="1:20" s="53" customFormat="1" ht="14.25" customHeight="1" x14ac:dyDescent="0.2">
      <c r="A31" s="140">
        <f>+A30+0.1</f>
        <v>4.1999999999999993</v>
      </c>
      <c r="B31" s="141" t="s">
        <v>476</v>
      </c>
      <c r="C31" s="9">
        <v>1302.6099999999999</v>
      </c>
      <c r="D31" s="142" t="s">
        <v>11</v>
      </c>
      <c r="E31" s="54"/>
      <c r="F31" s="1">
        <f>ROUND(C31*E31,2)</f>
        <v>0</v>
      </c>
    </row>
    <row r="32" spans="1:20" s="55" customFormat="1" ht="14.25" customHeight="1" x14ac:dyDescent="0.2">
      <c r="A32" s="140"/>
      <c r="B32" s="141"/>
      <c r="C32" s="9"/>
      <c r="D32" s="142"/>
      <c r="E32" s="54"/>
      <c r="F32" s="1"/>
      <c r="G32" s="53"/>
    </row>
    <row r="33" spans="1:20" s="53" customFormat="1" ht="14.25" customHeight="1" x14ac:dyDescent="0.2">
      <c r="A33" s="136">
        <v>5</v>
      </c>
      <c r="B33" s="137" t="s">
        <v>132</v>
      </c>
      <c r="C33" s="9"/>
      <c r="D33" s="142"/>
      <c r="E33" s="54"/>
      <c r="F33" s="1"/>
    </row>
    <row r="34" spans="1:20" s="53" customFormat="1" ht="14.25" customHeight="1" x14ac:dyDescent="0.2">
      <c r="A34" s="140">
        <f>+A33+0.1</f>
        <v>5.0999999999999996</v>
      </c>
      <c r="B34" s="141" t="s">
        <v>321</v>
      </c>
      <c r="C34" s="9">
        <v>2573.11</v>
      </c>
      <c r="D34" s="142" t="s">
        <v>11</v>
      </c>
      <c r="E34" s="54"/>
      <c r="F34" s="1">
        <f>ROUND(C34*E34,2)</f>
        <v>0</v>
      </c>
    </row>
    <row r="35" spans="1:20" s="60" customFormat="1" ht="14.25" customHeight="1" x14ac:dyDescent="0.2">
      <c r="A35" s="140">
        <f>+A34+0.1</f>
        <v>5.1999999999999993</v>
      </c>
      <c r="B35" s="141" t="s">
        <v>476</v>
      </c>
      <c r="C35" s="9">
        <v>1302.6099999999999</v>
      </c>
      <c r="D35" s="142" t="s">
        <v>11</v>
      </c>
      <c r="E35" s="54"/>
      <c r="F35" s="1">
        <f>ROUND(C35*E35,2)</f>
        <v>0</v>
      </c>
      <c r="G35" s="53"/>
    </row>
    <row r="36" spans="1:20" s="61" customFormat="1" ht="14.25" customHeight="1" x14ac:dyDescent="0.2">
      <c r="A36" s="140"/>
      <c r="B36" s="141"/>
      <c r="C36" s="9"/>
      <c r="D36" s="142"/>
      <c r="E36" s="54"/>
      <c r="F36" s="1"/>
      <c r="G36" s="53"/>
    </row>
    <row r="37" spans="1:20" s="53" customFormat="1" ht="14.25" customHeight="1" x14ac:dyDescent="0.2">
      <c r="A37" s="136">
        <v>6</v>
      </c>
      <c r="B37" s="137" t="s">
        <v>337</v>
      </c>
      <c r="C37" s="9"/>
      <c r="D37" s="142"/>
      <c r="E37" s="54"/>
      <c r="F37" s="1"/>
    </row>
    <row r="38" spans="1:20" s="61" customFormat="1" ht="14.25" customHeight="1" x14ac:dyDescent="0.2">
      <c r="A38" s="140">
        <f>+A37+0.1</f>
        <v>6.1</v>
      </c>
      <c r="B38" s="141" t="s">
        <v>477</v>
      </c>
      <c r="C38" s="9">
        <v>3</v>
      </c>
      <c r="D38" s="142" t="s">
        <v>9</v>
      </c>
      <c r="E38" s="54"/>
      <c r="F38" s="1">
        <f>ROUND(C38*E38,2)</f>
        <v>0</v>
      </c>
      <c r="G38" s="53"/>
    </row>
    <row r="39" spans="1:20" s="61" customFormat="1" ht="14.25" customHeight="1" x14ac:dyDescent="0.2">
      <c r="A39" s="140">
        <f>+A40+0.1</f>
        <v>6.2999999999999989</v>
      </c>
      <c r="B39" s="141" t="s">
        <v>478</v>
      </c>
      <c r="C39" s="9">
        <v>2</v>
      </c>
      <c r="D39" s="142" t="s">
        <v>9</v>
      </c>
      <c r="E39" s="54"/>
      <c r="F39" s="1">
        <f>ROUND(C39*E39,2)</f>
        <v>0</v>
      </c>
      <c r="G39" s="53"/>
    </row>
    <row r="40" spans="1:20" s="61" customFormat="1" ht="14.25" customHeight="1" x14ac:dyDescent="0.2">
      <c r="A40" s="140">
        <f>+A38+0.1</f>
        <v>6.1999999999999993</v>
      </c>
      <c r="B40" s="141" t="s">
        <v>338</v>
      </c>
      <c r="C40" s="9">
        <v>10</v>
      </c>
      <c r="D40" s="142" t="s">
        <v>9</v>
      </c>
      <c r="E40" s="54"/>
      <c r="F40" s="1">
        <f>ROUND(C40*E40,2)</f>
        <v>0</v>
      </c>
      <c r="G40" s="53"/>
    </row>
    <row r="41" spans="1:20" s="61" customFormat="1" ht="14.25" customHeight="1" x14ac:dyDescent="0.2">
      <c r="A41" s="140">
        <f>+A39+0.1</f>
        <v>6.3999999999999986</v>
      </c>
      <c r="B41" s="141" t="s">
        <v>456</v>
      </c>
      <c r="C41" s="9">
        <v>46.01</v>
      </c>
      <c r="D41" s="142" t="s">
        <v>10</v>
      </c>
      <c r="E41" s="54"/>
      <c r="F41" s="1">
        <f>ROUND(C41*E41,2)</f>
        <v>0</v>
      </c>
      <c r="G41" s="53"/>
    </row>
    <row r="42" spans="1:20" s="61" customFormat="1" ht="14.25" customHeight="1" x14ac:dyDescent="0.2">
      <c r="A42" s="140"/>
      <c r="B42" s="141"/>
      <c r="C42" s="9"/>
      <c r="D42" s="142"/>
      <c r="E42" s="54"/>
      <c r="F42" s="1"/>
      <c r="G42" s="53"/>
    </row>
    <row r="43" spans="1:20" s="53" customFormat="1" ht="14.25" customHeight="1" x14ac:dyDescent="0.2">
      <c r="A43" s="150">
        <v>7</v>
      </c>
      <c r="B43" s="137" t="s">
        <v>133</v>
      </c>
      <c r="C43" s="9"/>
      <c r="D43" s="151"/>
      <c r="E43" s="54"/>
      <c r="F43" s="10"/>
    </row>
    <row r="44" spans="1:20" s="63" customFormat="1" ht="14.25" customHeight="1" x14ac:dyDescent="0.2">
      <c r="A44" s="140">
        <v>7.1</v>
      </c>
      <c r="B44" s="152" t="s">
        <v>528</v>
      </c>
      <c r="C44" s="145">
        <v>93</v>
      </c>
      <c r="D44" s="142" t="s">
        <v>9</v>
      </c>
      <c r="E44" s="54"/>
      <c r="F44" s="10">
        <f>ROUND(C44*E44,2)</f>
        <v>0</v>
      </c>
      <c r="G44" s="62"/>
    </row>
    <row r="45" spans="1:20" s="65" customFormat="1" ht="14.25" customHeight="1" x14ac:dyDescent="0.2">
      <c r="A45" s="153"/>
      <c r="B45" s="141"/>
      <c r="C45" s="9"/>
      <c r="D45" s="151"/>
      <c r="E45" s="54"/>
      <c r="F45" s="10"/>
      <c r="G45" s="53"/>
      <c r="H45" s="64"/>
      <c r="I45" s="64"/>
      <c r="J45" s="64"/>
      <c r="K45" s="64"/>
      <c r="L45" s="64"/>
      <c r="M45" s="64"/>
      <c r="N45" s="64"/>
      <c r="O45" s="64"/>
      <c r="P45" s="64"/>
      <c r="Q45" s="64"/>
      <c r="R45" s="64"/>
      <c r="S45" s="64"/>
      <c r="T45" s="64"/>
    </row>
    <row r="46" spans="1:20" s="53" customFormat="1" ht="14.25" customHeight="1" x14ac:dyDescent="0.2">
      <c r="A46" s="154">
        <v>8</v>
      </c>
      <c r="B46" s="155" t="s">
        <v>135</v>
      </c>
      <c r="C46" s="156"/>
      <c r="D46" s="132"/>
      <c r="E46" s="54"/>
      <c r="F46" s="66"/>
    </row>
    <row r="47" spans="1:20" s="55" customFormat="1" ht="14.25" customHeight="1" x14ac:dyDescent="0.2">
      <c r="A47" s="157">
        <f t="shared" ref="A47:A56" si="0">+A46+0.1</f>
        <v>8.1</v>
      </c>
      <c r="B47" s="158" t="s">
        <v>129</v>
      </c>
      <c r="C47" s="9">
        <v>413.99</v>
      </c>
      <c r="D47" s="159" t="s">
        <v>11</v>
      </c>
      <c r="E47" s="54"/>
      <c r="F47" s="67">
        <f t="shared" ref="F47:F59" si="1">ROUNDUP(C47*E47,2)</f>
        <v>0</v>
      </c>
      <c r="G47" s="53"/>
    </row>
    <row r="48" spans="1:20" s="55" customFormat="1" ht="14.25" customHeight="1" x14ac:dyDescent="0.2">
      <c r="A48" s="157">
        <f t="shared" si="0"/>
        <v>8.1999999999999993</v>
      </c>
      <c r="B48" s="158" t="s">
        <v>136</v>
      </c>
      <c r="C48" s="9">
        <v>413.99</v>
      </c>
      <c r="D48" s="159" t="s">
        <v>11</v>
      </c>
      <c r="E48" s="54"/>
      <c r="F48" s="67">
        <f t="shared" si="1"/>
        <v>0</v>
      </c>
      <c r="G48" s="53"/>
    </row>
    <row r="49" spans="1:20" s="55" customFormat="1" ht="14.25" customHeight="1" x14ac:dyDescent="0.2">
      <c r="A49" s="157">
        <f t="shared" si="0"/>
        <v>8.2999999999999989</v>
      </c>
      <c r="B49" s="158" t="s">
        <v>137</v>
      </c>
      <c r="C49" s="9">
        <v>413.99</v>
      </c>
      <c r="D49" s="159" t="s">
        <v>11</v>
      </c>
      <c r="E49" s="54"/>
      <c r="F49" s="67">
        <f t="shared" si="1"/>
        <v>0</v>
      </c>
      <c r="G49" s="53"/>
    </row>
    <row r="50" spans="1:20" s="53" customFormat="1" ht="14.25" customHeight="1" x14ac:dyDescent="0.2">
      <c r="A50" s="160">
        <f t="shared" si="0"/>
        <v>8.3999999999999986</v>
      </c>
      <c r="B50" s="152" t="s">
        <v>320</v>
      </c>
      <c r="C50" s="9">
        <v>65</v>
      </c>
      <c r="D50" s="142" t="s">
        <v>9</v>
      </c>
      <c r="E50" s="54"/>
      <c r="F50" s="67">
        <f t="shared" si="1"/>
        <v>0</v>
      </c>
    </row>
    <row r="51" spans="1:20" s="53" customFormat="1" ht="14.25" customHeight="1" x14ac:dyDescent="0.2">
      <c r="A51" s="160">
        <f t="shared" si="0"/>
        <v>8.4999999999999982</v>
      </c>
      <c r="B51" s="152" t="s">
        <v>479</v>
      </c>
      <c r="C51" s="9">
        <v>65</v>
      </c>
      <c r="D51" s="142" t="s">
        <v>9</v>
      </c>
      <c r="E51" s="54"/>
      <c r="F51" s="67">
        <f t="shared" ref="F51" si="2">ROUNDUP(C51*E51,2)</f>
        <v>0</v>
      </c>
    </row>
    <row r="52" spans="1:20" s="53" customFormat="1" ht="14.25" customHeight="1" x14ac:dyDescent="0.2">
      <c r="A52" s="157">
        <f>+A50+0.1</f>
        <v>8.4999999999999982</v>
      </c>
      <c r="B52" s="158" t="s">
        <v>138</v>
      </c>
      <c r="C52" s="9">
        <v>65</v>
      </c>
      <c r="D52" s="159" t="s">
        <v>9</v>
      </c>
      <c r="E52" s="54"/>
      <c r="F52" s="67">
        <f t="shared" si="1"/>
        <v>0</v>
      </c>
    </row>
    <row r="53" spans="1:20" s="53" customFormat="1" ht="14.25" customHeight="1" x14ac:dyDescent="0.2">
      <c r="A53" s="157">
        <f t="shared" si="0"/>
        <v>8.5999999999999979</v>
      </c>
      <c r="B53" s="158" t="s">
        <v>139</v>
      </c>
      <c r="C53" s="9">
        <v>65</v>
      </c>
      <c r="D53" s="159" t="s">
        <v>9</v>
      </c>
      <c r="E53" s="54"/>
      <c r="F53" s="67">
        <f t="shared" si="1"/>
        <v>0</v>
      </c>
    </row>
    <row r="54" spans="1:20" s="53" customFormat="1" ht="14.25" customHeight="1" x14ac:dyDescent="0.2">
      <c r="A54" s="157">
        <f t="shared" si="0"/>
        <v>8.6999999999999975</v>
      </c>
      <c r="B54" s="158" t="s">
        <v>140</v>
      </c>
      <c r="C54" s="9">
        <v>65</v>
      </c>
      <c r="D54" s="159" t="s">
        <v>9</v>
      </c>
      <c r="E54" s="54"/>
      <c r="F54" s="67">
        <f t="shared" si="1"/>
        <v>0</v>
      </c>
    </row>
    <row r="55" spans="1:20" s="55" customFormat="1" ht="14.25" customHeight="1" x14ac:dyDescent="0.2">
      <c r="A55" s="157">
        <f t="shared" si="0"/>
        <v>8.7999999999999972</v>
      </c>
      <c r="B55" s="158" t="s">
        <v>141</v>
      </c>
      <c r="C55" s="9">
        <v>249.6</v>
      </c>
      <c r="D55" s="159" t="s">
        <v>10</v>
      </c>
      <c r="E55" s="54"/>
      <c r="F55" s="67">
        <f t="shared" si="1"/>
        <v>0</v>
      </c>
      <c r="G55" s="53"/>
    </row>
    <row r="56" spans="1:20" s="53" customFormat="1" ht="14.25" customHeight="1" x14ac:dyDescent="0.2">
      <c r="A56" s="157">
        <f t="shared" si="0"/>
        <v>8.8999999999999968</v>
      </c>
      <c r="B56" s="158" t="s">
        <v>16</v>
      </c>
      <c r="C56" s="9">
        <v>24.05</v>
      </c>
      <c r="D56" s="159" t="s">
        <v>10</v>
      </c>
      <c r="E56" s="54"/>
      <c r="F56" s="67">
        <f t="shared" si="1"/>
        <v>0</v>
      </c>
    </row>
    <row r="57" spans="1:20" s="53" customFormat="1" ht="14.25" customHeight="1" x14ac:dyDescent="0.2">
      <c r="A57" s="161">
        <v>8.1</v>
      </c>
      <c r="B57" s="149" t="s">
        <v>185</v>
      </c>
      <c r="C57" s="9">
        <v>214.5</v>
      </c>
      <c r="D57" s="159" t="s">
        <v>10</v>
      </c>
      <c r="E57" s="54"/>
      <c r="F57" s="67">
        <f t="shared" si="1"/>
        <v>0</v>
      </c>
    </row>
    <row r="58" spans="1:20" s="53" customFormat="1" ht="14.25" customHeight="1" x14ac:dyDescent="0.2">
      <c r="A58" s="157">
        <v>8.11</v>
      </c>
      <c r="B58" s="152" t="s">
        <v>142</v>
      </c>
      <c r="C58" s="9">
        <v>42.25</v>
      </c>
      <c r="D58" s="159" t="s">
        <v>10</v>
      </c>
      <c r="E58" s="54"/>
      <c r="F58" s="67">
        <f t="shared" si="1"/>
        <v>0</v>
      </c>
    </row>
    <row r="59" spans="1:20" s="53" customFormat="1" ht="14.25" customHeight="1" x14ac:dyDescent="0.2">
      <c r="A59" s="161">
        <v>8.1199999999999992</v>
      </c>
      <c r="B59" s="158" t="s">
        <v>143</v>
      </c>
      <c r="C59" s="9">
        <v>65</v>
      </c>
      <c r="D59" s="159" t="s">
        <v>7</v>
      </c>
      <c r="E59" s="54"/>
      <c r="F59" s="67">
        <f t="shared" si="1"/>
        <v>0</v>
      </c>
    </row>
    <row r="60" spans="1:20" s="53" customFormat="1" ht="14.25" customHeight="1" x14ac:dyDescent="0.2">
      <c r="A60" s="161"/>
      <c r="B60" s="158"/>
      <c r="C60" s="9"/>
      <c r="D60" s="159"/>
      <c r="E60" s="54"/>
      <c r="F60" s="67"/>
    </row>
    <row r="61" spans="1:20" s="65" customFormat="1" ht="14.25" customHeight="1" x14ac:dyDescent="0.2">
      <c r="A61" s="150">
        <v>9</v>
      </c>
      <c r="B61" s="137" t="s">
        <v>134</v>
      </c>
      <c r="C61" s="9"/>
      <c r="D61" s="151"/>
      <c r="E61" s="54"/>
      <c r="F61" s="10"/>
      <c r="G61" s="53"/>
      <c r="H61" s="64"/>
      <c r="I61" s="64"/>
      <c r="J61" s="64"/>
      <c r="K61" s="64"/>
      <c r="L61" s="64"/>
      <c r="M61" s="64"/>
      <c r="N61" s="64"/>
      <c r="O61" s="64"/>
      <c r="P61" s="64"/>
      <c r="Q61" s="64"/>
      <c r="R61" s="64"/>
      <c r="S61" s="64"/>
      <c r="T61" s="64"/>
    </row>
    <row r="62" spans="1:20" s="70" customFormat="1" ht="14.25" customHeight="1" x14ac:dyDescent="0.2">
      <c r="A62" s="162">
        <f>A61+0.1</f>
        <v>9.1</v>
      </c>
      <c r="B62" s="141" t="s">
        <v>449</v>
      </c>
      <c r="C62" s="9">
        <v>240</v>
      </c>
      <c r="D62" s="151" t="s">
        <v>12</v>
      </c>
      <c r="E62" s="68"/>
      <c r="F62" s="10">
        <f t="shared" ref="F62:F68" si="3">ROUND(C62*E62,2)</f>
        <v>0</v>
      </c>
      <c r="G62" s="53"/>
      <c r="H62" s="69"/>
      <c r="I62" s="69"/>
      <c r="J62" s="69"/>
      <c r="K62" s="69"/>
      <c r="L62" s="69"/>
      <c r="M62" s="69"/>
      <c r="N62" s="69"/>
      <c r="O62" s="69"/>
      <c r="P62" s="69"/>
      <c r="Q62" s="69"/>
      <c r="R62" s="69"/>
      <c r="S62" s="69"/>
      <c r="T62" s="69"/>
    </row>
    <row r="63" spans="1:20" s="70" customFormat="1" ht="14.25" customHeight="1" x14ac:dyDescent="0.2">
      <c r="A63" s="162">
        <f>+A62+0.1</f>
        <v>9.1999999999999993</v>
      </c>
      <c r="B63" s="141" t="s">
        <v>329</v>
      </c>
      <c r="C63" s="9">
        <v>312</v>
      </c>
      <c r="D63" s="151" t="s">
        <v>10</v>
      </c>
      <c r="E63" s="68"/>
      <c r="F63" s="10">
        <f t="shared" si="3"/>
        <v>0</v>
      </c>
      <c r="G63" s="53"/>
      <c r="H63" s="69"/>
      <c r="I63" s="69"/>
      <c r="J63" s="69"/>
      <c r="K63" s="69"/>
      <c r="L63" s="69"/>
      <c r="M63" s="69"/>
      <c r="N63" s="69"/>
      <c r="O63" s="69"/>
      <c r="P63" s="69"/>
      <c r="Q63" s="69"/>
      <c r="R63" s="69"/>
      <c r="S63" s="69"/>
      <c r="T63" s="69"/>
    </row>
    <row r="64" spans="1:20" s="71" customFormat="1" ht="14.25" customHeight="1" x14ac:dyDescent="0.2">
      <c r="A64" s="162">
        <f>+A63+0.1</f>
        <v>9.2999999999999989</v>
      </c>
      <c r="B64" s="141" t="s">
        <v>326</v>
      </c>
      <c r="C64" s="9">
        <v>240</v>
      </c>
      <c r="D64" s="151" t="s">
        <v>10</v>
      </c>
      <c r="E64" s="68"/>
      <c r="F64" s="10">
        <f t="shared" si="3"/>
        <v>0</v>
      </c>
      <c r="G64" s="53"/>
    </row>
    <row r="65" spans="1:7" s="71" customFormat="1" ht="14.25" customHeight="1" x14ac:dyDescent="0.2">
      <c r="A65" s="162">
        <f>+A64+0.1</f>
        <v>9.3999999999999986</v>
      </c>
      <c r="B65" s="141" t="s">
        <v>327</v>
      </c>
      <c r="C65" s="9">
        <v>240</v>
      </c>
      <c r="D65" s="151" t="s">
        <v>10</v>
      </c>
      <c r="E65" s="10"/>
      <c r="F65" s="10">
        <f t="shared" si="3"/>
        <v>0</v>
      </c>
      <c r="G65" s="53"/>
    </row>
    <row r="66" spans="1:7" s="71" customFormat="1" ht="14.25" customHeight="1" x14ac:dyDescent="0.2">
      <c r="A66" s="162">
        <f>+A67+0.1</f>
        <v>9.5999999999999979</v>
      </c>
      <c r="B66" s="148" t="s">
        <v>480</v>
      </c>
      <c r="C66" s="9">
        <v>1200</v>
      </c>
      <c r="D66" s="151" t="s">
        <v>12</v>
      </c>
      <c r="E66" s="68"/>
      <c r="F66" s="10">
        <f t="shared" si="3"/>
        <v>0</v>
      </c>
      <c r="G66" s="53"/>
    </row>
    <row r="67" spans="1:7" s="71" customFormat="1" ht="14.25" customHeight="1" x14ac:dyDescent="0.2">
      <c r="A67" s="162">
        <f>+A65+0.1</f>
        <v>9.4999999999999982</v>
      </c>
      <c r="B67" s="141" t="s">
        <v>328</v>
      </c>
      <c r="C67" s="9">
        <v>1200</v>
      </c>
      <c r="D67" s="151" t="s">
        <v>12</v>
      </c>
      <c r="E67" s="68"/>
      <c r="F67" s="10">
        <f t="shared" si="3"/>
        <v>0</v>
      </c>
      <c r="G67" s="53"/>
    </row>
    <row r="68" spans="1:7" s="72" customFormat="1" ht="14.25" customHeight="1" x14ac:dyDescent="0.2">
      <c r="A68" s="162">
        <f>+A66+0.1</f>
        <v>9.6999999999999975</v>
      </c>
      <c r="B68" s="141" t="s">
        <v>86</v>
      </c>
      <c r="C68" s="9">
        <v>3494.4</v>
      </c>
      <c r="D68" s="151" t="s">
        <v>258</v>
      </c>
      <c r="E68" s="68"/>
      <c r="F68" s="10">
        <f t="shared" si="3"/>
        <v>0</v>
      </c>
      <c r="G68" s="53"/>
    </row>
    <row r="69" spans="1:7" s="53" customFormat="1" ht="14.25" customHeight="1" x14ac:dyDescent="0.2">
      <c r="A69" s="151"/>
      <c r="B69" s="141"/>
      <c r="C69" s="9"/>
      <c r="D69" s="151"/>
      <c r="E69" s="54"/>
      <c r="F69" s="10"/>
    </row>
    <row r="70" spans="1:7" s="53" customFormat="1" ht="14.25" customHeight="1" x14ac:dyDescent="0.2">
      <c r="A70" s="157">
        <v>10</v>
      </c>
      <c r="B70" s="163" t="s">
        <v>144</v>
      </c>
      <c r="C70" s="164">
        <v>3801.99</v>
      </c>
      <c r="D70" s="165" t="s">
        <v>11</v>
      </c>
      <c r="E70" s="54"/>
      <c r="F70" s="73">
        <f>ROUNDUP(C70*E70,2)</f>
        <v>0</v>
      </c>
    </row>
    <row r="71" spans="1:7" s="53" customFormat="1" ht="14.25" customHeight="1" x14ac:dyDescent="0.2">
      <c r="A71" s="157">
        <v>11</v>
      </c>
      <c r="B71" s="158" t="s">
        <v>330</v>
      </c>
      <c r="C71" s="9">
        <v>3801.99</v>
      </c>
      <c r="D71" s="159" t="s">
        <v>11</v>
      </c>
      <c r="E71" s="54"/>
      <c r="F71" s="74">
        <f>ROUNDUP(C71*E71,2)</f>
        <v>0</v>
      </c>
    </row>
    <row r="72" spans="1:7" s="53" customFormat="1" ht="14.25" customHeight="1" x14ac:dyDescent="0.2">
      <c r="A72" s="157">
        <v>12</v>
      </c>
      <c r="B72" s="158" t="s">
        <v>331</v>
      </c>
      <c r="C72" s="9">
        <v>3801.99</v>
      </c>
      <c r="D72" s="142" t="s">
        <v>11</v>
      </c>
      <c r="E72" s="54"/>
      <c r="F72" s="74">
        <f>ROUNDUP(C72*E72,2)</f>
        <v>0</v>
      </c>
    </row>
    <row r="73" spans="1:7" s="53" customFormat="1" ht="14.25" customHeight="1" x14ac:dyDescent="0.2">
      <c r="A73" s="166"/>
      <c r="B73" s="167" t="s">
        <v>146</v>
      </c>
      <c r="C73" s="9"/>
      <c r="D73" s="132"/>
      <c r="E73" s="54"/>
      <c r="F73" s="75">
        <f>SUM(F12:F72)</f>
        <v>0</v>
      </c>
    </row>
    <row r="74" spans="1:7" s="53" customFormat="1" ht="14.25" customHeight="1" x14ac:dyDescent="0.2">
      <c r="A74" s="166"/>
      <c r="B74" s="167"/>
      <c r="C74" s="9"/>
      <c r="D74" s="132"/>
      <c r="E74" s="54"/>
      <c r="F74" s="75"/>
    </row>
    <row r="75" spans="1:7" s="53" customFormat="1" ht="14.25" customHeight="1" x14ac:dyDescent="0.2">
      <c r="A75" s="150" t="s">
        <v>35</v>
      </c>
      <c r="B75" s="133" t="s">
        <v>36</v>
      </c>
      <c r="C75" s="168"/>
      <c r="D75" s="169"/>
      <c r="E75" s="10"/>
      <c r="F75" s="10"/>
    </row>
    <row r="76" spans="1:7" s="53" customFormat="1" ht="14.25" customHeight="1" x14ac:dyDescent="0.2">
      <c r="A76" s="150"/>
      <c r="B76" s="133"/>
      <c r="C76" s="168"/>
      <c r="D76" s="169"/>
      <c r="E76" s="10"/>
      <c r="F76" s="10"/>
    </row>
    <row r="77" spans="1:7" s="53" customFormat="1" ht="14.25" customHeight="1" x14ac:dyDescent="0.2">
      <c r="A77" s="150" t="s">
        <v>99</v>
      </c>
      <c r="B77" s="133" t="s">
        <v>147</v>
      </c>
      <c r="C77" s="170"/>
      <c r="D77" s="142"/>
      <c r="E77" s="15"/>
      <c r="F77" s="15"/>
    </row>
    <row r="78" spans="1:7" s="53" customFormat="1" ht="14.25" customHeight="1" x14ac:dyDescent="0.2">
      <c r="A78" s="140"/>
      <c r="B78" s="171"/>
      <c r="C78" s="170"/>
      <c r="D78" s="142"/>
      <c r="E78" s="15"/>
      <c r="F78" s="15"/>
    </row>
    <row r="79" spans="1:7" s="53" customFormat="1" ht="14.25" customHeight="1" x14ac:dyDescent="0.2">
      <c r="A79" s="153">
        <v>1</v>
      </c>
      <c r="B79" s="149" t="s">
        <v>450</v>
      </c>
      <c r="C79" s="9">
        <v>200</v>
      </c>
      <c r="D79" s="142" t="s">
        <v>7</v>
      </c>
      <c r="E79" s="15"/>
      <c r="F79" s="14">
        <f t="shared" ref="F79:F85" si="4">ROUND(C79*E79,2)</f>
        <v>0</v>
      </c>
    </row>
    <row r="80" spans="1:7" s="53" customFormat="1" ht="14.25" customHeight="1" x14ac:dyDescent="0.2">
      <c r="A80" s="153">
        <v>2</v>
      </c>
      <c r="B80" s="148" t="s">
        <v>481</v>
      </c>
      <c r="C80" s="9">
        <v>28000</v>
      </c>
      <c r="D80" s="151" t="s">
        <v>12</v>
      </c>
      <c r="E80" s="68"/>
      <c r="F80" s="14">
        <f t="shared" si="4"/>
        <v>0</v>
      </c>
    </row>
    <row r="81" spans="1:7" s="53" customFormat="1" ht="14.25" customHeight="1" x14ac:dyDescent="0.2">
      <c r="A81" s="153">
        <v>3</v>
      </c>
      <c r="B81" s="148" t="s">
        <v>148</v>
      </c>
      <c r="C81" s="9">
        <v>8400</v>
      </c>
      <c r="D81" s="151" t="s">
        <v>10</v>
      </c>
      <c r="E81" s="68"/>
      <c r="F81" s="14">
        <f t="shared" si="4"/>
        <v>0</v>
      </c>
    </row>
    <row r="82" spans="1:7" s="72" customFormat="1" ht="14.25" customHeight="1" x14ac:dyDescent="0.2">
      <c r="A82" s="153">
        <v>4</v>
      </c>
      <c r="B82" s="148" t="s">
        <v>149</v>
      </c>
      <c r="C82" s="9">
        <v>2520</v>
      </c>
      <c r="D82" s="151" t="s">
        <v>10</v>
      </c>
      <c r="E82" s="54"/>
      <c r="F82" s="14">
        <f t="shared" si="4"/>
        <v>0</v>
      </c>
      <c r="G82" s="53"/>
    </row>
    <row r="83" spans="1:7" s="53" customFormat="1" ht="14.25" customHeight="1" x14ac:dyDescent="0.2">
      <c r="A83" s="153">
        <v>5</v>
      </c>
      <c r="B83" s="148" t="s">
        <v>333</v>
      </c>
      <c r="C83" s="9">
        <v>2520</v>
      </c>
      <c r="D83" s="151" t="s">
        <v>10</v>
      </c>
      <c r="E83" s="68"/>
      <c r="F83" s="14">
        <f t="shared" si="4"/>
        <v>0</v>
      </c>
    </row>
    <row r="84" spans="1:7" s="55" customFormat="1" ht="14.25" customHeight="1" x14ac:dyDescent="0.2">
      <c r="A84" s="153">
        <v>6</v>
      </c>
      <c r="B84" s="148" t="s">
        <v>150</v>
      </c>
      <c r="C84" s="9">
        <v>10080</v>
      </c>
      <c r="D84" s="151" t="s">
        <v>10</v>
      </c>
      <c r="E84" s="68"/>
      <c r="F84" s="14">
        <f t="shared" si="4"/>
        <v>0</v>
      </c>
      <c r="G84" s="53"/>
    </row>
    <row r="85" spans="1:7" s="53" customFormat="1" ht="14.25" customHeight="1" x14ac:dyDescent="0.2">
      <c r="A85" s="153">
        <v>7</v>
      </c>
      <c r="B85" s="172" t="s">
        <v>151</v>
      </c>
      <c r="C85" s="9">
        <v>4</v>
      </c>
      <c r="D85" s="151" t="s">
        <v>457</v>
      </c>
      <c r="E85" s="68"/>
      <c r="F85" s="76">
        <f t="shared" si="4"/>
        <v>0</v>
      </c>
    </row>
    <row r="86" spans="1:7" s="53" customFormat="1" ht="14.25" customHeight="1" x14ac:dyDescent="0.2">
      <c r="A86" s="140"/>
      <c r="B86" s="171"/>
      <c r="C86" s="170"/>
      <c r="D86" s="142"/>
      <c r="E86" s="15"/>
      <c r="F86" s="15"/>
    </row>
    <row r="87" spans="1:7" s="53" customFormat="1" ht="14.25" customHeight="1" x14ac:dyDescent="0.2">
      <c r="A87" s="150" t="s">
        <v>100</v>
      </c>
      <c r="B87" s="137" t="s">
        <v>334</v>
      </c>
      <c r="C87" s="9"/>
      <c r="D87" s="173"/>
      <c r="E87" s="10"/>
      <c r="F87" s="10"/>
    </row>
    <row r="88" spans="1:7" s="53" customFormat="1" ht="14.25" customHeight="1" x14ac:dyDescent="0.2">
      <c r="A88" s="153"/>
      <c r="B88" s="141"/>
      <c r="C88" s="9"/>
      <c r="D88" s="151"/>
      <c r="E88" s="10"/>
      <c r="F88" s="10"/>
    </row>
    <row r="89" spans="1:7" s="53" customFormat="1" ht="14.25" customHeight="1" x14ac:dyDescent="0.2">
      <c r="A89" s="150">
        <v>1</v>
      </c>
      <c r="B89" s="137" t="s">
        <v>38</v>
      </c>
      <c r="C89" s="168"/>
      <c r="D89" s="151"/>
      <c r="E89" s="10"/>
      <c r="F89" s="10"/>
    </row>
    <row r="90" spans="1:7" s="53" customFormat="1" ht="14.25" customHeight="1" x14ac:dyDescent="0.2">
      <c r="A90" s="153">
        <f>+A89+0.1</f>
        <v>1.1000000000000001</v>
      </c>
      <c r="B90" s="149" t="s">
        <v>152</v>
      </c>
      <c r="C90" s="168">
        <v>9.43</v>
      </c>
      <c r="D90" s="151" t="s">
        <v>10</v>
      </c>
      <c r="E90" s="10"/>
      <c r="F90" s="10">
        <f>ROUND(C90*E90,2)</f>
        <v>0</v>
      </c>
    </row>
    <row r="91" spans="1:7" s="53" customFormat="1" ht="14.25" customHeight="1" x14ac:dyDescent="0.2">
      <c r="A91" s="153">
        <f>+A90+0.1</f>
        <v>1.2000000000000002</v>
      </c>
      <c r="B91" s="149" t="s">
        <v>370</v>
      </c>
      <c r="C91" s="168">
        <v>3.75</v>
      </c>
      <c r="D91" s="151" t="s">
        <v>10</v>
      </c>
      <c r="E91" s="10"/>
      <c r="F91" s="10">
        <f>ROUND(C91*E91,2)</f>
        <v>0</v>
      </c>
    </row>
    <row r="92" spans="1:7" s="53" customFormat="1" ht="14.25" customHeight="1" x14ac:dyDescent="0.2">
      <c r="A92" s="153">
        <f>+A91+0.1</f>
        <v>1.3000000000000003</v>
      </c>
      <c r="B92" s="149" t="s">
        <v>185</v>
      </c>
      <c r="C92" s="145">
        <v>3.75</v>
      </c>
      <c r="D92" s="142" t="s">
        <v>10</v>
      </c>
      <c r="E92" s="10"/>
      <c r="F92" s="1">
        <f>ROUND(C92*E92,2)</f>
        <v>0</v>
      </c>
    </row>
    <row r="93" spans="1:7" s="53" customFormat="1" ht="14.25" customHeight="1" x14ac:dyDescent="0.2">
      <c r="A93" s="153">
        <f>+A92+0.1</f>
        <v>1.4000000000000004</v>
      </c>
      <c r="B93" s="141" t="s">
        <v>458</v>
      </c>
      <c r="C93" s="168">
        <v>7.38</v>
      </c>
      <c r="D93" s="151" t="s">
        <v>10</v>
      </c>
      <c r="E93" s="10"/>
      <c r="F93" s="10">
        <f>ROUND(C93*E93,2)</f>
        <v>0</v>
      </c>
    </row>
    <row r="94" spans="1:7" s="53" customFormat="1" ht="14.25" customHeight="1" x14ac:dyDescent="0.2">
      <c r="A94" s="153"/>
      <c r="B94" s="141"/>
      <c r="C94" s="168"/>
      <c r="D94" s="151"/>
      <c r="E94" s="10"/>
      <c r="F94" s="10"/>
    </row>
    <row r="95" spans="1:7" s="53" customFormat="1" ht="14.25" customHeight="1" x14ac:dyDescent="0.2">
      <c r="A95" s="150">
        <v>2</v>
      </c>
      <c r="B95" s="137" t="s">
        <v>459</v>
      </c>
      <c r="C95" s="168"/>
      <c r="D95" s="151"/>
      <c r="E95" s="10"/>
      <c r="F95" s="10"/>
    </row>
    <row r="96" spans="1:7" s="53" customFormat="1" ht="14.25" customHeight="1" x14ac:dyDescent="0.2">
      <c r="A96" s="153">
        <f>+A95+0.1</f>
        <v>2.1</v>
      </c>
      <c r="B96" s="141" t="s">
        <v>336</v>
      </c>
      <c r="C96" s="168">
        <v>2.2799999999999998</v>
      </c>
      <c r="D96" s="151" t="s">
        <v>10</v>
      </c>
      <c r="E96" s="10"/>
      <c r="F96" s="78">
        <f>ROUND(C96*E96,2)</f>
        <v>0</v>
      </c>
    </row>
    <row r="97" spans="1:20" s="53" customFormat="1" ht="14.25" customHeight="1" x14ac:dyDescent="0.2">
      <c r="A97" s="153">
        <f>+A96+0.1</f>
        <v>2.2000000000000002</v>
      </c>
      <c r="B97" s="141" t="s">
        <v>341</v>
      </c>
      <c r="C97" s="168">
        <v>1.82</v>
      </c>
      <c r="D97" s="151" t="s">
        <v>10</v>
      </c>
      <c r="E97" s="10"/>
      <c r="F97" s="78">
        <f>ROUND(C97*E97,2)</f>
        <v>0</v>
      </c>
    </row>
    <row r="98" spans="1:20" s="53" customFormat="1" ht="14.25" customHeight="1" x14ac:dyDescent="0.2">
      <c r="A98" s="153">
        <f>+A97+0.1</f>
        <v>2.3000000000000003</v>
      </c>
      <c r="B98" s="141" t="s">
        <v>339</v>
      </c>
      <c r="C98" s="168">
        <v>13.83</v>
      </c>
      <c r="D98" s="151" t="s">
        <v>10</v>
      </c>
      <c r="E98" s="10"/>
      <c r="F98" s="78">
        <f>ROUND(C98*E98,2)</f>
        <v>0</v>
      </c>
    </row>
    <row r="99" spans="1:20" s="53" customFormat="1" ht="14.25" customHeight="1" x14ac:dyDescent="0.2">
      <c r="A99" s="153">
        <f>+A98+0.1</f>
        <v>2.4000000000000004</v>
      </c>
      <c r="B99" s="141" t="s">
        <v>340</v>
      </c>
      <c r="C99" s="168">
        <v>2.5299999999999998</v>
      </c>
      <c r="D99" s="151" t="s">
        <v>10</v>
      </c>
      <c r="E99" s="10"/>
      <c r="F99" s="78">
        <f>ROUND(C99*E99,2)</f>
        <v>0</v>
      </c>
    </row>
    <row r="100" spans="1:20" s="53" customFormat="1" ht="14.25" customHeight="1" x14ac:dyDescent="0.2">
      <c r="A100" s="153"/>
      <c r="B100" s="141"/>
      <c r="C100" s="168"/>
      <c r="D100" s="151"/>
      <c r="E100" s="10"/>
      <c r="F100" s="78"/>
    </row>
    <row r="101" spans="1:20" s="53" customFormat="1" ht="14.25" customHeight="1" x14ac:dyDescent="0.2">
      <c r="A101" s="150">
        <v>3</v>
      </c>
      <c r="B101" s="137" t="s">
        <v>13</v>
      </c>
      <c r="C101" s="168"/>
      <c r="D101" s="151"/>
      <c r="E101" s="10"/>
      <c r="F101" s="10"/>
    </row>
    <row r="102" spans="1:20" s="53" customFormat="1" ht="14.25" customHeight="1" x14ac:dyDescent="0.2">
      <c r="A102" s="153">
        <f>+A101+0.1</f>
        <v>3.1</v>
      </c>
      <c r="B102" s="141" t="s">
        <v>39</v>
      </c>
      <c r="C102" s="168">
        <v>60.32</v>
      </c>
      <c r="D102" s="151" t="s">
        <v>12</v>
      </c>
      <c r="E102" s="10"/>
      <c r="F102" s="78">
        <f>ROUND(C102*E102,2)</f>
        <v>0</v>
      </c>
    </row>
    <row r="103" spans="1:20" s="53" customFormat="1" ht="14.25" customHeight="1" x14ac:dyDescent="0.2">
      <c r="A103" s="153">
        <f>+A102+0.1</f>
        <v>3.2</v>
      </c>
      <c r="B103" s="141" t="s">
        <v>15</v>
      </c>
      <c r="C103" s="168">
        <v>31.64</v>
      </c>
      <c r="D103" s="151" t="s">
        <v>12</v>
      </c>
      <c r="E103" s="10"/>
      <c r="F103" s="78">
        <f>ROUND(C103*E103,2)</f>
        <v>0</v>
      </c>
    </row>
    <row r="104" spans="1:20" s="53" customFormat="1" ht="14.25" customHeight="1" x14ac:dyDescent="0.2">
      <c r="A104" s="153">
        <f>+A103+0.1</f>
        <v>3.3000000000000003</v>
      </c>
      <c r="B104" s="141" t="s">
        <v>451</v>
      </c>
      <c r="C104" s="168">
        <v>142.69999999999999</v>
      </c>
      <c r="D104" s="151" t="s">
        <v>12</v>
      </c>
      <c r="E104" s="10"/>
      <c r="F104" s="78">
        <f>ROUND(C104*E104,2)</f>
        <v>0</v>
      </c>
    </row>
    <row r="105" spans="1:20" s="53" customFormat="1" ht="14.25" customHeight="1" x14ac:dyDescent="0.2">
      <c r="A105" s="153">
        <f>+A104+0.1</f>
        <v>3.4000000000000004</v>
      </c>
      <c r="B105" s="141" t="s">
        <v>22</v>
      </c>
      <c r="C105" s="168">
        <v>125.83</v>
      </c>
      <c r="D105" s="151" t="s">
        <v>91</v>
      </c>
      <c r="E105" s="10"/>
      <c r="F105" s="78">
        <f>ROUND(C105*E105,2)</f>
        <v>0</v>
      </c>
    </row>
    <row r="106" spans="1:20" s="55" customFormat="1" ht="14.25" customHeight="1" x14ac:dyDescent="0.2">
      <c r="A106" s="153"/>
      <c r="B106" s="11"/>
      <c r="C106" s="19"/>
      <c r="D106" s="142"/>
      <c r="E106" s="10"/>
      <c r="F106" s="13"/>
      <c r="G106" s="53"/>
    </row>
    <row r="107" spans="1:20" s="55" customFormat="1" ht="14.25" customHeight="1" x14ac:dyDescent="0.2">
      <c r="A107" s="150">
        <v>4</v>
      </c>
      <c r="B107" s="12" t="s">
        <v>42</v>
      </c>
      <c r="C107" s="174"/>
      <c r="D107" s="132"/>
      <c r="E107" s="10"/>
      <c r="F107" s="79"/>
      <c r="G107" s="53"/>
    </row>
    <row r="108" spans="1:20" s="55" customFormat="1" ht="14.25" customHeight="1" x14ac:dyDescent="0.2">
      <c r="A108" s="153">
        <f>+A107+0.1</f>
        <v>4.0999999999999996</v>
      </c>
      <c r="B108" s="11" t="s">
        <v>368</v>
      </c>
      <c r="C108" s="19">
        <v>3</v>
      </c>
      <c r="D108" s="142" t="s">
        <v>11</v>
      </c>
      <c r="E108" s="10"/>
      <c r="F108" s="13">
        <f>ROUND(C108*E108,2)</f>
        <v>0</v>
      </c>
      <c r="G108" s="53"/>
    </row>
    <row r="109" spans="1:20" s="55" customFormat="1" ht="14.25" customHeight="1" x14ac:dyDescent="0.2">
      <c r="A109" s="153">
        <f>+A108+0.1</f>
        <v>4.1999999999999993</v>
      </c>
      <c r="B109" s="11" t="s">
        <v>367</v>
      </c>
      <c r="C109" s="19">
        <v>2.7</v>
      </c>
      <c r="D109" s="142" t="s">
        <v>11</v>
      </c>
      <c r="E109" s="10"/>
      <c r="F109" s="13">
        <f>ROUND(C109*E109,2)</f>
        <v>0</v>
      </c>
      <c r="G109" s="53"/>
    </row>
    <row r="110" spans="1:20" s="55" customFormat="1" ht="14.25" customHeight="1" x14ac:dyDescent="0.2">
      <c r="A110" s="153"/>
      <c r="B110" s="11"/>
      <c r="C110" s="19"/>
      <c r="D110" s="142"/>
      <c r="E110" s="10"/>
      <c r="F110" s="13"/>
      <c r="G110" s="53"/>
    </row>
    <row r="111" spans="1:20" s="57" customFormat="1" ht="14.25" customHeight="1" x14ac:dyDescent="0.2">
      <c r="A111" s="136" t="s">
        <v>102</v>
      </c>
      <c r="B111" s="12" t="s">
        <v>156</v>
      </c>
      <c r="C111" s="19"/>
      <c r="D111" s="142"/>
      <c r="E111" s="10"/>
      <c r="F111" s="13"/>
      <c r="G111" s="53"/>
      <c r="H111" s="56"/>
      <c r="I111" s="56"/>
      <c r="J111" s="56"/>
      <c r="K111" s="56"/>
      <c r="L111" s="56"/>
      <c r="M111" s="56"/>
      <c r="N111" s="56"/>
      <c r="O111" s="56"/>
      <c r="P111" s="56"/>
      <c r="Q111" s="56"/>
      <c r="R111" s="56"/>
      <c r="S111" s="56"/>
      <c r="T111" s="56"/>
    </row>
    <row r="112" spans="1:20" s="53" customFormat="1" ht="14.25" customHeight="1" x14ac:dyDescent="0.2">
      <c r="A112" s="150"/>
      <c r="B112" s="175"/>
      <c r="C112" s="168"/>
      <c r="D112" s="151"/>
      <c r="E112" s="10"/>
      <c r="F112" s="14"/>
    </row>
    <row r="113" spans="1:7" s="80" customFormat="1" ht="14.25" customHeight="1" x14ac:dyDescent="0.2">
      <c r="A113" s="150">
        <v>1</v>
      </c>
      <c r="B113" s="137" t="s">
        <v>38</v>
      </c>
      <c r="C113" s="168"/>
      <c r="D113" s="151"/>
      <c r="E113" s="10"/>
      <c r="F113" s="14"/>
      <c r="G113" s="53"/>
    </row>
    <row r="114" spans="1:7" s="81" customFormat="1" ht="14.25" customHeight="1" x14ac:dyDescent="0.2">
      <c r="A114" s="153">
        <v>1.1000000000000001</v>
      </c>
      <c r="B114" s="149" t="s">
        <v>152</v>
      </c>
      <c r="C114" s="168">
        <v>155.4</v>
      </c>
      <c r="D114" s="151" t="s">
        <v>10</v>
      </c>
      <c r="E114" s="10"/>
      <c r="F114" s="14">
        <f>ROUND(C114*E114,2)</f>
        <v>0</v>
      </c>
      <c r="G114" s="53"/>
    </row>
    <row r="115" spans="1:7" s="55" customFormat="1" ht="14.25" customHeight="1" x14ac:dyDescent="0.2">
      <c r="A115" s="140">
        <v>1.2</v>
      </c>
      <c r="B115" s="149" t="s">
        <v>185</v>
      </c>
      <c r="C115" s="168">
        <v>4.88</v>
      </c>
      <c r="D115" s="142" t="s">
        <v>10</v>
      </c>
      <c r="E115" s="10"/>
      <c r="F115" s="13">
        <f>ROUND(C115*E115,2)</f>
        <v>0</v>
      </c>
      <c r="G115" s="53"/>
    </row>
    <row r="116" spans="1:7" s="55" customFormat="1" ht="14.25" customHeight="1" x14ac:dyDescent="0.2">
      <c r="A116" s="153">
        <v>1.3</v>
      </c>
      <c r="B116" s="148" t="s">
        <v>150</v>
      </c>
      <c r="C116" s="168">
        <v>7.39</v>
      </c>
      <c r="D116" s="151" t="s">
        <v>10</v>
      </c>
      <c r="E116" s="10"/>
      <c r="F116" s="14">
        <f>ROUND(C116*E116,2)</f>
        <v>0</v>
      </c>
      <c r="G116" s="53"/>
    </row>
    <row r="117" spans="1:7" s="55" customFormat="1" ht="14.25" customHeight="1" x14ac:dyDescent="0.2">
      <c r="A117" s="153"/>
      <c r="B117" s="141"/>
      <c r="C117" s="168"/>
      <c r="D117" s="151"/>
      <c r="E117" s="10"/>
      <c r="F117" s="14"/>
      <c r="G117" s="53"/>
    </row>
    <row r="118" spans="1:7" s="55" customFormat="1" ht="14.25" customHeight="1" x14ac:dyDescent="0.2">
      <c r="A118" s="150">
        <v>2</v>
      </c>
      <c r="B118" s="176" t="s">
        <v>460</v>
      </c>
      <c r="C118" s="168"/>
      <c r="D118" s="151"/>
      <c r="E118" s="10"/>
      <c r="F118" s="14"/>
      <c r="G118" s="53"/>
    </row>
    <row r="119" spans="1:7" s="53" customFormat="1" ht="14.25" customHeight="1" x14ac:dyDescent="0.2">
      <c r="A119" s="153">
        <f>+A118+0.1</f>
        <v>2.1</v>
      </c>
      <c r="B119" s="141" t="s">
        <v>345</v>
      </c>
      <c r="C119" s="168">
        <v>38.85</v>
      </c>
      <c r="D119" s="151" t="s">
        <v>10</v>
      </c>
      <c r="E119" s="10"/>
      <c r="F119" s="14">
        <f>ROUND(C119*E119,2)</f>
        <v>0</v>
      </c>
    </row>
    <row r="120" spans="1:7" s="53" customFormat="1" ht="14.25" customHeight="1" x14ac:dyDescent="0.2">
      <c r="A120" s="153">
        <f>+A119+0.1</f>
        <v>2.2000000000000002</v>
      </c>
      <c r="B120" s="141" t="s">
        <v>348</v>
      </c>
      <c r="C120" s="168">
        <v>74.94</v>
      </c>
      <c r="D120" s="151" t="s">
        <v>10</v>
      </c>
      <c r="E120" s="10"/>
      <c r="F120" s="14">
        <f>ROUND(C120*E120,2)</f>
        <v>0</v>
      </c>
    </row>
    <row r="121" spans="1:7" s="53" customFormat="1" ht="14.25" customHeight="1" x14ac:dyDescent="0.2">
      <c r="A121" s="153">
        <f>+A120+0.1</f>
        <v>2.3000000000000003</v>
      </c>
      <c r="B121" s="141" t="s">
        <v>349</v>
      </c>
      <c r="C121" s="168">
        <v>41.74</v>
      </c>
      <c r="D121" s="151" t="s">
        <v>10</v>
      </c>
      <c r="E121" s="10"/>
      <c r="F121" s="14">
        <f>ROUND(C121*E121,2)</f>
        <v>0</v>
      </c>
    </row>
    <row r="122" spans="1:7" s="53" customFormat="1" ht="14.25" customHeight="1" x14ac:dyDescent="0.2">
      <c r="A122" s="153"/>
      <c r="B122" s="141"/>
      <c r="C122" s="168"/>
      <c r="D122" s="151"/>
      <c r="E122" s="10"/>
      <c r="F122" s="14"/>
    </row>
    <row r="123" spans="1:7" s="55" customFormat="1" ht="14.25" customHeight="1" x14ac:dyDescent="0.2">
      <c r="A123" s="150">
        <v>3</v>
      </c>
      <c r="B123" s="137" t="s">
        <v>13</v>
      </c>
      <c r="C123" s="168"/>
      <c r="D123" s="151"/>
      <c r="E123" s="10"/>
      <c r="F123" s="14"/>
      <c r="G123" s="53"/>
    </row>
    <row r="124" spans="1:7" s="53" customFormat="1" ht="14.25" customHeight="1" x14ac:dyDescent="0.2">
      <c r="A124" s="153">
        <f t="shared" ref="A124:A128" si="5">+A123+0.1</f>
        <v>3.1</v>
      </c>
      <c r="B124" s="141" t="s">
        <v>39</v>
      </c>
      <c r="C124" s="168">
        <v>258.18</v>
      </c>
      <c r="D124" s="151" t="s">
        <v>12</v>
      </c>
      <c r="E124" s="10"/>
      <c r="F124" s="14">
        <f t="shared" ref="F124:F128" si="6">ROUND(C124*E124,2)</f>
        <v>0</v>
      </c>
    </row>
    <row r="125" spans="1:7" s="53" customFormat="1" ht="14.25" customHeight="1" x14ac:dyDescent="0.2">
      <c r="A125" s="153">
        <f t="shared" si="5"/>
        <v>3.2</v>
      </c>
      <c r="B125" s="141" t="s">
        <v>15</v>
      </c>
      <c r="C125" s="168">
        <v>374.7</v>
      </c>
      <c r="D125" s="151" t="s">
        <v>12</v>
      </c>
      <c r="E125" s="10"/>
      <c r="F125" s="14">
        <f t="shared" si="6"/>
        <v>0</v>
      </c>
    </row>
    <row r="126" spans="1:7" s="53" customFormat="1" ht="14.25" customHeight="1" x14ac:dyDescent="0.2">
      <c r="A126" s="153">
        <f t="shared" si="5"/>
        <v>3.3000000000000003</v>
      </c>
      <c r="B126" s="141" t="s">
        <v>451</v>
      </c>
      <c r="C126" s="168">
        <v>208.7</v>
      </c>
      <c r="D126" s="151" t="s">
        <v>12</v>
      </c>
      <c r="E126" s="10"/>
      <c r="F126" s="14">
        <f t="shared" si="6"/>
        <v>0</v>
      </c>
    </row>
    <row r="127" spans="1:7" s="53" customFormat="1" ht="14.25" customHeight="1" x14ac:dyDescent="0.2">
      <c r="A127" s="153">
        <f t="shared" si="5"/>
        <v>3.4000000000000004</v>
      </c>
      <c r="B127" s="141" t="s">
        <v>22</v>
      </c>
      <c r="C127" s="168">
        <v>213.46</v>
      </c>
      <c r="D127" s="151" t="s">
        <v>91</v>
      </c>
      <c r="E127" s="10"/>
      <c r="F127" s="14">
        <f t="shared" si="6"/>
        <v>0</v>
      </c>
    </row>
    <row r="128" spans="1:7" s="55" customFormat="1" ht="14.25" customHeight="1" x14ac:dyDescent="0.2">
      <c r="A128" s="153">
        <f t="shared" si="5"/>
        <v>3.5000000000000004</v>
      </c>
      <c r="B128" s="11" t="s">
        <v>368</v>
      </c>
      <c r="C128" s="19">
        <v>3</v>
      </c>
      <c r="D128" s="142" t="s">
        <v>11</v>
      </c>
      <c r="E128" s="10"/>
      <c r="F128" s="13">
        <f t="shared" si="6"/>
        <v>0</v>
      </c>
      <c r="G128" s="53"/>
    </row>
    <row r="129" spans="1:7" s="53" customFormat="1" ht="14.25" customHeight="1" x14ac:dyDescent="0.2">
      <c r="A129" s="153"/>
      <c r="B129" s="141"/>
      <c r="C129" s="168"/>
      <c r="D129" s="151"/>
      <c r="E129" s="10"/>
      <c r="F129" s="14"/>
    </row>
    <row r="130" spans="1:7" s="53" customFormat="1" ht="14.25" customHeight="1" x14ac:dyDescent="0.2">
      <c r="A130" s="150">
        <v>4</v>
      </c>
      <c r="B130" s="137" t="s">
        <v>482</v>
      </c>
      <c r="C130" s="177"/>
      <c r="D130" s="166"/>
      <c r="E130" s="10"/>
      <c r="F130" s="82"/>
    </row>
    <row r="131" spans="1:7" s="53" customFormat="1" ht="14.25" customHeight="1" x14ac:dyDescent="0.2">
      <c r="A131" s="153">
        <f>+A130+0.1</f>
        <v>4.0999999999999996</v>
      </c>
      <c r="B131" s="141" t="s">
        <v>346</v>
      </c>
      <c r="C131" s="168">
        <v>2</v>
      </c>
      <c r="D131" s="151" t="s">
        <v>7</v>
      </c>
      <c r="E131" s="10"/>
      <c r="F131" s="14">
        <f t="shared" ref="F131:F139" si="7">ROUND(C131*E131,2)</f>
        <v>0</v>
      </c>
    </row>
    <row r="132" spans="1:7" s="53" customFormat="1" ht="14.25" customHeight="1" x14ac:dyDescent="0.2">
      <c r="A132" s="153">
        <f t="shared" ref="A132:A138" si="8">+A131+0.1</f>
        <v>4.1999999999999993</v>
      </c>
      <c r="B132" s="141" t="s">
        <v>347</v>
      </c>
      <c r="C132" s="168">
        <v>2</v>
      </c>
      <c r="D132" s="151" t="s">
        <v>7</v>
      </c>
      <c r="E132" s="10"/>
      <c r="F132" s="14">
        <f t="shared" si="7"/>
        <v>0</v>
      </c>
    </row>
    <row r="133" spans="1:7" s="53" customFormat="1" ht="14.25" customHeight="1" x14ac:dyDescent="0.2">
      <c r="A133" s="153">
        <f t="shared" si="8"/>
        <v>4.2999999999999989</v>
      </c>
      <c r="B133" s="141" t="s">
        <v>484</v>
      </c>
      <c r="C133" s="168">
        <v>2</v>
      </c>
      <c r="D133" s="151" t="s">
        <v>7</v>
      </c>
      <c r="E133" s="10"/>
      <c r="F133" s="14">
        <f t="shared" si="7"/>
        <v>0</v>
      </c>
    </row>
    <row r="134" spans="1:7" s="53" customFormat="1" ht="14.25" customHeight="1" x14ac:dyDescent="0.2">
      <c r="A134" s="153">
        <f t="shared" si="8"/>
        <v>4.3999999999999986</v>
      </c>
      <c r="B134" s="11" t="s">
        <v>318</v>
      </c>
      <c r="C134" s="19">
        <v>1</v>
      </c>
      <c r="D134" s="142" t="s">
        <v>7</v>
      </c>
      <c r="E134" s="10"/>
      <c r="F134" s="14">
        <f t="shared" si="7"/>
        <v>0</v>
      </c>
    </row>
    <row r="135" spans="1:7" s="53" customFormat="1" ht="14.25" customHeight="1" x14ac:dyDescent="0.2">
      <c r="A135" s="153">
        <f t="shared" si="8"/>
        <v>4.4999999999999982</v>
      </c>
      <c r="B135" s="11" t="s">
        <v>319</v>
      </c>
      <c r="C135" s="19">
        <v>1</v>
      </c>
      <c r="D135" s="142" t="s">
        <v>7</v>
      </c>
      <c r="E135" s="10"/>
      <c r="F135" s="14">
        <f t="shared" si="7"/>
        <v>0</v>
      </c>
    </row>
    <row r="136" spans="1:7" s="53" customFormat="1" ht="14.25" customHeight="1" x14ac:dyDescent="0.2">
      <c r="A136" s="153">
        <f t="shared" si="8"/>
        <v>4.5999999999999979</v>
      </c>
      <c r="B136" s="11" t="s">
        <v>351</v>
      </c>
      <c r="C136" s="19">
        <v>2</v>
      </c>
      <c r="D136" s="142" t="s">
        <v>7</v>
      </c>
      <c r="E136" s="10"/>
      <c r="F136" s="14">
        <f t="shared" si="7"/>
        <v>0</v>
      </c>
    </row>
    <row r="137" spans="1:7" s="53" customFormat="1" ht="14.25" customHeight="1" x14ac:dyDescent="0.2">
      <c r="A137" s="153">
        <f t="shared" si="8"/>
        <v>4.6999999999999975</v>
      </c>
      <c r="B137" s="11" t="s">
        <v>350</v>
      </c>
      <c r="C137" s="19">
        <v>2</v>
      </c>
      <c r="D137" s="142" t="s">
        <v>7</v>
      </c>
      <c r="E137" s="10"/>
      <c r="F137" s="14">
        <f t="shared" si="7"/>
        <v>0</v>
      </c>
    </row>
    <row r="138" spans="1:7" s="53" customFormat="1" ht="14.25" customHeight="1" x14ac:dyDescent="0.2">
      <c r="A138" s="153">
        <f t="shared" si="8"/>
        <v>4.7999999999999972</v>
      </c>
      <c r="B138" s="11" t="s">
        <v>483</v>
      </c>
      <c r="C138" s="19">
        <v>7</v>
      </c>
      <c r="D138" s="142" t="s">
        <v>11</v>
      </c>
      <c r="E138" s="10"/>
      <c r="F138" s="14">
        <f t="shared" si="7"/>
        <v>0</v>
      </c>
    </row>
    <row r="139" spans="1:7" s="53" customFormat="1" ht="14.25" customHeight="1" x14ac:dyDescent="0.2">
      <c r="A139" s="178">
        <v>4.9000000000000004</v>
      </c>
      <c r="B139" s="11" t="s">
        <v>461</v>
      </c>
      <c r="C139" s="19">
        <v>4</v>
      </c>
      <c r="D139" s="142" t="s">
        <v>7</v>
      </c>
      <c r="E139" s="10"/>
      <c r="F139" s="14">
        <f t="shared" si="7"/>
        <v>0</v>
      </c>
    </row>
    <row r="140" spans="1:7" s="53" customFormat="1" ht="14.25" customHeight="1" x14ac:dyDescent="0.2">
      <c r="A140" s="178"/>
      <c r="B140" s="11"/>
      <c r="C140" s="19"/>
      <c r="D140" s="142"/>
      <c r="E140" s="10"/>
      <c r="F140" s="14"/>
    </row>
    <row r="141" spans="1:7" ht="14.25" customHeight="1" x14ac:dyDescent="0.2">
      <c r="A141" s="150" t="s">
        <v>103</v>
      </c>
      <c r="B141" s="144" t="s">
        <v>213</v>
      </c>
      <c r="C141" s="9"/>
      <c r="D141" s="151"/>
      <c r="E141" s="10"/>
      <c r="F141" s="14">
        <f>ROUND(C141*E141,2)</f>
        <v>0</v>
      </c>
      <c r="G141" s="53"/>
    </row>
    <row r="142" spans="1:7" ht="14.25" customHeight="1" x14ac:dyDescent="0.2">
      <c r="A142" s="153"/>
      <c r="B142" s="148"/>
      <c r="C142" s="9"/>
      <c r="D142" s="151"/>
      <c r="E142" s="10"/>
      <c r="F142" s="14">
        <f>ROUND(C142*E142,2)</f>
        <v>0</v>
      </c>
      <c r="G142" s="53"/>
    </row>
    <row r="143" spans="1:7" ht="14.25" customHeight="1" x14ac:dyDescent="0.2">
      <c r="A143" s="150">
        <v>1</v>
      </c>
      <c r="B143" s="144" t="s">
        <v>508</v>
      </c>
      <c r="C143" s="9"/>
      <c r="D143" s="151"/>
      <c r="E143" s="10"/>
      <c r="F143" s="14">
        <f>ROUND(C143*E143,2)</f>
        <v>0</v>
      </c>
      <c r="G143" s="53"/>
    </row>
    <row r="144" spans="1:7" ht="14.25" customHeight="1" x14ac:dyDescent="0.2">
      <c r="A144" s="153"/>
      <c r="B144" s="148"/>
      <c r="C144" s="9"/>
      <c r="D144" s="151"/>
      <c r="E144" s="10"/>
      <c r="F144" s="14">
        <f t="shared" ref="F144:F155" si="9">ROUND(C144*E144,2)</f>
        <v>0</v>
      </c>
      <c r="G144" s="53"/>
    </row>
    <row r="145" spans="1:7" ht="14.25" customHeight="1" x14ac:dyDescent="0.2">
      <c r="A145" s="153">
        <f>+A143+0.1</f>
        <v>1.1000000000000001</v>
      </c>
      <c r="B145" s="179" t="s">
        <v>214</v>
      </c>
      <c r="C145" s="9">
        <v>14.81</v>
      </c>
      <c r="D145" s="151" t="s">
        <v>10</v>
      </c>
      <c r="E145" s="10"/>
      <c r="F145" s="14">
        <f t="shared" si="9"/>
        <v>0</v>
      </c>
      <c r="G145" s="53"/>
    </row>
    <row r="146" spans="1:7" ht="14.25" customHeight="1" x14ac:dyDescent="0.2">
      <c r="A146" s="153">
        <f t="shared" ref="A146:A151" si="10">+A145+0.1</f>
        <v>1.2000000000000002</v>
      </c>
      <c r="B146" s="149" t="s">
        <v>185</v>
      </c>
      <c r="C146" s="9">
        <v>8.66</v>
      </c>
      <c r="D146" s="151" t="s">
        <v>10</v>
      </c>
      <c r="E146" s="10"/>
      <c r="F146" s="14">
        <f t="shared" si="9"/>
        <v>0</v>
      </c>
      <c r="G146" s="53"/>
    </row>
    <row r="147" spans="1:7" ht="14.25" customHeight="1" x14ac:dyDescent="0.2">
      <c r="A147" s="153">
        <f t="shared" si="10"/>
        <v>1.3000000000000003</v>
      </c>
      <c r="B147" s="179" t="s">
        <v>130</v>
      </c>
      <c r="C147" s="9">
        <v>4.43</v>
      </c>
      <c r="D147" s="151" t="s">
        <v>10</v>
      </c>
      <c r="E147" s="10"/>
      <c r="F147" s="14">
        <f t="shared" si="9"/>
        <v>0</v>
      </c>
      <c r="G147" s="53"/>
    </row>
    <row r="148" spans="1:7" ht="14.25" customHeight="1" x14ac:dyDescent="0.2">
      <c r="A148" s="153">
        <f t="shared" si="10"/>
        <v>1.4000000000000004</v>
      </c>
      <c r="B148" s="179" t="s">
        <v>211</v>
      </c>
      <c r="C148" s="9">
        <v>124.51</v>
      </c>
      <c r="D148" s="151" t="s">
        <v>12</v>
      </c>
      <c r="E148" s="10"/>
      <c r="F148" s="14">
        <f t="shared" si="9"/>
        <v>0</v>
      </c>
      <c r="G148" s="53"/>
    </row>
    <row r="149" spans="1:7" ht="14.25" customHeight="1" x14ac:dyDescent="0.2">
      <c r="A149" s="153">
        <f t="shared" si="10"/>
        <v>1.5000000000000004</v>
      </c>
      <c r="B149" s="179" t="s">
        <v>472</v>
      </c>
      <c r="C149" s="9">
        <v>19.72</v>
      </c>
      <c r="D149" s="151" t="s">
        <v>12</v>
      </c>
      <c r="E149" s="10"/>
      <c r="F149" s="14">
        <f t="shared" si="9"/>
        <v>0</v>
      </c>
      <c r="G149" s="53"/>
    </row>
    <row r="150" spans="1:7" ht="14.25" customHeight="1" x14ac:dyDescent="0.2">
      <c r="A150" s="153">
        <f t="shared" si="10"/>
        <v>1.6000000000000005</v>
      </c>
      <c r="B150" s="179" t="s">
        <v>212</v>
      </c>
      <c r="C150" s="9">
        <v>19.98</v>
      </c>
      <c r="D150" s="151" t="s">
        <v>12</v>
      </c>
      <c r="E150" s="10"/>
      <c r="F150" s="14">
        <f t="shared" si="9"/>
        <v>0</v>
      </c>
      <c r="G150" s="53"/>
    </row>
    <row r="151" spans="1:7" ht="14.25" customHeight="1" x14ac:dyDescent="0.2">
      <c r="A151" s="153">
        <f t="shared" si="10"/>
        <v>1.7000000000000006</v>
      </c>
      <c r="B151" s="179" t="s">
        <v>22</v>
      </c>
      <c r="C151" s="9">
        <v>100.76</v>
      </c>
      <c r="D151" s="151" t="s">
        <v>11</v>
      </c>
      <c r="E151" s="10"/>
      <c r="F151" s="14">
        <f t="shared" si="9"/>
        <v>0</v>
      </c>
      <c r="G151" s="53"/>
    </row>
    <row r="152" spans="1:7" ht="14.25" customHeight="1" x14ac:dyDescent="0.2">
      <c r="A152" s="153"/>
      <c r="B152" s="148"/>
      <c r="C152" s="9"/>
      <c r="D152" s="151"/>
      <c r="E152" s="10"/>
      <c r="F152" s="14">
        <f t="shared" si="9"/>
        <v>0</v>
      </c>
      <c r="G152" s="53"/>
    </row>
    <row r="153" spans="1:7" ht="14.25" customHeight="1" x14ac:dyDescent="0.2">
      <c r="A153" s="150">
        <v>2</v>
      </c>
      <c r="B153" s="144" t="s">
        <v>215</v>
      </c>
      <c r="C153" s="9"/>
      <c r="D153" s="151"/>
      <c r="E153" s="10"/>
      <c r="F153" s="14">
        <f t="shared" si="9"/>
        <v>0</v>
      </c>
      <c r="G153" s="53"/>
    </row>
    <row r="154" spans="1:7" ht="14.25" customHeight="1" x14ac:dyDescent="0.2">
      <c r="A154" s="153">
        <f>+A153+0.1</f>
        <v>2.1</v>
      </c>
      <c r="B154" s="148" t="s">
        <v>537</v>
      </c>
      <c r="C154" s="9">
        <v>1</v>
      </c>
      <c r="D154" s="151" t="s">
        <v>7</v>
      </c>
      <c r="E154" s="10"/>
      <c r="F154" s="14">
        <f t="shared" si="9"/>
        <v>0</v>
      </c>
      <c r="G154" s="53"/>
    </row>
    <row r="155" spans="1:7" ht="14.25" customHeight="1" x14ac:dyDescent="0.2">
      <c r="A155" s="153">
        <f>+A154+0.1</f>
        <v>2.2000000000000002</v>
      </c>
      <c r="B155" s="148" t="s">
        <v>473</v>
      </c>
      <c r="C155" s="9">
        <v>1</v>
      </c>
      <c r="D155" s="151" t="s">
        <v>7</v>
      </c>
      <c r="E155" s="10"/>
      <c r="F155" s="14">
        <f t="shared" si="9"/>
        <v>0</v>
      </c>
      <c r="G155" s="53"/>
    </row>
    <row r="156" spans="1:7" s="53" customFormat="1" ht="14.25" customHeight="1" x14ac:dyDescent="0.2">
      <c r="A156" s="180"/>
      <c r="B156" s="181"/>
      <c r="C156" s="20"/>
      <c r="D156" s="182"/>
      <c r="E156" s="10"/>
      <c r="F156" s="84"/>
    </row>
    <row r="157" spans="1:7" s="53" customFormat="1" ht="14.25" customHeight="1" x14ac:dyDescent="0.2">
      <c r="A157" s="150" t="s">
        <v>104</v>
      </c>
      <c r="B157" s="176" t="s">
        <v>355</v>
      </c>
      <c r="C157" s="9"/>
      <c r="D157" s="173"/>
      <c r="E157" s="10"/>
      <c r="F157" s="2"/>
    </row>
    <row r="158" spans="1:7" s="53" customFormat="1" ht="14.25" customHeight="1" x14ac:dyDescent="0.2">
      <c r="A158" s="150"/>
      <c r="B158" s="176"/>
      <c r="C158" s="9"/>
      <c r="D158" s="173"/>
      <c r="E158" s="10"/>
      <c r="F158" s="2"/>
    </row>
    <row r="159" spans="1:7" s="53" customFormat="1" ht="14.25" customHeight="1" x14ac:dyDescent="0.2">
      <c r="A159" s="150">
        <v>1</v>
      </c>
      <c r="B159" s="183" t="s">
        <v>14</v>
      </c>
      <c r="C159" s="9"/>
      <c r="D159" s="169"/>
      <c r="E159" s="10"/>
      <c r="F159" s="76">
        <f t="shared" ref="F159:F164" si="11">ROUND(C159*E159,2)</f>
        <v>0</v>
      </c>
    </row>
    <row r="160" spans="1:7" s="53" customFormat="1" ht="14.25" customHeight="1" x14ac:dyDescent="0.2">
      <c r="A160" s="153">
        <f>+A159+0.1</f>
        <v>1.1000000000000001</v>
      </c>
      <c r="B160" s="149" t="s">
        <v>152</v>
      </c>
      <c r="C160" s="168">
        <v>2270.9299999999998</v>
      </c>
      <c r="D160" s="151" t="s">
        <v>10</v>
      </c>
      <c r="E160" s="10"/>
      <c r="F160" s="76">
        <f t="shared" si="11"/>
        <v>0</v>
      </c>
    </row>
    <row r="161" spans="1:20" s="53" customFormat="1" ht="14.25" customHeight="1" x14ac:dyDescent="0.2">
      <c r="A161" s="153">
        <f>+A160+0.1</f>
        <v>1.2000000000000002</v>
      </c>
      <c r="B161" s="184" t="s">
        <v>370</v>
      </c>
      <c r="C161" s="9">
        <v>293.48</v>
      </c>
      <c r="D161" s="151" t="s">
        <v>10</v>
      </c>
      <c r="E161" s="10"/>
      <c r="F161" s="2">
        <f t="shared" si="11"/>
        <v>0</v>
      </c>
    </row>
    <row r="162" spans="1:20" s="53" customFormat="1" ht="14.25" customHeight="1" x14ac:dyDescent="0.2">
      <c r="A162" s="153">
        <f>+A161+0.1</f>
        <v>1.3000000000000003</v>
      </c>
      <c r="B162" s="149" t="s">
        <v>185</v>
      </c>
      <c r="C162" s="9">
        <v>293.48</v>
      </c>
      <c r="D162" s="151" t="s">
        <v>10</v>
      </c>
      <c r="E162" s="10"/>
      <c r="F162" s="76">
        <f t="shared" si="11"/>
        <v>0</v>
      </c>
    </row>
    <row r="163" spans="1:20" s="55" customFormat="1" ht="14.25" customHeight="1" x14ac:dyDescent="0.2">
      <c r="A163" s="153">
        <f>+A162+0.1</f>
        <v>1.4000000000000004</v>
      </c>
      <c r="B163" s="172" t="s">
        <v>130</v>
      </c>
      <c r="C163" s="9">
        <v>2372.94</v>
      </c>
      <c r="D163" s="151" t="s">
        <v>10</v>
      </c>
      <c r="E163" s="10"/>
      <c r="F163" s="76">
        <f t="shared" si="11"/>
        <v>0</v>
      </c>
      <c r="G163" s="53"/>
    </row>
    <row r="164" spans="1:20" s="53" customFormat="1" ht="14.25" customHeight="1" x14ac:dyDescent="0.2">
      <c r="A164" s="180"/>
      <c r="B164" s="185"/>
      <c r="C164" s="20"/>
      <c r="D164" s="182"/>
      <c r="E164" s="10"/>
      <c r="F164" s="85">
        <f t="shared" si="11"/>
        <v>0</v>
      </c>
    </row>
    <row r="165" spans="1:20" s="53" customFormat="1" ht="14.25" customHeight="1" x14ac:dyDescent="0.2">
      <c r="A165" s="150">
        <v>2</v>
      </c>
      <c r="B165" s="176" t="s">
        <v>459</v>
      </c>
      <c r="C165" s="9"/>
      <c r="D165" s="151"/>
      <c r="E165" s="10"/>
      <c r="F165" s="2"/>
    </row>
    <row r="166" spans="1:20" s="59" customFormat="1" ht="14.25" customHeight="1" x14ac:dyDescent="0.2">
      <c r="A166" s="153">
        <f>+A165+0.1</f>
        <v>2.1</v>
      </c>
      <c r="B166" s="186" t="s">
        <v>359</v>
      </c>
      <c r="C166" s="9">
        <v>10.08</v>
      </c>
      <c r="D166" s="151" t="s">
        <v>10</v>
      </c>
      <c r="E166" s="10"/>
      <c r="F166" s="2">
        <f t="shared" ref="F166:F173" si="12">ROUND(C166*E166,2)</f>
        <v>0</v>
      </c>
      <c r="G166" s="53"/>
      <c r="H166" s="58"/>
      <c r="I166" s="58"/>
      <c r="J166" s="58"/>
      <c r="K166" s="58"/>
      <c r="L166" s="58"/>
      <c r="M166" s="58"/>
      <c r="N166" s="58"/>
      <c r="O166" s="58"/>
      <c r="P166" s="58"/>
      <c r="Q166" s="58"/>
      <c r="R166" s="58"/>
      <c r="S166" s="58"/>
      <c r="T166" s="58"/>
    </row>
    <row r="167" spans="1:20" s="59" customFormat="1" ht="14.25" customHeight="1" x14ac:dyDescent="0.2">
      <c r="A167" s="153">
        <f t="shared" ref="A167:A173" si="13">+A166+0.1</f>
        <v>2.2000000000000002</v>
      </c>
      <c r="B167" s="186" t="s">
        <v>360</v>
      </c>
      <c r="C167" s="9">
        <v>111.36</v>
      </c>
      <c r="D167" s="151" t="s">
        <v>10</v>
      </c>
      <c r="E167" s="10"/>
      <c r="F167" s="2">
        <f t="shared" si="12"/>
        <v>0</v>
      </c>
      <c r="G167" s="53"/>
      <c r="H167" s="58"/>
      <c r="I167" s="58"/>
      <c r="J167" s="58"/>
      <c r="K167" s="58"/>
      <c r="L167" s="58"/>
      <c r="M167" s="58"/>
      <c r="N167" s="58"/>
      <c r="O167" s="58"/>
      <c r="P167" s="58"/>
      <c r="Q167" s="58"/>
      <c r="R167" s="58"/>
      <c r="S167" s="58"/>
      <c r="T167" s="58"/>
    </row>
    <row r="168" spans="1:20" s="53" customFormat="1" ht="14.25" customHeight="1" x14ac:dyDescent="0.2">
      <c r="A168" s="153">
        <f t="shared" si="13"/>
        <v>2.3000000000000003</v>
      </c>
      <c r="B168" s="186" t="s">
        <v>356</v>
      </c>
      <c r="C168" s="9">
        <v>71.38</v>
      </c>
      <c r="D168" s="151" t="s">
        <v>10</v>
      </c>
      <c r="E168" s="10"/>
      <c r="F168" s="2">
        <f t="shared" si="12"/>
        <v>0</v>
      </c>
    </row>
    <row r="169" spans="1:20" s="55" customFormat="1" ht="14.25" customHeight="1" x14ac:dyDescent="0.2">
      <c r="A169" s="153">
        <f t="shared" si="13"/>
        <v>2.4000000000000004</v>
      </c>
      <c r="B169" s="186" t="s">
        <v>485</v>
      </c>
      <c r="C169" s="9">
        <v>0.5</v>
      </c>
      <c r="D169" s="151" t="s">
        <v>10</v>
      </c>
      <c r="E169" s="10"/>
      <c r="F169" s="2">
        <f t="shared" si="12"/>
        <v>0</v>
      </c>
      <c r="G169" s="53"/>
    </row>
    <row r="170" spans="1:20" s="53" customFormat="1" ht="14.25" customHeight="1" x14ac:dyDescent="0.2">
      <c r="A170" s="153">
        <f t="shared" si="13"/>
        <v>2.5000000000000004</v>
      </c>
      <c r="B170" s="186" t="s">
        <v>486</v>
      </c>
      <c r="C170" s="9">
        <v>21.92</v>
      </c>
      <c r="D170" s="151" t="s">
        <v>10</v>
      </c>
      <c r="E170" s="10"/>
      <c r="F170" s="2">
        <f t="shared" si="12"/>
        <v>0</v>
      </c>
    </row>
    <row r="171" spans="1:20" s="53" customFormat="1" ht="14.25" customHeight="1" x14ac:dyDescent="0.2">
      <c r="A171" s="153">
        <f t="shared" si="13"/>
        <v>2.6000000000000005</v>
      </c>
      <c r="B171" s="186" t="s">
        <v>357</v>
      </c>
      <c r="C171" s="9">
        <v>44.2</v>
      </c>
      <c r="D171" s="151" t="s">
        <v>10</v>
      </c>
      <c r="E171" s="10"/>
      <c r="F171" s="2">
        <f t="shared" si="12"/>
        <v>0</v>
      </c>
    </row>
    <row r="172" spans="1:20" s="53" customFormat="1" ht="14.25" customHeight="1" x14ac:dyDescent="0.2">
      <c r="A172" s="153">
        <f t="shared" si="13"/>
        <v>2.7000000000000006</v>
      </c>
      <c r="B172" s="186" t="s">
        <v>358</v>
      </c>
      <c r="C172" s="9">
        <v>304.22000000000003</v>
      </c>
      <c r="D172" s="151" t="s">
        <v>10</v>
      </c>
      <c r="E172" s="10"/>
      <c r="F172" s="2">
        <f t="shared" si="12"/>
        <v>0</v>
      </c>
    </row>
    <row r="173" spans="1:20" s="53" customFormat="1" ht="14.25" customHeight="1" x14ac:dyDescent="0.2">
      <c r="A173" s="153">
        <f t="shared" si="13"/>
        <v>2.8000000000000007</v>
      </c>
      <c r="B173" s="186" t="s">
        <v>516</v>
      </c>
      <c r="C173" s="9">
        <v>168.5</v>
      </c>
      <c r="D173" s="151" t="s">
        <v>10</v>
      </c>
      <c r="E173" s="10"/>
      <c r="F173" s="2">
        <f t="shared" si="12"/>
        <v>0</v>
      </c>
    </row>
    <row r="174" spans="1:20" s="59" customFormat="1" ht="14.25" customHeight="1" x14ac:dyDescent="0.2">
      <c r="A174" s="153"/>
      <c r="B174" s="141"/>
      <c r="C174" s="168"/>
      <c r="D174" s="151"/>
      <c r="E174" s="10"/>
      <c r="F174" s="10"/>
      <c r="G174" s="53"/>
      <c r="H174" s="58"/>
      <c r="I174" s="58"/>
      <c r="J174" s="58"/>
      <c r="K174" s="58"/>
      <c r="L174" s="58"/>
      <c r="M174" s="58"/>
      <c r="N174" s="58"/>
      <c r="O174" s="58"/>
      <c r="P174" s="58"/>
      <c r="Q174" s="58"/>
      <c r="R174" s="58"/>
      <c r="S174" s="58"/>
      <c r="T174" s="58"/>
    </row>
    <row r="175" spans="1:20" s="59" customFormat="1" ht="14.25" customHeight="1" x14ac:dyDescent="0.2">
      <c r="A175" s="150">
        <v>3</v>
      </c>
      <c r="B175" s="176" t="s">
        <v>25</v>
      </c>
      <c r="C175" s="9"/>
      <c r="D175" s="151"/>
      <c r="E175" s="10"/>
      <c r="F175" s="2">
        <f t="shared" ref="F175:F199" si="14">ROUND(C175*E175,2)</f>
        <v>0</v>
      </c>
      <c r="G175" s="53"/>
      <c r="H175" s="58"/>
      <c r="I175" s="58"/>
      <c r="J175" s="58"/>
      <c r="K175" s="58"/>
      <c r="L175" s="58"/>
      <c r="M175" s="58"/>
      <c r="N175" s="58"/>
      <c r="O175" s="58"/>
      <c r="P175" s="58"/>
      <c r="Q175" s="58"/>
      <c r="R175" s="58"/>
      <c r="S175" s="58"/>
      <c r="T175" s="58"/>
    </row>
    <row r="176" spans="1:20" s="61" customFormat="1" ht="14.25" customHeight="1" x14ac:dyDescent="0.2">
      <c r="A176" s="153">
        <f>+A175+0.1</f>
        <v>3.1</v>
      </c>
      <c r="B176" s="186" t="s">
        <v>15</v>
      </c>
      <c r="C176" s="9">
        <v>201.16</v>
      </c>
      <c r="D176" s="151" t="s">
        <v>12</v>
      </c>
      <c r="E176" s="10"/>
      <c r="F176" s="2">
        <f t="shared" si="14"/>
        <v>0</v>
      </c>
      <c r="G176" s="53"/>
    </row>
    <row r="177" spans="1:20" s="53" customFormat="1" ht="14.25" customHeight="1" x14ac:dyDescent="0.2">
      <c r="A177" s="153">
        <f>+A176+0.1</f>
        <v>3.2</v>
      </c>
      <c r="B177" s="186" t="s">
        <v>69</v>
      </c>
      <c r="C177" s="9">
        <v>601.21</v>
      </c>
      <c r="D177" s="151" t="s">
        <v>12</v>
      </c>
      <c r="E177" s="10"/>
      <c r="F177" s="2">
        <f t="shared" si="14"/>
        <v>0</v>
      </c>
    </row>
    <row r="178" spans="1:20" s="61" customFormat="1" ht="14.25" customHeight="1" x14ac:dyDescent="0.2">
      <c r="A178" s="153">
        <f>+A177+0.1</f>
        <v>3.3000000000000003</v>
      </c>
      <c r="B178" s="186" t="s">
        <v>452</v>
      </c>
      <c r="C178" s="9">
        <v>245.74</v>
      </c>
      <c r="D178" s="151" t="s">
        <v>12</v>
      </c>
      <c r="E178" s="10"/>
      <c r="F178" s="2">
        <f t="shared" si="14"/>
        <v>0</v>
      </c>
      <c r="G178" s="53"/>
    </row>
    <row r="179" spans="1:20" s="65" customFormat="1" ht="14.25" customHeight="1" x14ac:dyDescent="0.2">
      <c r="A179" s="153">
        <f>+A178+0.1</f>
        <v>3.4000000000000004</v>
      </c>
      <c r="B179" s="186" t="s">
        <v>22</v>
      </c>
      <c r="C179" s="9">
        <v>172</v>
      </c>
      <c r="D179" s="151" t="s">
        <v>91</v>
      </c>
      <c r="E179" s="10"/>
      <c r="F179" s="2">
        <f t="shared" si="14"/>
        <v>0</v>
      </c>
      <c r="G179" s="53"/>
      <c r="H179" s="64"/>
      <c r="I179" s="64"/>
      <c r="J179" s="64"/>
      <c r="K179" s="64"/>
      <c r="L179" s="64"/>
      <c r="M179" s="64"/>
      <c r="N179" s="64"/>
      <c r="O179" s="64"/>
      <c r="P179" s="64"/>
      <c r="Q179" s="64"/>
      <c r="R179" s="64"/>
      <c r="S179" s="64"/>
      <c r="T179" s="64"/>
    </row>
    <row r="180" spans="1:20" s="65" customFormat="1" ht="14.25" customHeight="1" x14ac:dyDescent="0.2">
      <c r="A180" s="153">
        <f>+A179+0.1</f>
        <v>3.5000000000000004</v>
      </c>
      <c r="B180" s="186" t="s">
        <v>70</v>
      </c>
      <c r="C180" s="9">
        <v>802.37</v>
      </c>
      <c r="D180" s="151" t="s">
        <v>12</v>
      </c>
      <c r="E180" s="10"/>
      <c r="F180" s="2">
        <f t="shared" si="14"/>
        <v>0</v>
      </c>
      <c r="G180" s="53"/>
      <c r="H180" s="64"/>
      <c r="I180" s="64"/>
      <c r="J180" s="64"/>
      <c r="K180" s="64"/>
      <c r="L180" s="64"/>
      <c r="M180" s="64"/>
      <c r="N180" s="64"/>
      <c r="O180" s="64"/>
      <c r="P180" s="64"/>
      <c r="Q180" s="64"/>
      <c r="R180" s="64"/>
      <c r="S180" s="64"/>
      <c r="T180" s="64"/>
    </row>
    <row r="181" spans="1:20" s="71" customFormat="1" ht="14.25" customHeight="1" x14ac:dyDescent="0.2">
      <c r="A181" s="153"/>
      <c r="B181" s="186"/>
      <c r="C181" s="9"/>
      <c r="D181" s="151"/>
      <c r="E181" s="10"/>
      <c r="F181" s="2">
        <f t="shared" si="14"/>
        <v>0</v>
      </c>
      <c r="G181" s="53"/>
    </row>
    <row r="182" spans="1:20" s="53" customFormat="1" ht="14.25" customHeight="1" x14ac:dyDescent="0.2">
      <c r="A182" s="150">
        <v>4</v>
      </c>
      <c r="B182" s="187" t="s">
        <v>42</v>
      </c>
      <c r="C182" s="9"/>
      <c r="D182" s="173"/>
      <c r="E182" s="10"/>
      <c r="F182" s="2">
        <f t="shared" si="14"/>
        <v>0</v>
      </c>
    </row>
    <row r="183" spans="1:20" s="53" customFormat="1" ht="14.25" customHeight="1" x14ac:dyDescent="0.2">
      <c r="A183" s="153">
        <f t="shared" ref="A183:A191" si="15">+A182+0.1</f>
        <v>4.0999999999999996</v>
      </c>
      <c r="B183" s="186" t="s">
        <v>159</v>
      </c>
      <c r="C183" s="9">
        <v>268.42</v>
      </c>
      <c r="D183" s="151" t="s">
        <v>11</v>
      </c>
      <c r="E183" s="10"/>
      <c r="F183" s="2">
        <f t="shared" si="14"/>
        <v>0</v>
      </c>
    </row>
    <row r="184" spans="1:20" s="55" customFormat="1" ht="14.25" customHeight="1" x14ac:dyDescent="0.2">
      <c r="A184" s="153">
        <f>+A183+0.1</f>
        <v>4.1999999999999993</v>
      </c>
      <c r="B184" s="186" t="s">
        <v>462</v>
      </c>
      <c r="C184" s="9">
        <v>209.37</v>
      </c>
      <c r="D184" s="151" t="s">
        <v>11</v>
      </c>
      <c r="E184" s="10"/>
      <c r="F184" s="2">
        <f t="shared" si="14"/>
        <v>0</v>
      </c>
      <c r="G184" s="53"/>
    </row>
    <row r="185" spans="1:20" s="55" customFormat="1" ht="14.25" customHeight="1" x14ac:dyDescent="0.2">
      <c r="A185" s="153">
        <f t="shared" si="15"/>
        <v>4.2999999999999989</v>
      </c>
      <c r="B185" s="186" t="s">
        <v>160</v>
      </c>
      <c r="C185" s="9">
        <v>128</v>
      </c>
      <c r="D185" s="151" t="s">
        <v>7</v>
      </c>
      <c r="E185" s="10"/>
      <c r="F185" s="2">
        <f t="shared" si="14"/>
        <v>0</v>
      </c>
      <c r="G185" s="53"/>
    </row>
    <row r="186" spans="1:20" s="55" customFormat="1" ht="14.25" customHeight="1" x14ac:dyDescent="0.2">
      <c r="A186" s="153">
        <f t="shared" si="15"/>
        <v>4.3999999999999986</v>
      </c>
      <c r="B186" s="186" t="s">
        <v>161</v>
      </c>
      <c r="C186" s="9">
        <v>256</v>
      </c>
      <c r="D186" s="151" t="s">
        <v>7</v>
      </c>
      <c r="E186" s="10"/>
      <c r="F186" s="2">
        <f t="shared" si="14"/>
        <v>0</v>
      </c>
      <c r="G186" s="53"/>
    </row>
    <row r="187" spans="1:20" s="55" customFormat="1" ht="14.25" customHeight="1" x14ac:dyDescent="0.2">
      <c r="A187" s="153">
        <f t="shared" si="15"/>
        <v>4.4999999999999982</v>
      </c>
      <c r="B187" s="186" t="s">
        <v>162</v>
      </c>
      <c r="C187" s="9">
        <v>16</v>
      </c>
      <c r="D187" s="151" t="s">
        <v>7</v>
      </c>
      <c r="E187" s="10"/>
      <c r="F187" s="2">
        <f t="shared" si="14"/>
        <v>0</v>
      </c>
      <c r="G187" s="53"/>
    </row>
    <row r="188" spans="1:20" s="53" customFormat="1" ht="14.25" customHeight="1" x14ac:dyDescent="0.2">
      <c r="A188" s="153">
        <f t="shared" si="15"/>
        <v>4.5999999999999979</v>
      </c>
      <c r="B188" s="186" t="s">
        <v>163</v>
      </c>
      <c r="C188" s="9">
        <v>20</v>
      </c>
      <c r="D188" s="151" t="s">
        <v>7</v>
      </c>
      <c r="E188" s="10"/>
      <c r="F188" s="2">
        <f t="shared" si="14"/>
        <v>0</v>
      </c>
    </row>
    <row r="189" spans="1:20" s="53" customFormat="1" ht="14.25" customHeight="1" x14ac:dyDescent="0.2">
      <c r="A189" s="153">
        <f t="shared" si="15"/>
        <v>4.6999999999999975</v>
      </c>
      <c r="B189" s="186" t="s">
        <v>34</v>
      </c>
      <c r="C189" s="9">
        <v>13</v>
      </c>
      <c r="D189" s="151" t="s">
        <v>7</v>
      </c>
      <c r="E189" s="10"/>
      <c r="F189" s="2">
        <f t="shared" si="14"/>
        <v>0</v>
      </c>
    </row>
    <row r="190" spans="1:20" s="55" customFormat="1" ht="14.25" customHeight="1" x14ac:dyDescent="0.2">
      <c r="A190" s="153">
        <f t="shared" si="15"/>
        <v>4.7999999999999972</v>
      </c>
      <c r="B190" s="186" t="s">
        <v>164</v>
      </c>
      <c r="C190" s="9">
        <v>26.4</v>
      </c>
      <c r="D190" s="151" t="s">
        <v>7</v>
      </c>
      <c r="E190" s="10"/>
      <c r="F190" s="2">
        <f t="shared" si="14"/>
        <v>0</v>
      </c>
      <c r="G190" s="53"/>
    </row>
    <row r="191" spans="1:20" s="53" customFormat="1" ht="14.25" customHeight="1" x14ac:dyDescent="0.2">
      <c r="A191" s="153">
        <f t="shared" si="15"/>
        <v>4.8999999999999968</v>
      </c>
      <c r="B191" s="186" t="s">
        <v>32</v>
      </c>
      <c r="C191" s="9">
        <v>984.84</v>
      </c>
      <c r="D191" s="151" t="s">
        <v>11</v>
      </c>
      <c r="E191" s="10"/>
      <c r="F191" s="2">
        <f t="shared" si="14"/>
        <v>0</v>
      </c>
    </row>
    <row r="192" spans="1:20" s="55" customFormat="1" ht="14.25" customHeight="1" x14ac:dyDescent="0.2">
      <c r="A192" s="188">
        <v>4.0999999999999996</v>
      </c>
      <c r="B192" s="189" t="s">
        <v>27</v>
      </c>
      <c r="C192" s="9">
        <v>22</v>
      </c>
      <c r="D192" s="151" t="s">
        <v>7</v>
      </c>
      <c r="E192" s="10"/>
      <c r="F192" s="2">
        <f t="shared" si="14"/>
        <v>0</v>
      </c>
      <c r="G192" s="53"/>
    </row>
    <row r="193" spans="1:6" s="53" customFormat="1" ht="14.25" customHeight="1" x14ac:dyDescent="0.2">
      <c r="A193" s="188">
        <v>4.1100000000000003</v>
      </c>
      <c r="B193" s="186" t="s">
        <v>31</v>
      </c>
      <c r="C193" s="9">
        <v>13</v>
      </c>
      <c r="D193" s="151" t="s">
        <v>7</v>
      </c>
      <c r="E193" s="10"/>
      <c r="F193" s="2">
        <f t="shared" si="14"/>
        <v>0</v>
      </c>
    </row>
    <row r="194" spans="1:6" s="53" customFormat="1" ht="14.25" customHeight="1" x14ac:dyDescent="0.2">
      <c r="A194" s="188">
        <v>4.12</v>
      </c>
      <c r="B194" s="186" t="s">
        <v>33</v>
      </c>
      <c r="C194" s="9">
        <v>2</v>
      </c>
      <c r="D194" s="151" t="s">
        <v>7</v>
      </c>
      <c r="E194" s="10"/>
      <c r="F194" s="2">
        <f t="shared" si="14"/>
        <v>0</v>
      </c>
    </row>
    <row r="195" spans="1:6" s="53" customFormat="1" ht="14.25" customHeight="1" x14ac:dyDescent="0.2">
      <c r="A195" s="188">
        <v>4.13</v>
      </c>
      <c r="B195" s="186" t="s">
        <v>26</v>
      </c>
      <c r="C195" s="9">
        <v>256</v>
      </c>
      <c r="D195" s="151" t="s">
        <v>7</v>
      </c>
      <c r="E195" s="10"/>
      <c r="F195" s="2">
        <f t="shared" si="14"/>
        <v>0</v>
      </c>
    </row>
    <row r="196" spans="1:6" s="53" customFormat="1" ht="14.25" customHeight="1" x14ac:dyDescent="0.2">
      <c r="A196" s="188">
        <v>4.1399999999999997</v>
      </c>
      <c r="B196" s="186" t="s">
        <v>384</v>
      </c>
      <c r="C196" s="9">
        <v>8</v>
      </c>
      <c r="D196" s="151" t="s">
        <v>7</v>
      </c>
      <c r="E196" s="10"/>
      <c r="F196" s="2">
        <f t="shared" si="14"/>
        <v>0</v>
      </c>
    </row>
    <row r="197" spans="1:6" s="53" customFormat="1" ht="14.25" customHeight="1" x14ac:dyDescent="0.2">
      <c r="A197" s="188">
        <v>4.1500000000000004</v>
      </c>
      <c r="B197" s="172" t="s">
        <v>371</v>
      </c>
      <c r="C197" s="9">
        <v>4</v>
      </c>
      <c r="D197" s="151" t="s">
        <v>7</v>
      </c>
      <c r="E197" s="10"/>
      <c r="F197" s="86">
        <f t="shared" si="14"/>
        <v>0</v>
      </c>
    </row>
    <row r="198" spans="1:6" s="53" customFormat="1" ht="14.25" customHeight="1" x14ac:dyDescent="0.2">
      <c r="A198" s="188">
        <v>4.16</v>
      </c>
      <c r="B198" s="172" t="s">
        <v>383</v>
      </c>
      <c r="C198" s="9">
        <v>16</v>
      </c>
      <c r="D198" s="151" t="s">
        <v>7</v>
      </c>
      <c r="E198" s="10"/>
      <c r="F198" s="86">
        <f t="shared" si="14"/>
        <v>0</v>
      </c>
    </row>
    <row r="199" spans="1:6" s="53" customFormat="1" ht="14.25" customHeight="1" x14ac:dyDescent="0.2">
      <c r="A199" s="188">
        <v>4.0999999999999996</v>
      </c>
      <c r="B199" s="172" t="s">
        <v>369</v>
      </c>
      <c r="C199" s="9">
        <v>2</v>
      </c>
      <c r="D199" s="151" t="s">
        <v>11</v>
      </c>
      <c r="E199" s="10"/>
      <c r="F199" s="86">
        <f t="shared" si="14"/>
        <v>0</v>
      </c>
    </row>
    <row r="200" spans="1:6" s="53" customFormat="1" ht="14.25" customHeight="1" x14ac:dyDescent="0.2">
      <c r="A200" s="190"/>
      <c r="B200" s="167"/>
      <c r="C200" s="174"/>
      <c r="D200" s="132"/>
      <c r="E200" s="10"/>
      <c r="F200" s="87">
        <f>ROUND(C200*E200,2)</f>
        <v>0</v>
      </c>
    </row>
    <row r="201" spans="1:6" s="53" customFormat="1" ht="14.25" customHeight="1" x14ac:dyDescent="0.2">
      <c r="A201" s="136" t="s">
        <v>105</v>
      </c>
      <c r="B201" s="133" t="s">
        <v>64</v>
      </c>
      <c r="C201" s="19"/>
      <c r="D201" s="191"/>
      <c r="E201" s="10"/>
      <c r="F201" s="13">
        <f t="shared" ref="F201:F203" si="16">ROUND(C201*E201,2)</f>
        <v>0</v>
      </c>
    </row>
    <row r="202" spans="1:6" s="53" customFormat="1" ht="14.25" customHeight="1" x14ac:dyDescent="0.2">
      <c r="A202" s="136"/>
      <c r="B202" s="133"/>
      <c r="C202" s="19"/>
      <c r="D202" s="191"/>
      <c r="E202" s="10"/>
      <c r="F202" s="13">
        <f t="shared" si="16"/>
        <v>0</v>
      </c>
    </row>
    <row r="203" spans="1:6" s="53" customFormat="1" ht="14.25" customHeight="1" x14ac:dyDescent="0.2">
      <c r="A203" s="150">
        <v>1</v>
      </c>
      <c r="B203" s="137" t="s">
        <v>38</v>
      </c>
      <c r="C203" s="9"/>
      <c r="D203" s="151"/>
      <c r="E203" s="10"/>
      <c r="F203" s="14">
        <f t="shared" si="16"/>
        <v>0</v>
      </c>
    </row>
    <row r="204" spans="1:6" s="53" customFormat="1" ht="14.25" customHeight="1" x14ac:dyDescent="0.2">
      <c r="A204" s="153">
        <f>+A203+0.1</f>
        <v>1.1000000000000001</v>
      </c>
      <c r="B204" s="149" t="s">
        <v>181</v>
      </c>
      <c r="C204" s="9">
        <v>145.97999999999999</v>
      </c>
      <c r="D204" s="151" t="s">
        <v>10</v>
      </c>
      <c r="E204" s="10"/>
      <c r="F204" s="14">
        <f>ROUND(C204*E204,2)</f>
        <v>0</v>
      </c>
    </row>
    <row r="205" spans="1:6" s="53" customFormat="1" ht="14.25" customHeight="1" x14ac:dyDescent="0.2">
      <c r="A205" s="153">
        <f>+A204+0.1</f>
        <v>1.2000000000000002</v>
      </c>
      <c r="B205" s="149" t="s">
        <v>185</v>
      </c>
      <c r="C205" s="19">
        <v>53.23</v>
      </c>
      <c r="D205" s="142" t="s">
        <v>10</v>
      </c>
      <c r="E205" s="10"/>
      <c r="F205" s="13">
        <f>ROUND(C205*E205,2)</f>
        <v>0</v>
      </c>
    </row>
    <row r="206" spans="1:6" s="53" customFormat="1" ht="14.25" customHeight="1" x14ac:dyDescent="0.2">
      <c r="A206" s="153">
        <f>+A205+0.1</f>
        <v>1.3000000000000003</v>
      </c>
      <c r="B206" s="141" t="s">
        <v>130</v>
      </c>
      <c r="C206" s="9">
        <v>121.96</v>
      </c>
      <c r="D206" s="151" t="s">
        <v>10</v>
      </c>
      <c r="E206" s="10"/>
      <c r="F206" s="14">
        <f>ROUND(C206*E206,2)</f>
        <v>0</v>
      </c>
    </row>
    <row r="207" spans="1:6" s="53" customFormat="1" ht="14.25" customHeight="1" x14ac:dyDescent="0.2">
      <c r="A207" s="153"/>
      <c r="B207" s="141"/>
      <c r="C207" s="9"/>
      <c r="D207" s="151"/>
      <c r="E207" s="10"/>
      <c r="F207" s="14">
        <f>ROUND(C207*E207,2)</f>
        <v>0</v>
      </c>
    </row>
    <row r="208" spans="1:6" s="53" customFormat="1" ht="14.25" customHeight="1" x14ac:dyDescent="0.2">
      <c r="A208" s="150">
        <v>2</v>
      </c>
      <c r="B208" s="176" t="s">
        <v>501</v>
      </c>
      <c r="C208" s="9"/>
      <c r="D208" s="151"/>
      <c r="E208" s="10"/>
      <c r="F208" s="14">
        <f t="shared" ref="F208:F219" si="17">ROUND(C208*E208,2)</f>
        <v>0</v>
      </c>
    </row>
    <row r="209" spans="1:7" s="53" customFormat="1" ht="14.25" customHeight="1" x14ac:dyDescent="0.2">
      <c r="A209" s="153">
        <f>+A208+0.1</f>
        <v>2.1</v>
      </c>
      <c r="B209" s="141" t="s">
        <v>154</v>
      </c>
      <c r="C209" s="9">
        <v>25.43</v>
      </c>
      <c r="D209" s="151" t="s">
        <v>10</v>
      </c>
      <c r="E209" s="10"/>
      <c r="F209" s="14">
        <f t="shared" si="17"/>
        <v>0</v>
      </c>
    </row>
    <row r="210" spans="1:7" s="53" customFormat="1" ht="14.25" customHeight="1" x14ac:dyDescent="0.2">
      <c r="A210" s="153">
        <f>+A209+0.1</f>
        <v>2.2000000000000002</v>
      </c>
      <c r="B210" s="141" t="s">
        <v>182</v>
      </c>
      <c r="C210" s="9">
        <v>38.07</v>
      </c>
      <c r="D210" s="151" t="s">
        <v>10</v>
      </c>
      <c r="E210" s="10"/>
      <c r="F210" s="14">
        <f t="shared" si="17"/>
        <v>0</v>
      </c>
    </row>
    <row r="211" spans="1:7" s="53" customFormat="1" ht="14.25" customHeight="1" x14ac:dyDescent="0.2">
      <c r="A211" s="153">
        <f>+A210+0.1</f>
        <v>2.3000000000000003</v>
      </c>
      <c r="B211" s="186" t="s">
        <v>183</v>
      </c>
      <c r="C211" s="9">
        <v>2.15</v>
      </c>
      <c r="D211" s="151" t="s">
        <v>10</v>
      </c>
      <c r="E211" s="10"/>
      <c r="F211" s="14">
        <f t="shared" si="17"/>
        <v>0</v>
      </c>
    </row>
    <row r="212" spans="1:7" s="53" customFormat="1" ht="14.25" customHeight="1" x14ac:dyDescent="0.2">
      <c r="A212" s="153">
        <f>+A211+0.1</f>
        <v>2.4000000000000004</v>
      </c>
      <c r="B212" s="141" t="s">
        <v>158</v>
      </c>
      <c r="C212" s="9">
        <v>1.76</v>
      </c>
      <c r="D212" s="151" t="s">
        <v>10</v>
      </c>
      <c r="E212" s="10"/>
      <c r="F212" s="14">
        <f t="shared" si="17"/>
        <v>0</v>
      </c>
    </row>
    <row r="213" spans="1:7" s="53" customFormat="1" ht="14.25" customHeight="1" x14ac:dyDescent="0.2">
      <c r="A213" s="153"/>
      <c r="B213" s="141"/>
      <c r="C213" s="9"/>
      <c r="D213" s="151"/>
      <c r="E213" s="10"/>
      <c r="F213" s="14">
        <f t="shared" si="17"/>
        <v>0</v>
      </c>
    </row>
    <row r="214" spans="1:7" s="53" customFormat="1" ht="14.25" customHeight="1" x14ac:dyDescent="0.2">
      <c r="A214" s="150">
        <v>3</v>
      </c>
      <c r="B214" s="137" t="s">
        <v>13</v>
      </c>
      <c r="C214" s="9"/>
      <c r="D214" s="151"/>
      <c r="E214" s="10"/>
      <c r="F214" s="14">
        <f t="shared" si="17"/>
        <v>0</v>
      </c>
    </row>
    <row r="215" spans="1:7" ht="14.25" customHeight="1" x14ac:dyDescent="0.2">
      <c r="A215" s="153">
        <f>+A214+0.1</f>
        <v>3.1</v>
      </c>
      <c r="B215" s="186" t="s">
        <v>15</v>
      </c>
      <c r="C215" s="9">
        <v>68.75</v>
      </c>
      <c r="D215" s="151" t="s">
        <v>12</v>
      </c>
      <c r="E215" s="10"/>
      <c r="F215" s="2">
        <f t="shared" si="17"/>
        <v>0</v>
      </c>
      <c r="G215" s="53"/>
    </row>
    <row r="216" spans="1:7" ht="14.25" customHeight="1" x14ac:dyDescent="0.2">
      <c r="A216" s="153">
        <f>+A215+0.1</f>
        <v>3.2</v>
      </c>
      <c r="B216" s="186" t="s">
        <v>69</v>
      </c>
      <c r="C216" s="9">
        <v>125.13</v>
      </c>
      <c r="D216" s="151" t="s">
        <v>12</v>
      </c>
      <c r="E216" s="10"/>
      <c r="F216" s="2">
        <f t="shared" si="17"/>
        <v>0</v>
      </c>
      <c r="G216" s="53"/>
    </row>
    <row r="217" spans="1:7" ht="14.25" customHeight="1" x14ac:dyDescent="0.2">
      <c r="A217" s="153">
        <f>+A216+0.1</f>
        <v>3.3000000000000003</v>
      </c>
      <c r="B217" s="186" t="s">
        <v>502</v>
      </c>
      <c r="C217" s="9">
        <v>8.8000000000000007</v>
      </c>
      <c r="D217" s="151" t="s">
        <v>12</v>
      </c>
      <c r="E217" s="10"/>
      <c r="F217" s="2">
        <f t="shared" si="17"/>
        <v>0</v>
      </c>
      <c r="G217" s="53"/>
    </row>
    <row r="218" spans="1:7" ht="14.25" customHeight="1" x14ac:dyDescent="0.2">
      <c r="A218" s="153">
        <f>+A217+0.1</f>
        <v>3.4000000000000004</v>
      </c>
      <c r="B218" s="186" t="s">
        <v>452</v>
      </c>
      <c r="C218" s="9">
        <v>8.8000000000000007</v>
      </c>
      <c r="D218" s="151" t="s">
        <v>12</v>
      </c>
      <c r="E218" s="10"/>
      <c r="F218" s="2">
        <f t="shared" si="17"/>
        <v>0</v>
      </c>
      <c r="G218" s="53"/>
    </row>
    <row r="219" spans="1:7" ht="14.25" customHeight="1" x14ac:dyDescent="0.2">
      <c r="A219" s="153">
        <f>+A218+0.1</f>
        <v>3.5000000000000004</v>
      </c>
      <c r="B219" s="186" t="s">
        <v>22</v>
      </c>
      <c r="C219" s="9">
        <v>49.28</v>
      </c>
      <c r="D219" s="151" t="s">
        <v>11</v>
      </c>
      <c r="E219" s="10"/>
      <c r="F219" s="2">
        <f t="shared" si="17"/>
        <v>0</v>
      </c>
      <c r="G219" s="53"/>
    </row>
    <row r="220" spans="1:7" ht="14.25" customHeight="1" x14ac:dyDescent="0.2">
      <c r="A220" s="153"/>
      <c r="B220" s="11"/>
      <c r="C220" s="19"/>
      <c r="D220" s="142"/>
      <c r="E220" s="10"/>
      <c r="F220" s="13">
        <f t="shared" ref="F220:F224" si="18">ROUND(C220*E220,2)</f>
        <v>0</v>
      </c>
      <c r="G220" s="53"/>
    </row>
    <row r="221" spans="1:7" ht="14.25" customHeight="1" x14ac:dyDescent="0.2">
      <c r="A221" s="153">
        <v>7</v>
      </c>
      <c r="B221" s="11" t="s">
        <v>369</v>
      </c>
      <c r="C221" s="19">
        <v>1.8</v>
      </c>
      <c r="D221" s="142" t="s">
        <v>11</v>
      </c>
      <c r="E221" s="10"/>
      <c r="F221" s="13">
        <f t="shared" si="18"/>
        <v>0</v>
      </c>
      <c r="G221" s="53"/>
    </row>
    <row r="222" spans="1:7" ht="14.25" customHeight="1" x14ac:dyDescent="0.2">
      <c r="A222" s="153"/>
      <c r="B222" s="175"/>
      <c r="C222" s="9"/>
      <c r="D222" s="151"/>
      <c r="E222" s="10"/>
      <c r="F222" s="82">
        <f t="shared" si="18"/>
        <v>0</v>
      </c>
      <c r="G222" s="53"/>
    </row>
    <row r="223" spans="1:7" s="72" customFormat="1" ht="14.25" customHeight="1" x14ac:dyDescent="0.2">
      <c r="A223" s="150" t="s">
        <v>106</v>
      </c>
      <c r="B223" s="133" t="s">
        <v>54</v>
      </c>
      <c r="C223" s="9"/>
      <c r="D223" s="169"/>
      <c r="E223" s="10"/>
      <c r="F223" s="14">
        <f t="shared" si="18"/>
        <v>0</v>
      </c>
      <c r="G223" s="53"/>
    </row>
    <row r="224" spans="1:7" s="72" customFormat="1" ht="14.25" customHeight="1" x14ac:dyDescent="0.2">
      <c r="A224" s="150"/>
      <c r="B224" s="133"/>
      <c r="C224" s="9"/>
      <c r="D224" s="169"/>
      <c r="E224" s="10"/>
      <c r="F224" s="14">
        <f t="shared" si="18"/>
        <v>0</v>
      </c>
      <c r="G224" s="53"/>
    </row>
    <row r="225" spans="1:7" s="72" customFormat="1" ht="14.25" customHeight="1" x14ac:dyDescent="0.2">
      <c r="A225" s="150">
        <v>1</v>
      </c>
      <c r="B225" s="137" t="s">
        <v>38</v>
      </c>
      <c r="C225" s="168"/>
      <c r="D225" s="151"/>
      <c r="E225" s="10"/>
      <c r="F225" s="10"/>
      <c r="G225" s="53"/>
    </row>
    <row r="226" spans="1:7" s="72" customFormat="1" ht="14.25" customHeight="1" x14ac:dyDescent="0.2">
      <c r="A226" s="153">
        <f>+A225+0.1</f>
        <v>1.1000000000000001</v>
      </c>
      <c r="B226" s="149" t="s">
        <v>366</v>
      </c>
      <c r="C226" s="168">
        <v>1029.23</v>
      </c>
      <c r="D226" s="151" t="s">
        <v>10</v>
      </c>
      <c r="E226" s="10"/>
      <c r="F226" s="10">
        <f>ROUND(C226*E226,2)</f>
        <v>0</v>
      </c>
      <c r="G226" s="53"/>
    </row>
    <row r="227" spans="1:7" s="72" customFormat="1" ht="14.25" customHeight="1" x14ac:dyDescent="0.2">
      <c r="A227" s="153">
        <f>+A226+0.1</f>
        <v>1.2000000000000002</v>
      </c>
      <c r="B227" s="149" t="s">
        <v>370</v>
      </c>
      <c r="C227" s="168">
        <v>1173.92</v>
      </c>
      <c r="D227" s="151" t="s">
        <v>10</v>
      </c>
      <c r="E227" s="10"/>
      <c r="F227" s="10">
        <f>ROUND(C227*E227,2)</f>
        <v>0</v>
      </c>
      <c r="G227" s="53"/>
    </row>
    <row r="228" spans="1:7" s="72" customFormat="1" ht="14.25" customHeight="1" x14ac:dyDescent="0.2">
      <c r="A228" s="153">
        <f>+A227+0.1</f>
        <v>1.3000000000000003</v>
      </c>
      <c r="B228" s="149" t="s">
        <v>185</v>
      </c>
      <c r="C228" s="168">
        <v>1173.92</v>
      </c>
      <c r="D228" s="142" t="s">
        <v>10</v>
      </c>
      <c r="E228" s="10"/>
      <c r="F228" s="1">
        <f>ROUND(C228*E228,2)</f>
        <v>0</v>
      </c>
      <c r="G228" s="53"/>
    </row>
    <row r="229" spans="1:7" s="72" customFormat="1" ht="14.25" customHeight="1" x14ac:dyDescent="0.2">
      <c r="A229" s="153">
        <f>+A228+0.1</f>
        <v>1.4000000000000004</v>
      </c>
      <c r="B229" s="141" t="s">
        <v>130</v>
      </c>
      <c r="C229" s="168">
        <v>1338</v>
      </c>
      <c r="D229" s="151" t="s">
        <v>10</v>
      </c>
      <c r="E229" s="10"/>
      <c r="F229" s="14">
        <f>ROUND(C229*E229,2)</f>
        <v>0</v>
      </c>
      <c r="G229" s="53"/>
    </row>
    <row r="230" spans="1:7" s="72" customFormat="1" ht="14.25" customHeight="1" x14ac:dyDescent="0.2">
      <c r="A230" s="153"/>
      <c r="B230" s="141"/>
      <c r="C230" s="168"/>
      <c r="D230" s="151"/>
      <c r="E230" s="10"/>
      <c r="F230" s="10"/>
      <c r="G230" s="53"/>
    </row>
    <row r="231" spans="1:7" s="72" customFormat="1" ht="14.25" customHeight="1" x14ac:dyDescent="0.2">
      <c r="A231" s="150">
        <v>2</v>
      </c>
      <c r="B231" s="176" t="s">
        <v>465</v>
      </c>
      <c r="C231" s="168"/>
      <c r="D231" s="151"/>
      <c r="E231" s="10"/>
      <c r="F231" s="10"/>
      <c r="G231" s="53"/>
    </row>
    <row r="232" spans="1:7" s="88" customFormat="1" ht="14.25" customHeight="1" x14ac:dyDescent="0.2">
      <c r="A232" s="153">
        <f>+A231+0.1</f>
        <v>2.1</v>
      </c>
      <c r="B232" s="141" t="s">
        <v>187</v>
      </c>
      <c r="C232" s="168">
        <v>41.8</v>
      </c>
      <c r="D232" s="151" t="s">
        <v>10</v>
      </c>
      <c r="E232" s="10"/>
      <c r="F232" s="10">
        <f t="shared" ref="F232:F237" si="19">ROUND(C232*E232,2)</f>
        <v>0</v>
      </c>
      <c r="G232" s="53"/>
    </row>
    <row r="233" spans="1:7" s="72" customFormat="1" ht="14.25" customHeight="1" x14ac:dyDescent="0.2">
      <c r="A233" s="153">
        <f t="shared" ref="A233:A237" si="20">+A232+0.1</f>
        <v>2.2000000000000002</v>
      </c>
      <c r="B233" s="141" t="s">
        <v>155</v>
      </c>
      <c r="C233" s="168">
        <v>15.66</v>
      </c>
      <c r="D233" s="151" t="s">
        <v>10</v>
      </c>
      <c r="E233" s="10"/>
      <c r="F233" s="10">
        <f t="shared" si="19"/>
        <v>0</v>
      </c>
      <c r="G233" s="53"/>
    </row>
    <row r="234" spans="1:7" s="72" customFormat="1" ht="14.25" customHeight="1" x14ac:dyDescent="0.2">
      <c r="A234" s="153">
        <f t="shared" si="20"/>
        <v>2.3000000000000003</v>
      </c>
      <c r="B234" s="141" t="s">
        <v>188</v>
      </c>
      <c r="C234" s="168">
        <v>50.17</v>
      </c>
      <c r="D234" s="151" t="s">
        <v>10</v>
      </c>
      <c r="E234" s="10"/>
      <c r="F234" s="10">
        <f t="shared" si="19"/>
        <v>0</v>
      </c>
      <c r="G234" s="53"/>
    </row>
    <row r="235" spans="1:7" s="72" customFormat="1" ht="14.25" customHeight="1" x14ac:dyDescent="0.2">
      <c r="A235" s="153">
        <f t="shared" si="20"/>
        <v>2.4000000000000004</v>
      </c>
      <c r="B235" s="141" t="s">
        <v>189</v>
      </c>
      <c r="C235" s="168">
        <v>7.8</v>
      </c>
      <c r="D235" s="151" t="s">
        <v>10</v>
      </c>
      <c r="E235" s="10"/>
      <c r="F235" s="10">
        <f t="shared" si="19"/>
        <v>0</v>
      </c>
      <c r="G235" s="53"/>
    </row>
    <row r="236" spans="1:7" s="72" customFormat="1" ht="14.25" customHeight="1" x14ac:dyDescent="0.2">
      <c r="A236" s="153">
        <f t="shared" si="20"/>
        <v>2.5000000000000004</v>
      </c>
      <c r="B236" s="141" t="s">
        <v>157</v>
      </c>
      <c r="C236" s="168">
        <v>0.48</v>
      </c>
      <c r="D236" s="151" t="s">
        <v>10</v>
      </c>
      <c r="E236" s="10"/>
      <c r="F236" s="10">
        <f t="shared" si="19"/>
        <v>0</v>
      </c>
      <c r="G236" s="53"/>
    </row>
    <row r="237" spans="1:7" s="72" customFormat="1" ht="14.25" customHeight="1" x14ac:dyDescent="0.2">
      <c r="A237" s="153">
        <f t="shared" si="20"/>
        <v>2.6000000000000005</v>
      </c>
      <c r="B237" s="141" t="s">
        <v>153</v>
      </c>
      <c r="C237" s="168">
        <v>0.53</v>
      </c>
      <c r="D237" s="151" t="s">
        <v>10</v>
      </c>
      <c r="E237" s="10"/>
      <c r="F237" s="10">
        <f t="shared" si="19"/>
        <v>0</v>
      </c>
      <c r="G237" s="53"/>
    </row>
    <row r="238" spans="1:7" s="72" customFormat="1" ht="14.25" customHeight="1" x14ac:dyDescent="0.2">
      <c r="A238" s="153"/>
      <c r="B238" s="141"/>
      <c r="C238" s="168"/>
      <c r="D238" s="151"/>
      <c r="E238" s="10"/>
      <c r="F238" s="10"/>
      <c r="G238" s="53"/>
    </row>
    <row r="239" spans="1:7" s="72" customFormat="1" ht="14.25" customHeight="1" x14ac:dyDescent="0.2">
      <c r="A239" s="153">
        <v>3</v>
      </c>
      <c r="B239" s="141" t="s">
        <v>466</v>
      </c>
      <c r="C239" s="168">
        <v>338.23</v>
      </c>
      <c r="D239" s="151" t="s">
        <v>12</v>
      </c>
      <c r="E239" s="10"/>
      <c r="F239" s="10">
        <f>ROUND(C239*E239,2)</f>
        <v>0</v>
      </c>
      <c r="G239" s="53"/>
    </row>
    <row r="240" spans="1:7" s="72" customFormat="1" ht="14.25" customHeight="1" x14ac:dyDescent="0.2">
      <c r="A240" s="153"/>
      <c r="B240" s="141"/>
      <c r="C240" s="168"/>
      <c r="D240" s="151"/>
      <c r="E240" s="10"/>
      <c r="F240" s="10"/>
      <c r="G240" s="53"/>
    </row>
    <row r="241" spans="1:7" s="72" customFormat="1" ht="14.25" customHeight="1" x14ac:dyDescent="0.2">
      <c r="A241" s="150">
        <v>4</v>
      </c>
      <c r="B241" s="137" t="s">
        <v>13</v>
      </c>
      <c r="C241" s="168"/>
      <c r="D241" s="151"/>
      <c r="E241" s="10"/>
      <c r="F241" s="10"/>
      <c r="G241" s="53"/>
    </row>
    <row r="242" spans="1:7" s="72" customFormat="1" ht="14.25" customHeight="1" x14ac:dyDescent="0.2">
      <c r="A242" s="153">
        <f>+A241+0.1</f>
        <v>4.0999999999999996</v>
      </c>
      <c r="B242" s="141" t="s">
        <v>39</v>
      </c>
      <c r="C242" s="168">
        <v>220.86</v>
      </c>
      <c r="D242" s="151" t="s">
        <v>12</v>
      </c>
      <c r="E242" s="10"/>
      <c r="F242" s="10">
        <f>ROUND(C242*E242,2)</f>
        <v>0</v>
      </c>
      <c r="G242" s="53"/>
    </row>
    <row r="243" spans="1:7" s="72" customFormat="1" ht="14.25" customHeight="1" x14ac:dyDescent="0.2">
      <c r="A243" s="153">
        <f>+A242+0.1</f>
        <v>4.1999999999999993</v>
      </c>
      <c r="B243" s="141" t="s">
        <v>15</v>
      </c>
      <c r="C243" s="168">
        <v>291.60000000000002</v>
      </c>
      <c r="D243" s="151" t="s">
        <v>12</v>
      </c>
      <c r="E243" s="10"/>
      <c r="F243" s="10">
        <f>ROUND(C243*E243,2)</f>
        <v>0</v>
      </c>
      <c r="G243" s="53"/>
    </row>
    <row r="244" spans="1:7" s="72" customFormat="1" ht="14.25" customHeight="1" x14ac:dyDescent="0.2">
      <c r="A244" s="153">
        <f>+A243+0.1</f>
        <v>4.2999999999999989</v>
      </c>
      <c r="B244" s="141" t="s">
        <v>451</v>
      </c>
      <c r="C244" s="168">
        <v>139.51</v>
      </c>
      <c r="D244" s="151" t="s">
        <v>12</v>
      </c>
      <c r="E244" s="10"/>
      <c r="F244" s="10">
        <f>ROUND(C244*E244,2)</f>
        <v>0</v>
      </c>
      <c r="G244" s="53"/>
    </row>
    <row r="245" spans="1:7" s="72" customFormat="1" ht="14.25" customHeight="1" x14ac:dyDescent="0.2">
      <c r="A245" s="153">
        <f>+A244+0.1</f>
        <v>4.3999999999999986</v>
      </c>
      <c r="B245" s="141" t="s">
        <v>22</v>
      </c>
      <c r="C245" s="168">
        <v>91.22</v>
      </c>
      <c r="D245" s="151" t="s">
        <v>91</v>
      </c>
      <c r="E245" s="10"/>
      <c r="F245" s="10">
        <f>ROUND(C245*E245,2)</f>
        <v>0</v>
      </c>
      <c r="G245" s="53"/>
    </row>
    <row r="246" spans="1:7" s="72" customFormat="1" ht="14.25" customHeight="1" x14ac:dyDescent="0.2">
      <c r="A246" s="153"/>
      <c r="B246" s="141"/>
      <c r="C246" s="168"/>
      <c r="D246" s="151"/>
      <c r="E246" s="10"/>
      <c r="F246" s="10"/>
      <c r="G246" s="53"/>
    </row>
    <row r="247" spans="1:7" s="72" customFormat="1" ht="14.25" customHeight="1" x14ac:dyDescent="0.2">
      <c r="A247" s="150">
        <v>5</v>
      </c>
      <c r="B247" s="137" t="s">
        <v>55</v>
      </c>
      <c r="C247" s="168"/>
      <c r="D247" s="151"/>
      <c r="E247" s="10"/>
      <c r="F247" s="10"/>
      <c r="G247" s="53"/>
    </row>
    <row r="248" spans="1:7" s="72" customFormat="1" ht="25.5" customHeight="1" x14ac:dyDescent="0.2">
      <c r="A248" s="153">
        <f>+A247+0.1</f>
        <v>5.0999999999999996</v>
      </c>
      <c r="B248" s="148" t="s">
        <v>539</v>
      </c>
      <c r="C248" s="9">
        <v>466.84</v>
      </c>
      <c r="D248" s="151" t="s">
        <v>10</v>
      </c>
      <c r="E248" s="10"/>
      <c r="F248" s="10">
        <f>ROUND(C248*E248,2)</f>
        <v>0</v>
      </c>
      <c r="G248" s="53"/>
    </row>
    <row r="249" spans="1:7" s="62" customFormat="1" ht="78.75" customHeight="1" x14ac:dyDescent="0.2">
      <c r="A249" s="153">
        <f>+A248+0.1</f>
        <v>5.1999999999999993</v>
      </c>
      <c r="B249" s="53" t="s">
        <v>538</v>
      </c>
      <c r="C249" s="9">
        <v>139.26</v>
      </c>
      <c r="D249" s="151" t="s">
        <v>12</v>
      </c>
      <c r="E249" s="10"/>
      <c r="F249" s="10">
        <f>ROUND(C249*E249,2)</f>
        <v>0</v>
      </c>
      <c r="G249" s="8"/>
    </row>
    <row r="250" spans="1:7" s="72" customFormat="1" ht="14.25" customHeight="1" x14ac:dyDescent="0.2">
      <c r="A250" s="153">
        <f>+A249+0.1</f>
        <v>5.2999999999999989</v>
      </c>
      <c r="B250" s="148" t="s">
        <v>536</v>
      </c>
      <c r="C250" s="9">
        <v>1</v>
      </c>
      <c r="D250" s="151" t="s">
        <v>7</v>
      </c>
      <c r="E250" s="10"/>
      <c r="F250" s="10">
        <f>ROUND(C250*E250,2)</f>
        <v>0</v>
      </c>
      <c r="G250" s="8"/>
    </row>
    <row r="251" spans="1:7" s="72" customFormat="1" ht="14.25" customHeight="1" x14ac:dyDescent="0.2">
      <c r="A251" s="153"/>
      <c r="B251" s="148"/>
      <c r="C251" s="9"/>
      <c r="D251" s="151"/>
      <c r="E251" s="10"/>
      <c r="F251" s="10"/>
      <c r="G251" s="53"/>
    </row>
    <row r="252" spans="1:7" s="72" customFormat="1" ht="14.25" customHeight="1" x14ac:dyDescent="0.2">
      <c r="A252" s="150">
        <v>6</v>
      </c>
      <c r="B252" s="144" t="s">
        <v>56</v>
      </c>
      <c r="C252" s="9"/>
      <c r="D252" s="151"/>
      <c r="E252" s="10"/>
      <c r="F252" s="10"/>
      <c r="G252" s="53"/>
    </row>
    <row r="253" spans="1:7" s="72" customFormat="1" ht="25.5" x14ac:dyDescent="0.2">
      <c r="A253" s="153">
        <f>+A252+0.1</f>
        <v>6.1</v>
      </c>
      <c r="B253" s="148" t="s">
        <v>190</v>
      </c>
      <c r="C253" s="9">
        <v>513.53</v>
      </c>
      <c r="D253" s="151" t="s">
        <v>10</v>
      </c>
      <c r="E253" s="10"/>
      <c r="F253" s="10">
        <f>ROUND(C253*E253,2)</f>
        <v>0</v>
      </c>
      <c r="G253" s="53"/>
    </row>
    <row r="254" spans="1:7" s="71" customFormat="1" ht="89.25" x14ac:dyDescent="0.2">
      <c r="A254" s="153">
        <f>+A253+0.1</f>
        <v>6.1999999999999993</v>
      </c>
      <c r="B254" s="148" t="str">
        <f>+B249</f>
        <v>PARRILLAS DREN FALSO FONDO FILTRO PERCOLADOR, EN POLIETILENO ALTA DENSIDAD, TIPO MESA CON APOYOS (PATAS) SOPORTES SEPARADOS DEL FONDO 20 CM PARA LA VENTILACIÓN DE LA UNIDAD Y CON BARRAS SEPARADAS A 0.10M  DE FORMA TAL QUE PERMITA ACOMODAR LAS ROSETAS (MEDIO SOPORTE) SOBRE LA PARRILLA SIN QUE SE ESCAPEN,  SUPERFICIE A CUBRIR SEGÚN PLANOS.</v>
      </c>
      <c r="C254" s="9">
        <v>153.19</v>
      </c>
      <c r="D254" s="151" t="s">
        <v>12</v>
      </c>
      <c r="E254" s="10"/>
      <c r="F254" s="10">
        <f>ROUND(C254*E254,2)</f>
        <v>0</v>
      </c>
      <c r="G254" s="53"/>
    </row>
    <row r="255" spans="1:7" s="71" customFormat="1" ht="76.5" x14ac:dyDescent="0.2">
      <c r="A255" s="153">
        <f>+A254+0.1</f>
        <v>6.2999999999999989</v>
      </c>
      <c r="B255" s="148" t="str">
        <f>+B250</f>
        <v>MECANISMO DISTRIBUIDOR ROTATIVO DE AGUAS PARA FILTRO PERCOLADOR MARCA FILTRAMAS O SIMILAR MODELOS CON CUATRO BRAZOS REPARTIDORES (EN ACERO INOXIDABLE AISI 304) PARA CAUDAL (SEGÚN CARACTERÍSTICAS EQUIPO DE BOMBEO), Y MOTORIZADOS (1 HP) CON POSIBILIDAD DE CONTROL DE LA VELOCIDAD DE GIRO. INCLUYE TENSORES EN CABLES AISI304.</v>
      </c>
      <c r="C255" s="9">
        <v>1</v>
      </c>
      <c r="D255" s="151" t="s">
        <v>7</v>
      </c>
      <c r="E255" s="10"/>
      <c r="F255" s="10">
        <f>ROUND(C255*E255,2)</f>
        <v>0</v>
      </c>
      <c r="G255" s="53"/>
    </row>
    <row r="256" spans="1:7" s="71" customFormat="1" ht="14.25" customHeight="1" x14ac:dyDescent="0.2">
      <c r="A256" s="153"/>
      <c r="B256" s="148"/>
      <c r="C256" s="9"/>
      <c r="D256" s="151"/>
      <c r="E256" s="10"/>
      <c r="F256" s="10"/>
      <c r="G256" s="53"/>
    </row>
    <row r="257" spans="1:7" s="71" customFormat="1" ht="14.25" customHeight="1" x14ac:dyDescent="0.2">
      <c r="A257" s="150">
        <v>7</v>
      </c>
      <c r="B257" s="144" t="s">
        <v>57</v>
      </c>
      <c r="C257" s="9"/>
      <c r="D257" s="151"/>
      <c r="E257" s="10"/>
      <c r="F257" s="10"/>
      <c r="G257" s="53"/>
    </row>
    <row r="258" spans="1:7" s="71" customFormat="1" ht="14.25" customHeight="1" x14ac:dyDescent="0.2">
      <c r="A258" s="153">
        <f t="shared" ref="A258:A263" si="21">+A257+0.1</f>
        <v>7.1</v>
      </c>
      <c r="B258" s="148" t="s">
        <v>375</v>
      </c>
      <c r="C258" s="9">
        <v>16.5</v>
      </c>
      <c r="D258" s="151" t="s">
        <v>11</v>
      </c>
      <c r="E258" s="10"/>
      <c r="F258" s="10">
        <f>ROUND(C258*E258,2)</f>
        <v>0</v>
      </c>
      <c r="G258" s="53"/>
    </row>
    <row r="259" spans="1:7" s="71" customFormat="1" ht="14.25" customHeight="1" x14ac:dyDescent="0.2">
      <c r="A259" s="153">
        <f t="shared" si="21"/>
        <v>7.1999999999999993</v>
      </c>
      <c r="B259" s="148" t="s">
        <v>467</v>
      </c>
      <c r="C259" s="9">
        <v>1</v>
      </c>
      <c r="D259" s="151" t="s">
        <v>7</v>
      </c>
      <c r="E259" s="10"/>
      <c r="F259" s="10">
        <f>ROUND(C259*E259,2)</f>
        <v>0</v>
      </c>
      <c r="G259" s="53"/>
    </row>
    <row r="260" spans="1:7" s="71" customFormat="1" ht="14.25" customHeight="1" x14ac:dyDescent="0.2">
      <c r="A260" s="153">
        <f t="shared" si="21"/>
        <v>7.2999999999999989</v>
      </c>
      <c r="B260" s="148" t="s">
        <v>468</v>
      </c>
      <c r="C260" s="9">
        <v>1</v>
      </c>
      <c r="D260" s="151" t="s">
        <v>7</v>
      </c>
      <c r="E260" s="10"/>
      <c r="F260" s="10">
        <f>ROUND(C260*E260,2)</f>
        <v>0</v>
      </c>
      <c r="G260" s="53"/>
    </row>
    <row r="261" spans="1:7" s="71" customFormat="1" ht="14.25" customHeight="1" x14ac:dyDescent="0.2">
      <c r="A261" s="153">
        <f t="shared" si="21"/>
        <v>7.3999999999999986</v>
      </c>
      <c r="B261" s="148" t="s">
        <v>376</v>
      </c>
      <c r="C261" s="9">
        <v>1</v>
      </c>
      <c r="D261" s="151" t="s">
        <v>7</v>
      </c>
      <c r="E261" s="10"/>
      <c r="F261" s="10">
        <f>ROUND(C261*E261,2)</f>
        <v>0</v>
      </c>
      <c r="G261" s="53"/>
    </row>
    <row r="262" spans="1:7" s="71" customFormat="1" ht="14.25" customHeight="1" x14ac:dyDescent="0.2">
      <c r="A262" s="153">
        <f t="shared" si="21"/>
        <v>7.4999999999999982</v>
      </c>
      <c r="B262" s="148" t="s">
        <v>377</v>
      </c>
      <c r="C262" s="9">
        <v>36</v>
      </c>
      <c r="D262" s="151" t="s">
        <v>7</v>
      </c>
      <c r="E262" s="10"/>
      <c r="F262" s="10">
        <f t="shared" ref="F262:F268" si="22">ROUND(C262*E262,2)</f>
        <v>0</v>
      </c>
      <c r="G262" s="53"/>
    </row>
    <row r="263" spans="1:7" s="71" customFormat="1" ht="14.25" customHeight="1" x14ac:dyDescent="0.2">
      <c r="A263" s="153">
        <f t="shared" si="21"/>
        <v>7.5999999999999979</v>
      </c>
      <c r="B263" s="148" t="s">
        <v>505</v>
      </c>
      <c r="C263" s="9">
        <v>1</v>
      </c>
      <c r="D263" s="151" t="s">
        <v>7</v>
      </c>
      <c r="E263" s="10"/>
      <c r="F263" s="10">
        <f t="shared" si="22"/>
        <v>0</v>
      </c>
      <c r="G263" s="53"/>
    </row>
    <row r="264" spans="1:7" s="71" customFormat="1" ht="14.25" customHeight="1" x14ac:dyDescent="0.2">
      <c r="A264" s="136"/>
      <c r="B264" s="137"/>
      <c r="C264" s="19"/>
      <c r="D264" s="142"/>
      <c r="E264" s="10"/>
      <c r="F264" s="13">
        <f t="shared" si="22"/>
        <v>0</v>
      </c>
      <c r="G264" s="53"/>
    </row>
    <row r="265" spans="1:7" s="71" customFormat="1" ht="14.25" customHeight="1" x14ac:dyDescent="0.2">
      <c r="A265" s="153">
        <v>8</v>
      </c>
      <c r="B265" s="11" t="s">
        <v>369</v>
      </c>
      <c r="C265" s="19">
        <v>4.5</v>
      </c>
      <c r="D265" s="142" t="s">
        <v>11</v>
      </c>
      <c r="E265" s="10"/>
      <c r="F265" s="13">
        <f t="shared" si="22"/>
        <v>0</v>
      </c>
      <c r="G265" s="53"/>
    </row>
    <row r="266" spans="1:7" s="72" customFormat="1" ht="14.25" customHeight="1" x14ac:dyDescent="0.2">
      <c r="A266" s="153"/>
      <c r="B266" s="11"/>
      <c r="C266" s="19"/>
      <c r="D266" s="142"/>
      <c r="E266" s="10"/>
      <c r="F266" s="13">
        <f t="shared" si="22"/>
        <v>0</v>
      </c>
      <c r="G266" s="53"/>
    </row>
    <row r="267" spans="1:7" s="72" customFormat="1" ht="14.25" customHeight="1" x14ac:dyDescent="0.2">
      <c r="A267" s="150" t="s">
        <v>121</v>
      </c>
      <c r="B267" s="137" t="s">
        <v>191</v>
      </c>
      <c r="C267" s="9"/>
      <c r="D267" s="173"/>
      <c r="E267" s="10"/>
      <c r="F267" s="14">
        <f t="shared" si="22"/>
        <v>0</v>
      </c>
      <c r="G267" s="53"/>
    </row>
    <row r="268" spans="1:7" s="72" customFormat="1" ht="14.25" customHeight="1" x14ac:dyDescent="0.2">
      <c r="A268" s="153"/>
      <c r="B268" s="141"/>
      <c r="C268" s="9"/>
      <c r="D268" s="151"/>
      <c r="E268" s="10"/>
      <c r="F268" s="14">
        <f t="shared" si="22"/>
        <v>0</v>
      </c>
      <c r="G268" s="53"/>
    </row>
    <row r="269" spans="1:7" s="72" customFormat="1" ht="14.25" customHeight="1" x14ac:dyDescent="0.2">
      <c r="A269" s="150">
        <v>1</v>
      </c>
      <c r="B269" s="137" t="s">
        <v>38</v>
      </c>
      <c r="C269" s="9"/>
      <c r="D269" s="151"/>
      <c r="E269" s="10"/>
      <c r="F269" s="14">
        <f>ROUND(C269*E269,2)</f>
        <v>0</v>
      </c>
      <c r="G269" s="53"/>
    </row>
    <row r="270" spans="1:7" s="72" customFormat="1" ht="14.25" customHeight="1" x14ac:dyDescent="0.2">
      <c r="A270" s="153">
        <f>+A269+0.1</f>
        <v>1.1000000000000001</v>
      </c>
      <c r="B270" s="149" t="s">
        <v>181</v>
      </c>
      <c r="C270" s="9">
        <v>2218.04</v>
      </c>
      <c r="D270" s="151" t="s">
        <v>10</v>
      </c>
      <c r="E270" s="10"/>
      <c r="F270" s="14">
        <f t="shared" ref="F270:F280" si="23">ROUND(C270*E270,2)</f>
        <v>0</v>
      </c>
      <c r="G270" s="53"/>
    </row>
    <row r="271" spans="1:7" s="72" customFormat="1" ht="14.25" customHeight="1" x14ac:dyDescent="0.2">
      <c r="A271" s="153">
        <f>+A270+0.1</f>
        <v>1.2000000000000002</v>
      </c>
      <c r="B271" s="149" t="s">
        <v>185</v>
      </c>
      <c r="C271" s="19">
        <v>580.79999999999995</v>
      </c>
      <c r="D271" s="142" t="s">
        <v>10</v>
      </c>
      <c r="E271" s="10"/>
      <c r="F271" s="13">
        <f t="shared" si="23"/>
        <v>0</v>
      </c>
      <c r="G271" s="53"/>
    </row>
    <row r="272" spans="1:7" s="72" customFormat="1" ht="14.25" customHeight="1" x14ac:dyDescent="0.2">
      <c r="A272" s="153">
        <f>+A271+0.1</f>
        <v>1.3000000000000003</v>
      </c>
      <c r="B272" s="148" t="s">
        <v>150</v>
      </c>
      <c r="C272" s="9">
        <v>1964.69</v>
      </c>
      <c r="D272" s="151" t="s">
        <v>10</v>
      </c>
      <c r="E272" s="10"/>
      <c r="F272" s="14">
        <f t="shared" si="23"/>
        <v>0</v>
      </c>
      <c r="G272" s="53"/>
    </row>
    <row r="273" spans="1:7" s="72" customFormat="1" ht="14.25" customHeight="1" x14ac:dyDescent="0.2">
      <c r="A273" s="153"/>
      <c r="B273" s="141"/>
      <c r="C273" s="9"/>
      <c r="D273" s="151"/>
      <c r="E273" s="10"/>
      <c r="F273" s="14">
        <f t="shared" si="23"/>
        <v>0</v>
      </c>
      <c r="G273" s="53"/>
    </row>
    <row r="274" spans="1:7" s="72" customFormat="1" ht="14.25" customHeight="1" x14ac:dyDescent="0.2">
      <c r="A274" s="150">
        <v>2</v>
      </c>
      <c r="B274" s="176" t="s">
        <v>186</v>
      </c>
      <c r="C274" s="9"/>
      <c r="D274" s="151"/>
      <c r="E274" s="10"/>
      <c r="F274" s="14">
        <f t="shared" si="23"/>
        <v>0</v>
      </c>
      <c r="G274" s="53"/>
    </row>
    <row r="275" spans="1:7" s="72" customFormat="1" ht="14.25" customHeight="1" x14ac:dyDescent="0.2">
      <c r="A275" s="153">
        <f>+A274+0.1</f>
        <v>2.1</v>
      </c>
      <c r="B275" s="141" t="s">
        <v>154</v>
      </c>
      <c r="C275" s="9">
        <v>168.67</v>
      </c>
      <c r="D275" s="151" t="s">
        <v>10</v>
      </c>
      <c r="E275" s="10"/>
      <c r="F275" s="14">
        <f t="shared" si="23"/>
        <v>0</v>
      </c>
      <c r="G275" s="53"/>
    </row>
    <row r="276" spans="1:7" s="72" customFormat="1" ht="14.25" customHeight="1" x14ac:dyDescent="0.2">
      <c r="A276" s="153">
        <f t="shared" ref="A276:A283" si="24">+A275+0.1</f>
        <v>2.2000000000000002</v>
      </c>
      <c r="B276" s="141" t="s">
        <v>192</v>
      </c>
      <c r="C276" s="9">
        <v>221.34</v>
      </c>
      <c r="D276" s="151" t="s">
        <v>10</v>
      </c>
      <c r="E276" s="10"/>
      <c r="F276" s="14">
        <f t="shared" si="23"/>
        <v>0</v>
      </c>
      <c r="G276" s="53"/>
    </row>
    <row r="277" spans="1:7" s="72" customFormat="1" ht="14.25" customHeight="1" x14ac:dyDescent="0.2">
      <c r="A277" s="153">
        <f t="shared" si="24"/>
        <v>2.3000000000000003</v>
      </c>
      <c r="B277" s="141" t="s">
        <v>193</v>
      </c>
      <c r="C277" s="9">
        <v>4.46</v>
      </c>
      <c r="D277" s="151" t="s">
        <v>10</v>
      </c>
      <c r="E277" s="10"/>
      <c r="F277" s="14">
        <f t="shared" si="23"/>
        <v>0</v>
      </c>
      <c r="G277" s="53"/>
    </row>
    <row r="278" spans="1:7" s="72" customFormat="1" ht="14.25" customHeight="1" x14ac:dyDescent="0.2">
      <c r="A278" s="153">
        <f t="shared" si="24"/>
        <v>2.4000000000000004</v>
      </c>
      <c r="B278" s="141" t="s">
        <v>194</v>
      </c>
      <c r="C278" s="9">
        <v>24.4</v>
      </c>
      <c r="D278" s="151" t="s">
        <v>10</v>
      </c>
      <c r="E278" s="10"/>
      <c r="F278" s="14">
        <f t="shared" si="23"/>
        <v>0</v>
      </c>
      <c r="G278" s="53"/>
    </row>
    <row r="279" spans="1:7" s="72" customFormat="1" ht="14.25" customHeight="1" x14ac:dyDescent="0.2">
      <c r="A279" s="153">
        <f t="shared" si="24"/>
        <v>2.5000000000000004</v>
      </c>
      <c r="B279" s="141" t="s">
        <v>195</v>
      </c>
      <c r="C279" s="9">
        <v>3.15</v>
      </c>
      <c r="D279" s="151" t="s">
        <v>10</v>
      </c>
      <c r="E279" s="10"/>
      <c r="F279" s="14">
        <f t="shared" si="23"/>
        <v>0</v>
      </c>
      <c r="G279" s="53"/>
    </row>
    <row r="280" spans="1:7" s="72" customFormat="1" ht="14.25" customHeight="1" x14ac:dyDescent="0.2">
      <c r="A280" s="153">
        <f t="shared" si="24"/>
        <v>2.6000000000000005</v>
      </c>
      <c r="B280" s="141" t="s">
        <v>196</v>
      </c>
      <c r="C280" s="9">
        <v>6.39</v>
      </c>
      <c r="D280" s="151" t="s">
        <v>10</v>
      </c>
      <c r="E280" s="10"/>
      <c r="F280" s="14">
        <f t="shared" si="23"/>
        <v>0</v>
      </c>
      <c r="G280" s="53"/>
    </row>
    <row r="281" spans="1:7" s="72" customFormat="1" ht="14.25" customHeight="1" x14ac:dyDescent="0.2">
      <c r="A281" s="153">
        <f t="shared" si="24"/>
        <v>2.7000000000000006</v>
      </c>
      <c r="B281" s="141" t="s">
        <v>197</v>
      </c>
      <c r="C281" s="9">
        <v>100.73</v>
      </c>
      <c r="D281" s="151" t="s">
        <v>10</v>
      </c>
      <c r="E281" s="10"/>
      <c r="F281" s="14">
        <f t="shared" ref="F281:F286" si="25">ROUND(C281*E281,2)</f>
        <v>0</v>
      </c>
      <c r="G281" s="53"/>
    </row>
    <row r="282" spans="1:7" s="72" customFormat="1" ht="14.25" customHeight="1" x14ac:dyDescent="0.2">
      <c r="A282" s="153">
        <f t="shared" si="24"/>
        <v>2.8000000000000007</v>
      </c>
      <c r="B282" s="141" t="s">
        <v>198</v>
      </c>
      <c r="C282" s="9">
        <v>4.72</v>
      </c>
      <c r="D282" s="151" t="s">
        <v>10</v>
      </c>
      <c r="E282" s="10"/>
      <c r="F282" s="14">
        <f t="shared" si="25"/>
        <v>0</v>
      </c>
      <c r="G282" s="53"/>
    </row>
    <row r="283" spans="1:7" s="72" customFormat="1" ht="14.25" customHeight="1" x14ac:dyDescent="0.2">
      <c r="A283" s="153">
        <f t="shared" si="24"/>
        <v>2.9000000000000008</v>
      </c>
      <c r="B283" s="141" t="s">
        <v>369</v>
      </c>
      <c r="C283" s="9">
        <v>2</v>
      </c>
      <c r="D283" s="151" t="s">
        <v>11</v>
      </c>
      <c r="E283" s="10"/>
      <c r="F283" s="14">
        <f t="shared" si="25"/>
        <v>0</v>
      </c>
      <c r="G283" s="53"/>
    </row>
    <row r="284" spans="1:7" s="72" customFormat="1" ht="14.25" customHeight="1" x14ac:dyDescent="0.2">
      <c r="A284" s="153"/>
      <c r="B284" s="141"/>
      <c r="C284" s="9"/>
      <c r="D284" s="151"/>
      <c r="E284" s="10"/>
      <c r="F284" s="14">
        <f t="shared" si="25"/>
        <v>0</v>
      </c>
      <c r="G284" s="53"/>
    </row>
    <row r="285" spans="1:7" s="72" customFormat="1" ht="14.25" customHeight="1" x14ac:dyDescent="0.2">
      <c r="A285" s="150">
        <v>3</v>
      </c>
      <c r="B285" s="137" t="s">
        <v>13</v>
      </c>
      <c r="C285" s="9"/>
      <c r="D285" s="151"/>
      <c r="E285" s="10"/>
      <c r="F285" s="14">
        <f t="shared" si="25"/>
        <v>0</v>
      </c>
      <c r="G285" s="53"/>
    </row>
    <row r="286" spans="1:7" s="72" customFormat="1" ht="14.25" customHeight="1" x14ac:dyDescent="0.2">
      <c r="A286" s="153">
        <f t="shared" ref="A286:A291" si="26">+A285+0.1</f>
        <v>3.1</v>
      </c>
      <c r="B286" s="141" t="s">
        <v>39</v>
      </c>
      <c r="C286" s="9">
        <v>1830.69</v>
      </c>
      <c r="D286" s="151" t="s">
        <v>12</v>
      </c>
      <c r="E286" s="10"/>
      <c r="F286" s="14">
        <f t="shared" si="25"/>
        <v>0</v>
      </c>
      <c r="G286" s="53"/>
    </row>
    <row r="287" spans="1:7" s="72" customFormat="1" ht="14.25" customHeight="1" x14ac:dyDescent="0.2">
      <c r="A287" s="153">
        <f t="shared" si="26"/>
        <v>3.2</v>
      </c>
      <c r="B287" s="141" t="s">
        <v>15</v>
      </c>
      <c r="C287" s="9">
        <v>144.94</v>
      </c>
      <c r="D287" s="151" t="s">
        <v>12</v>
      </c>
      <c r="E287" s="10"/>
      <c r="F287" s="14">
        <f t="shared" ref="F287:F293" si="27">ROUND(C287*E287,2)</f>
        <v>0</v>
      </c>
      <c r="G287" s="53"/>
    </row>
    <row r="288" spans="1:7" s="72" customFormat="1" ht="14.25" customHeight="1" x14ac:dyDescent="0.2">
      <c r="A288" s="153">
        <f t="shared" si="26"/>
        <v>3.3000000000000003</v>
      </c>
      <c r="B288" s="141" t="s">
        <v>22</v>
      </c>
      <c r="C288" s="9">
        <v>709.99</v>
      </c>
      <c r="D288" s="151" t="s">
        <v>40</v>
      </c>
      <c r="E288" s="10"/>
      <c r="F288" s="14">
        <f t="shared" si="27"/>
        <v>0</v>
      </c>
      <c r="G288" s="53"/>
    </row>
    <row r="289" spans="1:7" s="72" customFormat="1" ht="14.25" customHeight="1" x14ac:dyDescent="0.2">
      <c r="A289" s="153">
        <f t="shared" si="26"/>
        <v>3.4000000000000004</v>
      </c>
      <c r="B289" s="141" t="s">
        <v>51</v>
      </c>
      <c r="C289" s="9">
        <v>144.94</v>
      </c>
      <c r="D289" s="151" t="s">
        <v>12</v>
      </c>
      <c r="E289" s="10"/>
      <c r="F289" s="14">
        <f t="shared" si="27"/>
        <v>0</v>
      </c>
      <c r="G289" s="53"/>
    </row>
    <row r="290" spans="1:7" s="72" customFormat="1" ht="14.25" customHeight="1" x14ac:dyDescent="0.2">
      <c r="A290" s="153">
        <f t="shared" si="26"/>
        <v>3.5000000000000004</v>
      </c>
      <c r="B290" s="141" t="s">
        <v>469</v>
      </c>
      <c r="C290" s="9">
        <v>209.36</v>
      </c>
      <c r="D290" s="151" t="s">
        <v>10</v>
      </c>
      <c r="E290" s="10"/>
      <c r="F290" s="14">
        <f t="shared" si="27"/>
        <v>0</v>
      </c>
      <c r="G290" s="53"/>
    </row>
    <row r="291" spans="1:7" s="72" customFormat="1" ht="14.25" customHeight="1" x14ac:dyDescent="0.2">
      <c r="A291" s="153">
        <f t="shared" si="26"/>
        <v>3.6000000000000005</v>
      </c>
      <c r="B291" s="141" t="s">
        <v>53</v>
      </c>
      <c r="C291" s="9">
        <v>911.57</v>
      </c>
      <c r="D291" s="151" t="s">
        <v>12</v>
      </c>
      <c r="E291" s="10"/>
      <c r="F291" s="14">
        <f t="shared" si="27"/>
        <v>0</v>
      </c>
      <c r="G291" s="53"/>
    </row>
    <row r="292" spans="1:7" s="72" customFormat="1" ht="14.25" customHeight="1" x14ac:dyDescent="0.2">
      <c r="A292" s="150"/>
      <c r="B292" s="141"/>
      <c r="C292" s="9"/>
      <c r="D292" s="151"/>
      <c r="E292" s="10"/>
      <c r="F292" s="14">
        <f t="shared" si="27"/>
        <v>0</v>
      </c>
      <c r="G292" s="53"/>
    </row>
    <row r="293" spans="1:7" s="72" customFormat="1" ht="14.25" customHeight="1" x14ac:dyDescent="0.2">
      <c r="A293" s="150">
        <v>4</v>
      </c>
      <c r="B293" s="137" t="s">
        <v>42</v>
      </c>
      <c r="C293" s="9"/>
      <c r="D293" s="151"/>
      <c r="E293" s="10"/>
      <c r="F293" s="14">
        <f t="shared" si="27"/>
        <v>0</v>
      </c>
      <c r="G293" s="53"/>
    </row>
    <row r="294" spans="1:7" s="72" customFormat="1" ht="14.25" customHeight="1" x14ac:dyDescent="0.2">
      <c r="A294" s="153">
        <f>+A293+0.1</f>
        <v>4.0999999999999996</v>
      </c>
      <c r="B294" s="141" t="s">
        <v>378</v>
      </c>
      <c r="C294" s="9">
        <v>8</v>
      </c>
      <c r="D294" s="151" t="s">
        <v>7</v>
      </c>
      <c r="E294" s="10"/>
      <c r="F294" s="14">
        <f>ROUND(C294*E294,2)</f>
        <v>0</v>
      </c>
      <c r="G294" s="53"/>
    </row>
    <row r="295" spans="1:7" s="72" customFormat="1" ht="14.25" customHeight="1" x14ac:dyDescent="0.2">
      <c r="A295" s="153">
        <f>+A294+0.1</f>
        <v>4.1999999999999993</v>
      </c>
      <c r="B295" s="141" t="s">
        <v>379</v>
      </c>
      <c r="C295" s="9">
        <v>4</v>
      </c>
      <c r="D295" s="151" t="s">
        <v>7</v>
      </c>
      <c r="E295" s="10"/>
      <c r="F295" s="14">
        <f>ROUND(C295*E295,2)</f>
        <v>0</v>
      </c>
      <c r="G295" s="53"/>
    </row>
    <row r="296" spans="1:7" s="72" customFormat="1" ht="14.25" customHeight="1" x14ac:dyDescent="0.2">
      <c r="A296" s="153">
        <f>+A295+0.1</f>
        <v>4.2999999999999989</v>
      </c>
      <c r="B296" s="141" t="s">
        <v>380</v>
      </c>
      <c r="C296" s="9">
        <v>4</v>
      </c>
      <c r="D296" s="151" t="s">
        <v>7</v>
      </c>
      <c r="E296" s="10"/>
      <c r="F296" s="14">
        <f>ROUND(C296*E296,2)</f>
        <v>0</v>
      </c>
      <c r="G296" s="53"/>
    </row>
    <row r="297" spans="1:7" s="72" customFormat="1" ht="14.25" customHeight="1" x14ac:dyDescent="0.2">
      <c r="A297" s="153">
        <f>+A296+0.1</f>
        <v>4.3999999999999986</v>
      </c>
      <c r="B297" s="141" t="s">
        <v>381</v>
      </c>
      <c r="C297" s="9">
        <v>2</v>
      </c>
      <c r="D297" s="151" t="s">
        <v>7</v>
      </c>
      <c r="E297" s="10"/>
      <c r="F297" s="14">
        <f>ROUND(C297*E297,2)</f>
        <v>0</v>
      </c>
      <c r="G297" s="53"/>
    </row>
    <row r="298" spans="1:7" s="72" customFormat="1" ht="14.25" customHeight="1" x14ac:dyDescent="0.2">
      <c r="A298" s="153">
        <f>+A297+0.1</f>
        <v>4.4999999999999982</v>
      </c>
      <c r="B298" s="141" t="s">
        <v>52</v>
      </c>
      <c r="C298" s="9">
        <v>50</v>
      </c>
      <c r="D298" s="151" t="s">
        <v>11</v>
      </c>
      <c r="E298" s="10"/>
      <c r="F298" s="14">
        <f>ROUND(C298*E298,2)</f>
        <v>0</v>
      </c>
      <c r="G298" s="53"/>
    </row>
    <row r="299" spans="1:7" s="72" customFormat="1" ht="14.25" customHeight="1" x14ac:dyDescent="0.2">
      <c r="A299" s="153"/>
      <c r="B299" s="141"/>
      <c r="C299" s="9"/>
      <c r="D299" s="151"/>
      <c r="E299" s="10"/>
      <c r="F299" s="14"/>
      <c r="G299" s="53"/>
    </row>
    <row r="300" spans="1:7" s="72" customFormat="1" ht="14.25" customHeight="1" x14ac:dyDescent="0.2">
      <c r="A300" s="153">
        <v>5</v>
      </c>
      <c r="B300" s="141" t="s">
        <v>382</v>
      </c>
      <c r="C300" s="9">
        <v>12</v>
      </c>
      <c r="D300" s="151" t="s">
        <v>7</v>
      </c>
      <c r="E300" s="10"/>
      <c r="F300" s="14">
        <f>ROUND(C300*E300,2)</f>
        <v>0</v>
      </c>
      <c r="G300" s="53"/>
    </row>
    <row r="301" spans="1:7" s="72" customFormat="1" ht="14.25" customHeight="1" x14ac:dyDescent="0.2">
      <c r="A301" s="150"/>
      <c r="B301" s="192"/>
      <c r="C301" s="9"/>
      <c r="D301" s="151"/>
      <c r="E301" s="10"/>
      <c r="F301" s="14">
        <f>ROUND(C301*E301,2)</f>
        <v>0</v>
      </c>
      <c r="G301" s="53"/>
    </row>
    <row r="302" spans="1:7" s="72" customFormat="1" ht="14.25" customHeight="1" x14ac:dyDescent="0.2">
      <c r="A302" s="150" t="s">
        <v>123</v>
      </c>
      <c r="B302" s="144" t="s">
        <v>23</v>
      </c>
      <c r="C302" s="9"/>
      <c r="D302" s="151"/>
      <c r="E302" s="10"/>
      <c r="F302" s="14">
        <f>ROUND(C302*E302,2)</f>
        <v>0</v>
      </c>
      <c r="G302" s="53"/>
    </row>
    <row r="303" spans="1:7" s="72" customFormat="1" ht="14.25" customHeight="1" x14ac:dyDescent="0.2">
      <c r="A303" s="153"/>
      <c r="B303" s="141"/>
      <c r="C303" s="9"/>
      <c r="D303" s="151"/>
      <c r="E303" s="10"/>
      <c r="F303" s="14">
        <f t="shared" ref="F303:F317" si="28">ROUND(C303*E303,2)</f>
        <v>0</v>
      </c>
      <c r="G303" s="53"/>
    </row>
    <row r="304" spans="1:7" s="72" customFormat="1" ht="14.25" customHeight="1" x14ac:dyDescent="0.2">
      <c r="A304" s="150">
        <v>1</v>
      </c>
      <c r="B304" s="137" t="s">
        <v>38</v>
      </c>
      <c r="C304" s="9"/>
      <c r="D304" s="151"/>
      <c r="E304" s="10"/>
      <c r="F304" s="14">
        <f t="shared" si="28"/>
        <v>0</v>
      </c>
      <c r="G304" s="53"/>
    </row>
    <row r="305" spans="1:7" s="72" customFormat="1" ht="14.25" customHeight="1" x14ac:dyDescent="0.2">
      <c r="A305" s="153">
        <f>+A304+0.1</f>
        <v>1.1000000000000001</v>
      </c>
      <c r="B305" s="149" t="s">
        <v>199</v>
      </c>
      <c r="C305" s="9">
        <v>1188</v>
      </c>
      <c r="D305" s="151" t="s">
        <v>10</v>
      </c>
      <c r="E305" s="10"/>
      <c r="F305" s="14">
        <f t="shared" si="28"/>
        <v>0</v>
      </c>
      <c r="G305" s="53"/>
    </row>
    <row r="306" spans="1:7" s="72" customFormat="1" ht="14.25" customHeight="1" x14ac:dyDescent="0.2">
      <c r="A306" s="153">
        <f>+A305+0.1</f>
        <v>1.2000000000000002</v>
      </c>
      <c r="B306" s="141" t="s">
        <v>370</v>
      </c>
      <c r="C306" s="9">
        <v>189.22</v>
      </c>
      <c r="D306" s="142" t="s">
        <v>10</v>
      </c>
      <c r="E306" s="10"/>
      <c r="F306" s="13">
        <f t="shared" si="28"/>
        <v>0</v>
      </c>
      <c r="G306" s="53"/>
    </row>
    <row r="307" spans="1:7" s="72" customFormat="1" ht="14.25" customHeight="1" x14ac:dyDescent="0.2">
      <c r="A307" s="153">
        <f>+A306+0.1</f>
        <v>1.3000000000000003</v>
      </c>
      <c r="B307" s="141" t="s">
        <v>506</v>
      </c>
      <c r="C307" s="9">
        <v>189.22</v>
      </c>
      <c r="D307" s="142" t="s">
        <v>10</v>
      </c>
      <c r="E307" s="10"/>
      <c r="F307" s="13">
        <f t="shared" si="28"/>
        <v>0</v>
      </c>
      <c r="G307" s="53"/>
    </row>
    <row r="308" spans="1:7" s="72" customFormat="1" ht="14.25" customHeight="1" x14ac:dyDescent="0.2">
      <c r="A308" s="153">
        <f>+A307+0.1</f>
        <v>1.4000000000000004</v>
      </c>
      <c r="B308" s="141" t="s">
        <v>130</v>
      </c>
      <c r="C308" s="9">
        <v>1236.3900000000001</v>
      </c>
      <c r="D308" s="151" t="s">
        <v>10</v>
      </c>
      <c r="E308" s="10"/>
      <c r="F308" s="14">
        <f t="shared" si="28"/>
        <v>0</v>
      </c>
      <c r="G308" s="53"/>
    </row>
    <row r="309" spans="1:7" s="72" customFormat="1" ht="14.25" customHeight="1" x14ac:dyDescent="0.2">
      <c r="A309" s="153"/>
      <c r="B309" s="141"/>
      <c r="C309" s="9"/>
      <c r="D309" s="151"/>
      <c r="E309" s="10"/>
      <c r="F309" s="14">
        <f t="shared" si="28"/>
        <v>0</v>
      </c>
      <c r="G309" s="53"/>
    </row>
    <row r="310" spans="1:7" s="88" customFormat="1" ht="14.25" customHeight="1" x14ac:dyDescent="0.2">
      <c r="A310" s="150">
        <v>2</v>
      </c>
      <c r="B310" s="176" t="s">
        <v>470</v>
      </c>
      <c r="C310" s="9"/>
      <c r="D310" s="151"/>
      <c r="E310" s="10"/>
      <c r="F310" s="14">
        <f t="shared" si="28"/>
        <v>0</v>
      </c>
      <c r="G310" s="53"/>
    </row>
    <row r="311" spans="1:7" s="72" customFormat="1" ht="14.25" customHeight="1" x14ac:dyDescent="0.2">
      <c r="A311" s="153">
        <f>+A310+0.1</f>
        <v>2.1</v>
      </c>
      <c r="B311" s="141" t="s">
        <v>154</v>
      </c>
      <c r="C311" s="9">
        <v>93.68</v>
      </c>
      <c r="D311" s="151" t="s">
        <v>10</v>
      </c>
      <c r="E311" s="10"/>
      <c r="F311" s="14">
        <f t="shared" si="28"/>
        <v>0</v>
      </c>
      <c r="G311" s="53"/>
    </row>
    <row r="312" spans="1:7" s="72" customFormat="1" ht="14.25" customHeight="1" x14ac:dyDescent="0.2">
      <c r="A312" s="153">
        <f>+A311+0.1</f>
        <v>2.2000000000000002</v>
      </c>
      <c r="B312" s="141" t="s">
        <v>200</v>
      </c>
      <c r="C312" s="9">
        <v>27.08</v>
      </c>
      <c r="D312" s="151" t="s">
        <v>10</v>
      </c>
      <c r="E312" s="10"/>
      <c r="F312" s="14">
        <f t="shared" si="28"/>
        <v>0</v>
      </c>
      <c r="G312" s="53"/>
    </row>
    <row r="313" spans="1:7" s="72" customFormat="1" ht="14.25" customHeight="1" x14ac:dyDescent="0.2">
      <c r="A313" s="153">
        <f>+A312+0.1</f>
        <v>2.3000000000000003</v>
      </c>
      <c r="B313" s="141" t="s">
        <v>201</v>
      </c>
      <c r="C313" s="9">
        <v>0.3</v>
      </c>
      <c r="D313" s="151" t="s">
        <v>10</v>
      </c>
      <c r="E313" s="10"/>
      <c r="F313" s="14">
        <f t="shared" si="28"/>
        <v>0</v>
      </c>
      <c r="G313" s="53"/>
    </row>
    <row r="314" spans="1:7" s="72" customFormat="1" ht="14.25" customHeight="1" x14ac:dyDescent="0.2">
      <c r="A314" s="153"/>
      <c r="B314" s="141"/>
      <c r="C314" s="9"/>
      <c r="D314" s="151"/>
      <c r="E314" s="10"/>
      <c r="F314" s="14">
        <f t="shared" si="28"/>
        <v>0</v>
      </c>
      <c r="G314" s="53"/>
    </row>
    <row r="315" spans="1:7" s="72" customFormat="1" ht="14.25" customHeight="1" x14ac:dyDescent="0.2">
      <c r="A315" s="150">
        <v>3</v>
      </c>
      <c r="B315" s="137" t="s">
        <v>13</v>
      </c>
      <c r="C315" s="9"/>
      <c r="D315" s="151"/>
      <c r="E315" s="10"/>
      <c r="F315" s="14">
        <f t="shared" si="28"/>
        <v>0</v>
      </c>
      <c r="G315" s="53"/>
    </row>
    <row r="316" spans="1:7" s="72" customFormat="1" ht="14.25" customHeight="1" x14ac:dyDescent="0.2">
      <c r="A316" s="153">
        <f>+A315+0.1</f>
        <v>3.1</v>
      </c>
      <c r="B316" s="186" t="s">
        <v>15</v>
      </c>
      <c r="C316" s="9">
        <v>31.16</v>
      </c>
      <c r="D316" s="151" t="s">
        <v>12</v>
      </c>
      <c r="E316" s="10"/>
      <c r="F316" s="2">
        <f t="shared" si="28"/>
        <v>0</v>
      </c>
      <c r="G316" s="53"/>
    </row>
    <row r="317" spans="1:7" s="72" customFormat="1" ht="14.25" customHeight="1" x14ac:dyDescent="0.2">
      <c r="A317" s="153">
        <f>+A316+0.1</f>
        <v>3.2</v>
      </c>
      <c r="B317" s="186" t="s">
        <v>69</v>
      </c>
      <c r="C317" s="9">
        <v>360.54</v>
      </c>
      <c r="D317" s="151" t="s">
        <v>12</v>
      </c>
      <c r="E317" s="10"/>
      <c r="F317" s="2">
        <f t="shared" si="28"/>
        <v>0</v>
      </c>
      <c r="G317" s="53"/>
    </row>
    <row r="318" spans="1:7" s="72" customFormat="1" ht="14.25" customHeight="1" x14ac:dyDescent="0.2">
      <c r="A318" s="153">
        <f>+A317+0.1</f>
        <v>3.3000000000000003</v>
      </c>
      <c r="B318" s="186" t="s">
        <v>452</v>
      </c>
      <c r="C318" s="9">
        <v>451.44</v>
      </c>
      <c r="D318" s="151" t="s">
        <v>12</v>
      </c>
      <c r="E318" s="10"/>
      <c r="F318" s="2">
        <f>ROUND(C318*E318,2)</f>
        <v>0</v>
      </c>
      <c r="G318" s="53"/>
    </row>
    <row r="319" spans="1:7" s="72" customFormat="1" ht="14.25" customHeight="1" x14ac:dyDescent="0.2">
      <c r="A319" s="153">
        <f>+A318+0.1</f>
        <v>3.4000000000000004</v>
      </c>
      <c r="B319" s="186" t="s">
        <v>22</v>
      </c>
      <c r="C319" s="9">
        <v>285.56</v>
      </c>
      <c r="D319" s="151" t="s">
        <v>11</v>
      </c>
      <c r="E319" s="10"/>
      <c r="F319" s="2">
        <f t="shared" ref="F319:F324" si="29">ROUND(C319*E319,2)</f>
        <v>0</v>
      </c>
      <c r="G319" s="53"/>
    </row>
    <row r="320" spans="1:7" s="72" customFormat="1" ht="14.25" customHeight="1" x14ac:dyDescent="0.2">
      <c r="A320" s="153">
        <f>+A319+0.1</f>
        <v>3.5000000000000004</v>
      </c>
      <c r="B320" s="186" t="s">
        <v>70</v>
      </c>
      <c r="C320" s="9">
        <v>391.69</v>
      </c>
      <c r="D320" s="151" t="s">
        <v>12</v>
      </c>
      <c r="E320" s="10"/>
      <c r="F320" s="2">
        <f t="shared" si="29"/>
        <v>0</v>
      </c>
      <c r="G320" s="53"/>
    </row>
    <row r="321" spans="1:7" s="72" customFormat="1" ht="14.25" customHeight="1" x14ac:dyDescent="0.2">
      <c r="A321" s="153"/>
      <c r="B321" s="141"/>
      <c r="C321" s="9"/>
      <c r="D321" s="151"/>
      <c r="E321" s="10"/>
      <c r="F321" s="14">
        <f t="shared" si="29"/>
        <v>0</v>
      </c>
      <c r="G321" s="53"/>
    </row>
    <row r="322" spans="1:7" s="72" customFormat="1" ht="14.25" customHeight="1" x14ac:dyDescent="0.2">
      <c r="A322" s="150">
        <v>4</v>
      </c>
      <c r="B322" s="137" t="s">
        <v>42</v>
      </c>
      <c r="C322" s="9"/>
      <c r="D322" s="151"/>
      <c r="E322" s="10"/>
      <c r="F322" s="14">
        <f t="shared" si="29"/>
        <v>0</v>
      </c>
      <c r="G322" s="53"/>
    </row>
    <row r="323" spans="1:7" s="72" customFormat="1" ht="14.25" customHeight="1" x14ac:dyDescent="0.2">
      <c r="A323" s="150">
        <f>+A322+0.1</f>
        <v>4.0999999999999996</v>
      </c>
      <c r="B323" s="137" t="s">
        <v>41</v>
      </c>
      <c r="C323" s="9"/>
      <c r="D323" s="151"/>
      <c r="E323" s="10"/>
      <c r="F323" s="14">
        <f t="shared" si="29"/>
        <v>0</v>
      </c>
      <c r="G323" s="53"/>
    </row>
    <row r="324" spans="1:7" ht="14.25" customHeight="1" x14ac:dyDescent="0.2">
      <c r="A324" s="153" t="s">
        <v>202</v>
      </c>
      <c r="B324" s="149" t="s">
        <v>203</v>
      </c>
      <c r="C324" s="9">
        <v>203.55</v>
      </c>
      <c r="D324" s="151" t="s">
        <v>10</v>
      </c>
      <c r="E324" s="10"/>
      <c r="F324" s="14">
        <f t="shared" si="29"/>
        <v>0</v>
      </c>
      <c r="G324" s="53"/>
    </row>
    <row r="325" spans="1:7" s="81" customFormat="1" ht="14.25" customHeight="1" x14ac:dyDescent="0.2">
      <c r="A325" s="153" t="s">
        <v>204</v>
      </c>
      <c r="B325" s="149" t="s">
        <v>185</v>
      </c>
      <c r="C325" s="19">
        <v>98.07</v>
      </c>
      <c r="D325" s="142" t="s">
        <v>10</v>
      </c>
      <c r="E325" s="10"/>
      <c r="F325" s="13">
        <f>ROUND(C325*E325,2)</f>
        <v>0</v>
      </c>
      <c r="G325" s="53"/>
    </row>
    <row r="326" spans="1:7" s="81" customFormat="1" ht="14.25" customHeight="1" x14ac:dyDescent="0.2">
      <c r="A326" s="153" t="s">
        <v>205</v>
      </c>
      <c r="B326" s="141" t="s">
        <v>130</v>
      </c>
      <c r="C326" s="9">
        <v>10.83</v>
      </c>
      <c r="D326" s="151" t="s">
        <v>10</v>
      </c>
      <c r="E326" s="10"/>
      <c r="F326" s="14">
        <f t="shared" ref="F326:F332" si="30">ROUND(C326*E326,2)</f>
        <v>0</v>
      </c>
      <c r="G326" s="53"/>
    </row>
    <row r="327" spans="1:7" s="72" customFormat="1" ht="14.25" customHeight="1" x14ac:dyDescent="0.2">
      <c r="A327" s="153"/>
      <c r="B327" s="141"/>
      <c r="C327" s="9"/>
      <c r="D327" s="151"/>
      <c r="E327" s="10"/>
      <c r="F327" s="14">
        <f t="shared" si="30"/>
        <v>0</v>
      </c>
      <c r="G327" s="53"/>
    </row>
    <row r="328" spans="1:7" s="55" customFormat="1" ht="14.25" customHeight="1" x14ac:dyDescent="0.2">
      <c r="A328" s="150">
        <v>4.2</v>
      </c>
      <c r="B328" s="137" t="s">
        <v>507</v>
      </c>
      <c r="C328" s="9"/>
      <c r="D328" s="151"/>
      <c r="E328" s="10"/>
      <c r="F328" s="14">
        <f t="shared" si="30"/>
        <v>0</v>
      </c>
      <c r="G328" s="53"/>
    </row>
    <row r="329" spans="1:7" s="55" customFormat="1" ht="14.25" customHeight="1" x14ac:dyDescent="0.2">
      <c r="A329" s="153" t="s">
        <v>206</v>
      </c>
      <c r="B329" s="141" t="s">
        <v>43</v>
      </c>
      <c r="C329" s="9">
        <v>74.36</v>
      </c>
      <c r="D329" s="151" t="s">
        <v>11</v>
      </c>
      <c r="E329" s="10"/>
      <c r="F329" s="14">
        <f t="shared" si="30"/>
        <v>0</v>
      </c>
      <c r="G329" s="53"/>
    </row>
    <row r="330" spans="1:7" s="55" customFormat="1" ht="14.25" customHeight="1" x14ac:dyDescent="0.2">
      <c r="A330" s="153" t="s">
        <v>207</v>
      </c>
      <c r="B330" s="141" t="s">
        <v>385</v>
      </c>
      <c r="C330" s="9">
        <v>165</v>
      </c>
      <c r="D330" s="151" t="s">
        <v>11</v>
      </c>
      <c r="E330" s="10"/>
      <c r="F330" s="14">
        <f t="shared" si="30"/>
        <v>0</v>
      </c>
      <c r="G330" s="53"/>
    </row>
    <row r="331" spans="1:7" s="55" customFormat="1" ht="14.25" customHeight="1" x14ac:dyDescent="0.2">
      <c r="A331" s="153" t="s">
        <v>208</v>
      </c>
      <c r="B331" s="141" t="s">
        <v>44</v>
      </c>
      <c r="C331" s="9">
        <v>5</v>
      </c>
      <c r="D331" s="151" t="s">
        <v>7</v>
      </c>
      <c r="E331" s="10"/>
      <c r="F331" s="14">
        <f t="shared" si="30"/>
        <v>0</v>
      </c>
      <c r="G331" s="53"/>
    </row>
    <row r="332" spans="1:7" s="55" customFormat="1" ht="14.25" customHeight="1" x14ac:dyDescent="0.2">
      <c r="A332" s="153" t="s">
        <v>209</v>
      </c>
      <c r="B332" s="141" t="s">
        <v>386</v>
      </c>
      <c r="C332" s="9">
        <v>15</v>
      </c>
      <c r="D332" s="151" t="s">
        <v>7</v>
      </c>
      <c r="E332" s="10"/>
      <c r="F332" s="14">
        <f t="shared" si="30"/>
        <v>0</v>
      </c>
      <c r="G332" s="53"/>
    </row>
    <row r="333" spans="1:7" s="55" customFormat="1" ht="14.25" customHeight="1" x14ac:dyDescent="0.2">
      <c r="A333" s="153"/>
      <c r="B333" s="141"/>
      <c r="C333" s="9"/>
      <c r="D333" s="151"/>
      <c r="E333" s="10"/>
      <c r="F333" s="14">
        <f t="shared" ref="F333:F335" si="31">ROUND(C333*E333,2)</f>
        <v>0</v>
      </c>
      <c r="G333" s="53"/>
    </row>
    <row r="334" spans="1:7" s="55" customFormat="1" ht="14.25" customHeight="1" x14ac:dyDescent="0.2">
      <c r="A334" s="150">
        <v>5</v>
      </c>
      <c r="B334" s="137" t="s">
        <v>45</v>
      </c>
      <c r="C334" s="9"/>
      <c r="D334" s="151"/>
      <c r="E334" s="10"/>
      <c r="F334" s="14">
        <f t="shared" si="31"/>
        <v>0</v>
      </c>
      <c r="G334" s="53"/>
    </row>
    <row r="335" spans="1:7" s="55" customFormat="1" ht="14.25" customHeight="1" x14ac:dyDescent="0.2">
      <c r="A335" s="150">
        <v>5.0999999999999996</v>
      </c>
      <c r="B335" s="137" t="s">
        <v>46</v>
      </c>
      <c r="C335" s="9"/>
      <c r="D335" s="151"/>
      <c r="E335" s="10"/>
      <c r="F335" s="14">
        <f t="shared" si="31"/>
        <v>0</v>
      </c>
      <c r="G335" s="53"/>
    </row>
    <row r="336" spans="1:7" s="55" customFormat="1" ht="14.25" customHeight="1" x14ac:dyDescent="0.2">
      <c r="A336" s="153" t="s">
        <v>66</v>
      </c>
      <c r="B336" s="141" t="s">
        <v>47</v>
      </c>
      <c r="C336" s="9">
        <v>134.63999999999999</v>
      </c>
      <c r="D336" s="151" t="s">
        <v>10</v>
      </c>
      <c r="E336" s="10"/>
      <c r="F336" s="14">
        <f t="shared" ref="F336:F343" si="32">ROUND(C336*E336,2)</f>
        <v>0</v>
      </c>
      <c r="G336" s="53"/>
    </row>
    <row r="337" spans="1:7" s="55" customFormat="1" ht="14.25" customHeight="1" x14ac:dyDescent="0.2">
      <c r="A337" s="153" t="s">
        <v>67</v>
      </c>
      <c r="B337" s="141" t="s">
        <v>48</v>
      </c>
      <c r="C337" s="9">
        <v>231</v>
      </c>
      <c r="D337" s="151" t="s">
        <v>10</v>
      </c>
      <c r="E337" s="10"/>
      <c r="F337" s="14">
        <f t="shared" si="32"/>
        <v>0</v>
      </c>
      <c r="G337" s="53"/>
    </row>
    <row r="338" spans="1:7" s="55" customFormat="1" ht="14.25" customHeight="1" x14ac:dyDescent="0.2">
      <c r="A338" s="153" t="s">
        <v>68</v>
      </c>
      <c r="B338" s="141" t="s">
        <v>49</v>
      </c>
      <c r="C338" s="9">
        <v>134.63999999999999</v>
      </c>
      <c r="D338" s="151" t="s">
        <v>10</v>
      </c>
      <c r="E338" s="10"/>
      <c r="F338" s="14">
        <f t="shared" si="32"/>
        <v>0</v>
      </c>
      <c r="G338" s="53"/>
    </row>
    <row r="339" spans="1:7" s="55" customFormat="1" ht="14.25" customHeight="1" x14ac:dyDescent="0.2">
      <c r="A339" s="153"/>
      <c r="B339" s="141"/>
      <c r="C339" s="9"/>
      <c r="D339" s="151"/>
      <c r="E339" s="10"/>
      <c r="F339" s="14">
        <f t="shared" si="32"/>
        <v>0</v>
      </c>
      <c r="G339" s="53"/>
    </row>
    <row r="340" spans="1:7" s="55" customFormat="1" ht="14.25" customHeight="1" x14ac:dyDescent="0.2">
      <c r="A340" s="150">
        <v>5.2</v>
      </c>
      <c r="B340" s="137" t="s">
        <v>50</v>
      </c>
      <c r="C340" s="9"/>
      <c r="D340" s="151"/>
      <c r="E340" s="10"/>
      <c r="F340" s="14">
        <f t="shared" si="32"/>
        <v>0</v>
      </c>
      <c r="G340" s="53"/>
    </row>
    <row r="341" spans="1:7" s="55" customFormat="1" ht="14.25" customHeight="1" x14ac:dyDescent="0.2">
      <c r="A341" s="153" t="s">
        <v>108</v>
      </c>
      <c r="B341" s="141" t="s">
        <v>47</v>
      </c>
      <c r="C341" s="9">
        <v>134.63999999999999</v>
      </c>
      <c r="D341" s="151" t="s">
        <v>10</v>
      </c>
      <c r="E341" s="10"/>
      <c r="F341" s="14">
        <f t="shared" si="32"/>
        <v>0</v>
      </c>
      <c r="G341" s="53"/>
    </row>
    <row r="342" spans="1:7" s="55" customFormat="1" ht="14.25" customHeight="1" x14ac:dyDescent="0.2">
      <c r="A342" s="153" t="s">
        <v>109</v>
      </c>
      <c r="B342" s="141" t="s">
        <v>48</v>
      </c>
      <c r="C342" s="9">
        <v>231</v>
      </c>
      <c r="D342" s="151" t="s">
        <v>10</v>
      </c>
      <c r="E342" s="10"/>
      <c r="F342" s="14">
        <f t="shared" si="32"/>
        <v>0</v>
      </c>
      <c r="G342" s="53"/>
    </row>
    <row r="343" spans="1:7" s="53" customFormat="1" ht="14.25" customHeight="1" x14ac:dyDescent="0.2">
      <c r="A343" s="153" t="s">
        <v>110</v>
      </c>
      <c r="B343" s="141" t="s">
        <v>49</v>
      </c>
      <c r="C343" s="9">
        <v>134.63999999999999</v>
      </c>
      <c r="D343" s="151" t="s">
        <v>10</v>
      </c>
      <c r="E343" s="10"/>
      <c r="F343" s="14">
        <f t="shared" si="32"/>
        <v>0</v>
      </c>
    </row>
    <row r="344" spans="1:7" s="53" customFormat="1" ht="14.25" customHeight="1" x14ac:dyDescent="0.2">
      <c r="A344" s="153"/>
      <c r="B344" s="141"/>
      <c r="C344" s="9"/>
      <c r="D344" s="151"/>
      <c r="E344" s="10"/>
      <c r="F344" s="14"/>
    </row>
    <row r="345" spans="1:7" s="53" customFormat="1" ht="14.25" customHeight="1" x14ac:dyDescent="0.2">
      <c r="A345" s="150">
        <v>6</v>
      </c>
      <c r="B345" s="137" t="s">
        <v>71</v>
      </c>
      <c r="C345" s="9"/>
      <c r="D345" s="151"/>
      <c r="E345" s="10"/>
      <c r="F345" s="14"/>
    </row>
    <row r="346" spans="1:7" s="53" customFormat="1" ht="14.25" customHeight="1" x14ac:dyDescent="0.2">
      <c r="A346" s="153">
        <f>+A345+0.1</f>
        <v>6.1</v>
      </c>
      <c r="B346" s="141" t="s">
        <v>332</v>
      </c>
      <c r="C346" s="9">
        <v>5</v>
      </c>
      <c r="D346" s="151" t="s">
        <v>7</v>
      </c>
      <c r="E346" s="10"/>
      <c r="F346" s="14">
        <f>ROUND(C346*E346,2)</f>
        <v>0</v>
      </c>
    </row>
    <row r="347" spans="1:7" s="53" customFormat="1" ht="14.25" customHeight="1" x14ac:dyDescent="0.2">
      <c r="A347" s="150"/>
      <c r="B347" s="192"/>
      <c r="C347" s="9"/>
      <c r="D347" s="151"/>
      <c r="E347" s="10"/>
      <c r="F347" s="14">
        <f>ROUND(C347*E347,2)</f>
        <v>0</v>
      </c>
    </row>
    <row r="348" spans="1:7" s="53" customFormat="1" ht="14.25" customHeight="1" x14ac:dyDescent="0.2">
      <c r="A348" s="150" t="s">
        <v>124</v>
      </c>
      <c r="B348" s="193" t="s">
        <v>210</v>
      </c>
      <c r="C348" s="9"/>
      <c r="D348" s="151"/>
      <c r="E348" s="10"/>
      <c r="F348" s="82">
        <f>ROUND(C348*E348,2)</f>
        <v>0</v>
      </c>
    </row>
    <row r="349" spans="1:7" s="53" customFormat="1" ht="14.25" customHeight="1" x14ac:dyDescent="0.2">
      <c r="A349" s="150"/>
      <c r="B349" s="194"/>
      <c r="C349" s="9"/>
      <c r="D349" s="151"/>
      <c r="E349" s="10"/>
      <c r="F349" s="82">
        <f>ROUND(C349*E349,2)</f>
        <v>0</v>
      </c>
    </row>
    <row r="350" spans="1:7" s="53" customFormat="1" ht="14.25" customHeight="1" x14ac:dyDescent="0.2">
      <c r="A350" s="150">
        <v>1</v>
      </c>
      <c r="B350" s="193" t="s">
        <v>14</v>
      </c>
      <c r="C350" s="9"/>
      <c r="D350" s="151"/>
      <c r="E350" s="10"/>
      <c r="F350" s="82">
        <f t="shared" ref="F350:F358" si="33">ROUND(C350*E350,2)</f>
        <v>0</v>
      </c>
    </row>
    <row r="351" spans="1:7" s="53" customFormat="1" ht="14.25" customHeight="1" x14ac:dyDescent="0.2">
      <c r="A351" s="153">
        <f>+A350+0.1</f>
        <v>1.1000000000000001</v>
      </c>
      <c r="B351" s="149" t="s">
        <v>203</v>
      </c>
      <c r="C351" s="9">
        <v>14.81</v>
      </c>
      <c r="D351" s="151" t="s">
        <v>10</v>
      </c>
      <c r="E351" s="10"/>
      <c r="F351" s="14">
        <f t="shared" si="33"/>
        <v>0</v>
      </c>
    </row>
    <row r="352" spans="1:7" s="53" customFormat="1" ht="14.25" customHeight="1" x14ac:dyDescent="0.2">
      <c r="A352" s="153">
        <f>+A351+0.1</f>
        <v>1.2000000000000002</v>
      </c>
      <c r="B352" s="149" t="s">
        <v>185</v>
      </c>
      <c r="C352" s="9">
        <v>8.66</v>
      </c>
      <c r="D352" s="151" t="s">
        <v>10</v>
      </c>
      <c r="E352" s="10"/>
      <c r="F352" s="14">
        <f t="shared" si="33"/>
        <v>0</v>
      </c>
    </row>
    <row r="353" spans="1:7" s="53" customFormat="1" ht="14.25" customHeight="1" x14ac:dyDescent="0.2">
      <c r="A353" s="153">
        <f>+A352+0.1</f>
        <v>1.3000000000000003</v>
      </c>
      <c r="B353" s="179" t="s">
        <v>130</v>
      </c>
      <c r="C353" s="9">
        <v>4.43</v>
      </c>
      <c r="D353" s="151" t="s">
        <v>10</v>
      </c>
      <c r="E353" s="10"/>
      <c r="F353" s="14">
        <f t="shared" si="33"/>
        <v>0</v>
      </c>
    </row>
    <row r="354" spans="1:7" s="53" customFormat="1" ht="14.25" customHeight="1" x14ac:dyDescent="0.2">
      <c r="A354" s="153"/>
      <c r="B354" s="179"/>
      <c r="C354" s="9"/>
      <c r="D354" s="151"/>
      <c r="E354" s="10"/>
      <c r="F354" s="82">
        <f t="shared" si="33"/>
        <v>0</v>
      </c>
    </row>
    <row r="355" spans="1:7" s="53" customFormat="1" ht="14.25" customHeight="1" x14ac:dyDescent="0.2">
      <c r="A355" s="153">
        <v>2</v>
      </c>
      <c r="B355" s="179" t="s">
        <v>211</v>
      </c>
      <c r="C355" s="9">
        <v>124.51</v>
      </c>
      <c r="D355" s="151" t="s">
        <v>12</v>
      </c>
      <c r="E355" s="10"/>
      <c r="F355" s="14">
        <f t="shared" si="33"/>
        <v>0</v>
      </c>
    </row>
    <row r="356" spans="1:7" s="71" customFormat="1" ht="14.25" customHeight="1" x14ac:dyDescent="0.2">
      <c r="A356" s="153">
        <v>3</v>
      </c>
      <c r="B356" s="179" t="s">
        <v>471</v>
      </c>
      <c r="C356" s="9">
        <v>19.72</v>
      </c>
      <c r="D356" s="151" t="s">
        <v>12</v>
      </c>
      <c r="E356" s="10"/>
      <c r="F356" s="14">
        <f t="shared" si="33"/>
        <v>0</v>
      </c>
      <c r="G356" s="53"/>
    </row>
    <row r="357" spans="1:7" s="89" customFormat="1" ht="14.25" customHeight="1" x14ac:dyDescent="0.2">
      <c r="A357" s="153">
        <v>4</v>
      </c>
      <c r="B357" s="179" t="s">
        <v>212</v>
      </c>
      <c r="C357" s="9">
        <v>19.98</v>
      </c>
      <c r="D357" s="151" t="s">
        <v>12</v>
      </c>
      <c r="E357" s="10"/>
      <c r="F357" s="14">
        <f t="shared" si="33"/>
        <v>0</v>
      </c>
      <c r="G357" s="53"/>
    </row>
    <row r="358" spans="1:7" s="89" customFormat="1" ht="14.25" customHeight="1" x14ac:dyDescent="0.2">
      <c r="A358" s="153">
        <v>5</v>
      </c>
      <c r="B358" s="179" t="s">
        <v>22</v>
      </c>
      <c r="C358" s="9">
        <v>100.76</v>
      </c>
      <c r="D358" s="151" t="s">
        <v>11</v>
      </c>
      <c r="E358" s="10"/>
      <c r="F358" s="14">
        <f t="shared" si="33"/>
        <v>0</v>
      </c>
      <c r="G358" s="53"/>
    </row>
    <row r="359" spans="1:7" ht="14.25" customHeight="1" x14ac:dyDescent="0.2">
      <c r="A359" s="153"/>
      <c r="B359" s="148"/>
      <c r="C359" s="9"/>
      <c r="D359" s="151"/>
      <c r="E359" s="10"/>
      <c r="F359" s="14">
        <f>ROUND(C359*E359,2)</f>
        <v>0</v>
      </c>
      <c r="G359" s="53"/>
    </row>
    <row r="360" spans="1:7" s="53" customFormat="1" ht="14.25" customHeight="1" x14ac:dyDescent="0.2">
      <c r="A360" s="150" t="s">
        <v>125</v>
      </c>
      <c r="B360" s="144" t="s">
        <v>372</v>
      </c>
      <c r="C360" s="9"/>
      <c r="D360" s="151"/>
      <c r="E360" s="10"/>
      <c r="F360" s="14"/>
    </row>
    <row r="361" spans="1:7" s="53" customFormat="1" ht="14.25" customHeight="1" x14ac:dyDescent="0.2">
      <c r="A361" s="150"/>
      <c r="B361" s="144"/>
      <c r="C361" s="9"/>
      <c r="D361" s="151"/>
      <c r="E361" s="10"/>
      <c r="F361" s="14"/>
    </row>
    <row r="362" spans="1:7" s="53" customFormat="1" ht="14.25" customHeight="1" x14ac:dyDescent="0.2">
      <c r="A362" s="195">
        <v>1</v>
      </c>
      <c r="B362" s="196" t="s">
        <v>92</v>
      </c>
      <c r="C362" s="19"/>
      <c r="D362" s="142"/>
      <c r="E362" s="10"/>
      <c r="F362" s="90"/>
    </row>
    <row r="363" spans="1:7" s="53" customFormat="1" ht="14.25" customHeight="1" x14ac:dyDescent="0.2">
      <c r="A363" s="197">
        <f>+A362+0.1</f>
        <v>1.1000000000000001</v>
      </c>
      <c r="B363" s="152" t="s">
        <v>165</v>
      </c>
      <c r="C363" s="19">
        <v>940.63</v>
      </c>
      <c r="D363" s="142" t="s">
        <v>10</v>
      </c>
      <c r="E363" s="10"/>
      <c r="F363" s="90">
        <f>ROUND(C363*E363,2)</f>
        <v>0</v>
      </c>
    </row>
    <row r="364" spans="1:7" s="53" customFormat="1" ht="14.25" customHeight="1" x14ac:dyDescent="0.2">
      <c r="A364" s="197">
        <f>+A363+0.1</f>
        <v>1.2000000000000002</v>
      </c>
      <c r="B364" s="152" t="s">
        <v>122</v>
      </c>
      <c r="C364" s="19">
        <v>615.58000000000004</v>
      </c>
      <c r="D364" s="142" t="s">
        <v>12</v>
      </c>
      <c r="E364" s="10"/>
      <c r="F364" s="90">
        <f>ROUND(C364*E364,2)</f>
        <v>0</v>
      </c>
    </row>
    <row r="365" spans="1:7" s="53" customFormat="1" ht="14.25" customHeight="1" x14ac:dyDescent="0.2">
      <c r="A365" s="197">
        <f>+A364+0.1</f>
        <v>1.3000000000000003</v>
      </c>
      <c r="B365" s="198" t="s">
        <v>16</v>
      </c>
      <c r="C365" s="19">
        <v>61.57</v>
      </c>
      <c r="D365" s="142" t="s">
        <v>10</v>
      </c>
      <c r="E365" s="10"/>
      <c r="F365" s="90">
        <f>ROUND(C365*E365,2)</f>
        <v>0</v>
      </c>
    </row>
    <row r="366" spans="1:7" s="53" customFormat="1" ht="14.25" customHeight="1" x14ac:dyDescent="0.2">
      <c r="A366" s="197">
        <f>+A365+0.1</f>
        <v>1.4000000000000004</v>
      </c>
      <c r="B366" s="149" t="s">
        <v>185</v>
      </c>
      <c r="C366" s="19">
        <v>763.88</v>
      </c>
      <c r="D366" s="142" t="s">
        <v>10</v>
      </c>
      <c r="E366" s="10"/>
      <c r="F366" s="90">
        <f>ROUND(C366*E366,2)</f>
        <v>0</v>
      </c>
    </row>
    <row r="367" spans="1:7" s="53" customFormat="1" ht="14.25" customHeight="1" x14ac:dyDescent="0.2">
      <c r="A367" s="197">
        <f>+A366+0.1</f>
        <v>1.5000000000000004</v>
      </c>
      <c r="B367" s="148" t="s">
        <v>150</v>
      </c>
      <c r="C367" s="19">
        <v>212.11</v>
      </c>
      <c r="D367" s="142" t="s">
        <v>10</v>
      </c>
      <c r="E367" s="10"/>
      <c r="F367" s="90">
        <f>ROUND(C367*E367,2)</f>
        <v>0</v>
      </c>
    </row>
    <row r="368" spans="1:7" s="53" customFormat="1" ht="14.25" customHeight="1" x14ac:dyDescent="0.2">
      <c r="A368" s="197"/>
      <c r="B368" s="198"/>
      <c r="C368" s="9"/>
      <c r="D368" s="142"/>
      <c r="E368" s="10"/>
      <c r="F368" s="90"/>
    </row>
    <row r="369" spans="1:20" s="91" customFormat="1" ht="14.25" customHeight="1" x14ac:dyDescent="0.2">
      <c r="A369" s="150">
        <v>2</v>
      </c>
      <c r="B369" s="12" t="s">
        <v>317</v>
      </c>
      <c r="C369" s="174"/>
      <c r="D369" s="132"/>
      <c r="E369" s="10"/>
      <c r="F369" s="79"/>
      <c r="G369" s="53"/>
    </row>
    <row r="370" spans="1:20" s="91" customFormat="1" ht="14.25" customHeight="1" x14ac:dyDescent="0.2">
      <c r="A370" s="150">
        <v>2.1</v>
      </c>
      <c r="B370" s="12" t="s">
        <v>14</v>
      </c>
      <c r="C370" s="174"/>
      <c r="D370" s="132"/>
      <c r="E370" s="10"/>
      <c r="F370" s="79"/>
      <c r="G370" s="53"/>
    </row>
    <row r="371" spans="1:20" s="91" customFormat="1" ht="14.25" customHeight="1" x14ac:dyDescent="0.2">
      <c r="A371" s="153" t="s">
        <v>487</v>
      </c>
      <c r="B371" s="152" t="s">
        <v>165</v>
      </c>
      <c r="C371" s="19">
        <v>33.6</v>
      </c>
      <c r="D371" s="142" t="s">
        <v>10</v>
      </c>
      <c r="E371" s="10"/>
      <c r="F371" s="13">
        <f>ROUND(C371*E371,2)</f>
        <v>0</v>
      </c>
      <c r="G371" s="53"/>
    </row>
    <row r="372" spans="1:20" s="91" customFormat="1" ht="14.25" customHeight="1" x14ac:dyDescent="0.2">
      <c r="A372" s="153" t="s">
        <v>488</v>
      </c>
      <c r="B372" s="141" t="s">
        <v>370</v>
      </c>
      <c r="C372" s="19">
        <v>21.36</v>
      </c>
      <c r="D372" s="142" t="s">
        <v>10</v>
      </c>
      <c r="E372" s="10"/>
      <c r="F372" s="90">
        <f>ROUND(C372*E372,2)</f>
        <v>0</v>
      </c>
      <c r="G372" s="53"/>
    </row>
    <row r="373" spans="1:20" s="91" customFormat="1" ht="14.25" customHeight="1" x14ac:dyDescent="0.2">
      <c r="A373" s="153" t="s">
        <v>489</v>
      </c>
      <c r="B373" s="148" t="s">
        <v>150</v>
      </c>
      <c r="C373" s="19">
        <v>15.91</v>
      </c>
      <c r="D373" s="142" t="s">
        <v>10</v>
      </c>
      <c r="E373" s="10"/>
      <c r="F373" s="90">
        <f>ROUND(C373*E373,2)</f>
        <v>0</v>
      </c>
      <c r="G373" s="53"/>
    </row>
    <row r="374" spans="1:20" s="91" customFormat="1" ht="14.25" customHeight="1" x14ac:dyDescent="0.2">
      <c r="A374" s="150"/>
      <c r="B374" s="12"/>
      <c r="C374" s="174"/>
      <c r="D374" s="132"/>
      <c r="E374" s="10"/>
      <c r="F374" s="79"/>
      <c r="G374" s="53"/>
    </row>
    <row r="375" spans="1:20" s="91" customFormat="1" ht="14.25" customHeight="1" x14ac:dyDescent="0.2">
      <c r="A375" s="150">
        <v>2.2000000000000002</v>
      </c>
      <c r="B375" s="176" t="s">
        <v>459</v>
      </c>
      <c r="C375" s="174"/>
      <c r="D375" s="132"/>
      <c r="E375" s="10"/>
      <c r="F375" s="79"/>
      <c r="G375" s="53"/>
    </row>
    <row r="376" spans="1:20" s="91" customFormat="1" ht="14.25" customHeight="1" x14ac:dyDescent="0.2">
      <c r="A376" s="153" t="s">
        <v>490</v>
      </c>
      <c r="B376" s="152" t="s">
        <v>362</v>
      </c>
      <c r="C376" s="19">
        <v>10.56</v>
      </c>
      <c r="D376" s="142" t="s">
        <v>10</v>
      </c>
      <c r="E376" s="10"/>
      <c r="F376" s="13">
        <f>ROUND(C376*E376,2)</f>
        <v>0</v>
      </c>
      <c r="G376" s="53"/>
    </row>
    <row r="377" spans="1:20" s="55" customFormat="1" ht="14.25" customHeight="1" x14ac:dyDescent="0.2">
      <c r="A377" s="153" t="s">
        <v>491</v>
      </c>
      <c r="B377" s="11" t="s">
        <v>363</v>
      </c>
      <c r="C377" s="19">
        <v>12.44</v>
      </c>
      <c r="D377" s="142" t="s">
        <v>10</v>
      </c>
      <c r="E377" s="10"/>
      <c r="F377" s="13">
        <f>ROUND(C377*E377,2)</f>
        <v>0</v>
      </c>
      <c r="G377" s="53"/>
    </row>
    <row r="378" spans="1:20" s="57" customFormat="1" ht="14.25" customHeight="1" x14ac:dyDescent="0.2">
      <c r="A378" s="199"/>
      <c r="B378" s="200"/>
      <c r="C378" s="201"/>
      <c r="D378" s="202"/>
      <c r="E378" s="10"/>
      <c r="F378" s="92"/>
      <c r="G378" s="53"/>
      <c r="H378" s="56"/>
      <c r="I378" s="56"/>
      <c r="J378" s="56"/>
      <c r="K378" s="56"/>
      <c r="L378" s="56"/>
      <c r="M378" s="56"/>
      <c r="N378" s="56"/>
      <c r="O378" s="56"/>
      <c r="P378" s="56"/>
      <c r="Q378" s="56"/>
      <c r="R378" s="56"/>
      <c r="S378" s="56"/>
      <c r="T378" s="56"/>
    </row>
    <row r="379" spans="1:20" s="57" customFormat="1" ht="14.25" customHeight="1" x14ac:dyDescent="0.2">
      <c r="A379" s="150">
        <v>2.2999999999999998</v>
      </c>
      <c r="B379" s="12" t="s">
        <v>364</v>
      </c>
      <c r="C379" s="174"/>
      <c r="D379" s="132"/>
      <c r="E379" s="10"/>
      <c r="F379" s="79"/>
      <c r="G379" s="53"/>
      <c r="H379" s="56"/>
      <c r="I379" s="56"/>
      <c r="J379" s="56"/>
      <c r="K379" s="56"/>
      <c r="L379" s="56"/>
      <c r="M379" s="56"/>
      <c r="N379" s="56"/>
      <c r="O379" s="56"/>
      <c r="P379" s="56"/>
      <c r="Q379" s="56"/>
      <c r="R379" s="56"/>
      <c r="S379" s="56"/>
      <c r="T379" s="56"/>
    </row>
    <row r="380" spans="1:20" s="57" customFormat="1" ht="14.25" customHeight="1" x14ac:dyDescent="0.2">
      <c r="A380" s="153" t="s">
        <v>492</v>
      </c>
      <c r="B380" s="152" t="s">
        <v>365</v>
      </c>
      <c r="C380" s="19">
        <v>39</v>
      </c>
      <c r="D380" s="142" t="s">
        <v>12</v>
      </c>
      <c r="E380" s="10"/>
      <c r="F380" s="13">
        <f>ROUND(C380*E380,2)</f>
        <v>0</v>
      </c>
      <c r="G380" s="53"/>
      <c r="H380" s="56"/>
      <c r="I380" s="56"/>
      <c r="J380" s="56"/>
      <c r="K380" s="56"/>
      <c r="L380" s="56"/>
      <c r="M380" s="56"/>
      <c r="N380" s="56"/>
      <c r="O380" s="56"/>
      <c r="P380" s="56"/>
      <c r="Q380" s="56"/>
      <c r="R380" s="56"/>
      <c r="S380" s="56"/>
      <c r="T380" s="56"/>
    </row>
    <row r="381" spans="1:20" s="57" customFormat="1" ht="14.25" customHeight="1" x14ac:dyDescent="0.2">
      <c r="A381" s="153" t="s">
        <v>493</v>
      </c>
      <c r="B381" s="11" t="s">
        <v>212</v>
      </c>
      <c r="C381" s="19">
        <v>39</v>
      </c>
      <c r="D381" s="142" t="s">
        <v>12</v>
      </c>
      <c r="E381" s="10"/>
      <c r="F381" s="13">
        <f>ROUND(C381*E381,2)</f>
        <v>0</v>
      </c>
      <c r="G381" s="53"/>
      <c r="H381" s="56"/>
      <c r="I381" s="56"/>
      <c r="J381" s="56"/>
      <c r="K381" s="56"/>
      <c r="L381" s="56"/>
      <c r="M381" s="56"/>
      <c r="N381" s="56"/>
      <c r="O381" s="56"/>
      <c r="P381" s="56"/>
      <c r="Q381" s="56"/>
      <c r="R381" s="56"/>
      <c r="S381" s="56"/>
      <c r="T381" s="56"/>
    </row>
    <row r="382" spans="1:20" s="53" customFormat="1" ht="14.25" customHeight="1" x14ac:dyDescent="0.2">
      <c r="A382" s="153" t="s">
        <v>494</v>
      </c>
      <c r="B382" s="11" t="s">
        <v>22</v>
      </c>
      <c r="C382" s="19">
        <v>60</v>
      </c>
      <c r="D382" s="142" t="s">
        <v>91</v>
      </c>
      <c r="E382" s="10"/>
      <c r="F382" s="13">
        <f>ROUND(C382*E382,2)</f>
        <v>0</v>
      </c>
    </row>
    <row r="383" spans="1:20" s="53" customFormat="1" ht="14.25" customHeight="1" x14ac:dyDescent="0.2">
      <c r="A383" s="199"/>
      <c r="B383" s="200"/>
      <c r="C383" s="201"/>
      <c r="D383" s="202"/>
      <c r="E383" s="10"/>
      <c r="F383" s="92"/>
    </row>
    <row r="384" spans="1:20" s="53" customFormat="1" ht="14.25" customHeight="1" x14ac:dyDescent="0.2">
      <c r="A384" s="195">
        <v>3</v>
      </c>
      <c r="B384" s="196" t="s">
        <v>166</v>
      </c>
      <c r="C384" s="19"/>
      <c r="D384" s="142"/>
      <c r="E384" s="10"/>
      <c r="F384" s="90"/>
    </row>
    <row r="385" spans="1:6" s="53" customFormat="1" ht="14.25" customHeight="1" x14ac:dyDescent="0.2">
      <c r="A385" s="197">
        <f>+A384+0.1</f>
        <v>3.1</v>
      </c>
      <c r="B385" s="198" t="s">
        <v>354</v>
      </c>
      <c r="C385" s="19">
        <v>65</v>
      </c>
      <c r="D385" s="142" t="s">
        <v>11</v>
      </c>
      <c r="E385" s="10"/>
      <c r="F385" s="90">
        <f t="shared" ref="F385:F391" si="34">ROUND(C385*E385,2)</f>
        <v>0</v>
      </c>
    </row>
    <row r="386" spans="1:6" s="53" customFormat="1" ht="14.25" customHeight="1" x14ac:dyDescent="0.2">
      <c r="A386" s="197">
        <f t="shared" ref="A386:A391" si="35">+A385+0.1</f>
        <v>3.2</v>
      </c>
      <c r="B386" s="198" t="s">
        <v>352</v>
      </c>
      <c r="C386" s="19">
        <v>212.34</v>
      </c>
      <c r="D386" s="142" t="s">
        <v>11</v>
      </c>
      <c r="E386" s="10"/>
      <c r="F386" s="90">
        <f t="shared" si="34"/>
        <v>0</v>
      </c>
    </row>
    <row r="387" spans="1:6" s="53" customFormat="1" ht="14.25" customHeight="1" x14ac:dyDescent="0.2">
      <c r="A387" s="197">
        <f t="shared" si="35"/>
        <v>3.3000000000000003</v>
      </c>
      <c r="B387" s="198" t="s">
        <v>353</v>
      </c>
      <c r="C387" s="19">
        <v>46.37</v>
      </c>
      <c r="D387" s="142" t="s">
        <v>11</v>
      </c>
      <c r="E387" s="10"/>
      <c r="F387" s="90">
        <f t="shared" si="34"/>
        <v>0</v>
      </c>
    </row>
    <row r="388" spans="1:6" s="53" customFormat="1" ht="14.25" customHeight="1" x14ac:dyDescent="0.2">
      <c r="A388" s="197">
        <f t="shared" si="35"/>
        <v>3.4000000000000004</v>
      </c>
      <c r="B388" s="198" t="s">
        <v>344</v>
      </c>
      <c r="C388" s="19">
        <v>105.55</v>
      </c>
      <c r="D388" s="142" t="s">
        <v>11</v>
      </c>
      <c r="E388" s="10"/>
      <c r="F388" s="90">
        <f t="shared" si="34"/>
        <v>0</v>
      </c>
    </row>
    <row r="389" spans="1:6" s="53" customFormat="1" ht="14.25" customHeight="1" x14ac:dyDescent="0.2">
      <c r="A389" s="197">
        <f t="shared" si="35"/>
        <v>3.5000000000000004</v>
      </c>
      <c r="B389" s="198" t="s">
        <v>343</v>
      </c>
      <c r="C389" s="19">
        <v>79.73</v>
      </c>
      <c r="D389" s="142" t="s">
        <v>11</v>
      </c>
      <c r="E389" s="10"/>
      <c r="F389" s="90">
        <f t="shared" si="34"/>
        <v>0</v>
      </c>
    </row>
    <row r="390" spans="1:6" s="53" customFormat="1" ht="14.25" customHeight="1" x14ac:dyDescent="0.2">
      <c r="A390" s="197">
        <f t="shared" si="35"/>
        <v>3.6000000000000005</v>
      </c>
      <c r="B390" s="11" t="s">
        <v>342</v>
      </c>
      <c r="C390" s="9">
        <v>38</v>
      </c>
      <c r="D390" s="151" t="s">
        <v>11</v>
      </c>
      <c r="E390" s="10"/>
      <c r="F390" s="90">
        <f t="shared" si="34"/>
        <v>0</v>
      </c>
    </row>
    <row r="391" spans="1:6" s="53" customFormat="1" ht="14.25" customHeight="1" x14ac:dyDescent="0.2">
      <c r="A391" s="197">
        <f t="shared" si="35"/>
        <v>3.7000000000000006</v>
      </c>
      <c r="B391" s="198" t="s">
        <v>495</v>
      </c>
      <c r="C391" s="19">
        <v>468.54</v>
      </c>
      <c r="D391" s="142" t="s">
        <v>11</v>
      </c>
      <c r="E391" s="10"/>
      <c r="F391" s="90">
        <f t="shared" si="34"/>
        <v>0</v>
      </c>
    </row>
    <row r="392" spans="1:6" s="53" customFormat="1" ht="14.25" customHeight="1" x14ac:dyDescent="0.2">
      <c r="A392" s="197"/>
      <c r="B392" s="198"/>
      <c r="C392" s="9"/>
      <c r="D392" s="151"/>
      <c r="E392" s="10"/>
      <c r="F392" s="90"/>
    </row>
    <row r="393" spans="1:6" s="53" customFormat="1" ht="14.25" customHeight="1" x14ac:dyDescent="0.2">
      <c r="A393" s="195">
        <v>4</v>
      </c>
      <c r="B393" s="196" t="s">
        <v>167</v>
      </c>
      <c r="C393" s="19"/>
      <c r="D393" s="142"/>
      <c r="E393" s="10"/>
      <c r="F393" s="90"/>
    </row>
    <row r="394" spans="1:6" s="53" customFormat="1" ht="14.25" customHeight="1" x14ac:dyDescent="0.2">
      <c r="A394" s="197">
        <f>+A393+0.1</f>
        <v>4.0999999999999996</v>
      </c>
      <c r="B394" s="198" t="s">
        <v>354</v>
      </c>
      <c r="C394" s="19">
        <v>65</v>
      </c>
      <c r="D394" s="142" t="s">
        <v>11</v>
      </c>
      <c r="E394" s="10"/>
      <c r="F394" s="90">
        <f t="shared" ref="F394:F400" si="36">ROUND(C394*E394,2)</f>
        <v>0</v>
      </c>
    </row>
    <row r="395" spans="1:6" s="53" customFormat="1" ht="14.25" customHeight="1" x14ac:dyDescent="0.2">
      <c r="A395" s="197">
        <f t="shared" ref="A395:A400" si="37">+A394+0.1</f>
        <v>4.1999999999999993</v>
      </c>
      <c r="B395" s="198" t="s">
        <v>352</v>
      </c>
      <c r="C395" s="19">
        <v>212.34</v>
      </c>
      <c r="D395" s="142" t="s">
        <v>11</v>
      </c>
      <c r="E395" s="10"/>
      <c r="F395" s="90">
        <f t="shared" si="36"/>
        <v>0</v>
      </c>
    </row>
    <row r="396" spans="1:6" s="53" customFormat="1" ht="14.25" customHeight="1" x14ac:dyDescent="0.2">
      <c r="A396" s="197">
        <f t="shared" si="37"/>
        <v>4.2999999999999989</v>
      </c>
      <c r="B396" s="198" t="s">
        <v>353</v>
      </c>
      <c r="C396" s="19">
        <v>46.37</v>
      </c>
      <c r="D396" s="142" t="s">
        <v>11</v>
      </c>
      <c r="E396" s="10"/>
      <c r="F396" s="90">
        <f t="shared" si="36"/>
        <v>0</v>
      </c>
    </row>
    <row r="397" spans="1:6" s="53" customFormat="1" ht="14.25" customHeight="1" x14ac:dyDescent="0.2">
      <c r="A397" s="197">
        <f t="shared" si="37"/>
        <v>4.3999999999999986</v>
      </c>
      <c r="B397" s="198" t="s">
        <v>344</v>
      </c>
      <c r="C397" s="19">
        <v>105.55</v>
      </c>
      <c r="D397" s="142" t="s">
        <v>11</v>
      </c>
      <c r="E397" s="10"/>
      <c r="F397" s="90">
        <f t="shared" si="36"/>
        <v>0</v>
      </c>
    </row>
    <row r="398" spans="1:6" s="53" customFormat="1" ht="14.25" customHeight="1" x14ac:dyDescent="0.2">
      <c r="A398" s="197">
        <f t="shared" si="37"/>
        <v>4.4999999999999982</v>
      </c>
      <c r="B398" s="198" t="s">
        <v>343</v>
      </c>
      <c r="C398" s="19">
        <v>79.73</v>
      </c>
      <c r="D398" s="142" t="s">
        <v>11</v>
      </c>
      <c r="E398" s="10"/>
      <c r="F398" s="90">
        <f t="shared" si="36"/>
        <v>0</v>
      </c>
    </row>
    <row r="399" spans="1:6" s="53" customFormat="1" ht="14.25" customHeight="1" x14ac:dyDescent="0.2">
      <c r="A399" s="197">
        <f t="shared" si="37"/>
        <v>4.5999999999999979</v>
      </c>
      <c r="B399" s="11" t="s">
        <v>342</v>
      </c>
      <c r="C399" s="9">
        <v>38</v>
      </c>
      <c r="D399" s="142" t="s">
        <v>11</v>
      </c>
      <c r="E399" s="10"/>
      <c r="F399" s="90">
        <f t="shared" si="36"/>
        <v>0</v>
      </c>
    </row>
    <row r="400" spans="1:6" s="53" customFormat="1" ht="14.25" customHeight="1" x14ac:dyDescent="0.2">
      <c r="A400" s="197">
        <f t="shared" si="37"/>
        <v>4.6999999999999975</v>
      </c>
      <c r="B400" s="198" t="s">
        <v>495</v>
      </c>
      <c r="C400" s="19">
        <v>468.54</v>
      </c>
      <c r="D400" s="142" t="s">
        <v>11</v>
      </c>
      <c r="E400" s="10"/>
      <c r="F400" s="90">
        <f t="shared" si="36"/>
        <v>0</v>
      </c>
    </row>
    <row r="401" spans="1:7" s="53" customFormat="1" ht="14.25" customHeight="1" x14ac:dyDescent="0.2">
      <c r="A401" s="197"/>
      <c r="B401" s="198"/>
      <c r="C401" s="9"/>
      <c r="D401" s="142"/>
      <c r="E401" s="10"/>
      <c r="F401" s="90"/>
    </row>
    <row r="402" spans="1:7" s="53" customFormat="1" ht="14.25" customHeight="1" x14ac:dyDescent="0.2">
      <c r="A402" s="195">
        <v>5</v>
      </c>
      <c r="B402" s="196" t="s">
        <v>168</v>
      </c>
      <c r="C402" s="19"/>
      <c r="D402" s="142"/>
      <c r="E402" s="10"/>
      <c r="F402" s="90"/>
    </row>
    <row r="403" spans="1:7" s="53" customFormat="1" ht="14.25" customHeight="1" x14ac:dyDescent="0.2">
      <c r="A403" s="197">
        <f>+A402+0.1</f>
        <v>5.0999999999999996</v>
      </c>
      <c r="B403" s="203" t="s">
        <v>361</v>
      </c>
      <c r="C403" s="19">
        <v>2</v>
      </c>
      <c r="D403" s="142" t="s">
        <v>7</v>
      </c>
      <c r="E403" s="10"/>
      <c r="F403" s="90">
        <f t="shared" ref="F403:F414" si="38">ROUND(C403*E403,2)</f>
        <v>0</v>
      </c>
    </row>
    <row r="404" spans="1:7" s="53" customFormat="1" ht="14.25" customHeight="1" x14ac:dyDescent="0.2">
      <c r="A404" s="197">
        <f t="shared" ref="A404:A411" si="39">+A403+0.1</f>
        <v>5.1999999999999993</v>
      </c>
      <c r="B404" s="203" t="s">
        <v>169</v>
      </c>
      <c r="C404" s="19">
        <v>12</v>
      </c>
      <c r="D404" s="142" t="s">
        <v>7</v>
      </c>
      <c r="E404" s="10"/>
      <c r="F404" s="90">
        <f t="shared" si="38"/>
        <v>0</v>
      </c>
    </row>
    <row r="405" spans="1:7" s="53" customFormat="1" ht="14.25" customHeight="1" x14ac:dyDescent="0.2">
      <c r="A405" s="197">
        <f t="shared" si="39"/>
        <v>5.2999999999999989</v>
      </c>
      <c r="B405" s="203" t="s">
        <v>170</v>
      </c>
      <c r="C405" s="19">
        <v>1</v>
      </c>
      <c r="D405" s="142" t="s">
        <v>7</v>
      </c>
      <c r="E405" s="10"/>
      <c r="F405" s="90">
        <f t="shared" si="38"/>
        <v>0</v>
      </c>
    </row>
    <row r="406" spans="1:7" s="53" customFormat="1" ht="14.25" customHeight="1" x14ac:dyDescent="0.2">
      <c r="A406" s="197">
        <f t="shared" si="39"/>
        <v>5.3999999999999986</v>
      </c>
      <c r="B406" s="203" t="s">
        <v>171</v>
      </c>
      <c r="C406" s="19">
        <v>2</v>
      </c>
      <c r="D406" s="142" t="s">
        <v>7</v>
      </c>
      <c r="E406" s="10"/>
      <c r="F406" s="90">
        <f t="shared" si="38"/>
        <v>0</v>
      </c>
    </row>
    <row r="407" spans="1:7" s="55" customFormat="1" ht="14.25" customHeight="1" x14ac:dyDescent="0.2">
      <c r="A407" s="197">
        <f t="shared" si="39"/>
        <v>5.4999999999999982</v>
      </c>
      <c r="B407" s="203" t="s">
        <v>172</v>
      </c>
      <c r="C407" s="19">
        <v>1</v>
      </c>
      <c r="D407" s="142" t="s">
        <v>7</v>
      </c>
      <c r="E407" s="10"/>
      <c r="F407" s="90">
        <f t="shared" si="38"/>
        <v>0</v>
      </c>
      <c r="G407" s="53"/>
    </row>
    <row r="408" spans="1:7" s="55" customFormat="1" ht="14.25" customHeight="1" x14ac:dyDescent="0.2">
      <c r="A408" s="197">
        <f t="shared" si="39"/>
        <v>5.5999999999999979</v>
      </c>
      <c r="B408" s="203" t="s">
        <v>173</v>
      </c>
      <c r="C408" s="19">
        <v>1</v>
      </c>
      <c r="D408" s="142" t="s">
        <v>7</v>
      </c>
      <c r="E408" s="10"/>
      <c r="F408" s="90">
        <f t="shared" si="38"/>
        <v>0</v>
      </c>
      <c r="G408" s="53"/>
    </row>
    <row r="409" spans="1:7" s="55" customFormat="1" ht="14.25" customHeight="1" x14ac:dyDescent="0.2">
      <c r="A409" s="197">
        <f t="shared" si="39"/>
        <v>5.6999999999999975</v>
      </c>
      <c r="B409" s="203" t="s">
        <v>174</v>
      </c>
      <c r="C409" s="19">
        <v>3</v>
      </c>
      <c r="D409" s="142" t="s">
        <v>7</v>
      </c>
      <c r="E409" s="10"/>
      <c r="F409" s="90">
        <f t="shared" si="38"/>
        <v>0</v>
      </c>
      <c r="G409" s="53"/>
    </row>
    <row r="410" spans="1:7" s="53" customFormat="1" ht="14.25" customHeight="1" x14ac:dyDescent="0.2">
      <c r="A410" s="197">
        <f t="shared" si="39"/>
        <v>5.7999999999999972</v>
      </c>
      <c r="B410" s="203" t="s">
        <v>175</v>
      </c>
      <c r="C410" s="19">
        <v>1</v>
      </c>
      <c r="D410" s="142" t="s">
        <v>7</v>
      </c>
      <c r="E410" s="10"/>
      <c r="F410" s="90">
        <f t="shared" si="38"/>
        <v>0</v>
      </c>
    </row>
    <row r="411" spans="1:7" s="53" customFormat="1" ht="14.25" customHeight="1" x14ac:dyDescent="0.2">
      <c r="A411" s="197">
        <f t="shared" si="39"/>
        <v>5.8999999999999968</v>
      </c>
      <c r="B411" s="203" t="s">
        <v>176</v>
      </c>
      <c r="C411" s="19">
        <v>1</v>
      </c>
      <c r="D411" s="142" t="s">
        <v>7</v>
      </c>
      <c r="E411" s="10"/>
      <c r="F411" s="90">
        <f t="shared" si="38"/>
        <v>0</v>
      </c>
    </row>
    <row r="412" spans="1:7" s="53" customFormat="1" ht="14.25" customHeight="1" x14ac:dyDescent="0.2">
      <c r="A412" s="204">
        <f>+A403</f>
        <v>5.0999999999999996</v>
      </c>
      <c r="B412" s="203" t="s">
        <v>177</v>
      </c>
      <c r="C412" s="19">
        <v>1</v>
      </c>
      <c r="D412" s="142" t="s">
        <v>7</v>
      </c>
      <c r="E412" s="10"/>
      <c r="F412" s="90">
        <f t="shared" si="38"/>
        <v>0</v>
      </c>
    </row>
    <row r="413" spans="1:7" s="53" customFormat="1" ht="14.25" customHeight="1" x14ac:dyDescent="0.2">
      <c r="A413" s="204">
        <f>+A412+0.01</f>
        <v>5.1099999999999994</v>
      </c>
      <c r="B413" s="203" t="s">
        <v>178</v>
      </c>
      <c r="C413" s="19">
        <v>1</v>
      </c>
      <c r="D413" s="142" t="s">
        <v>7</v>
      </c>
      <c r="E413" s="10"/>
      <c r="F413" s="90">
        <f t="shared" si="38"/>
        <v>0</v>
      </c>
    </row>
    <row r="414" spans="1:7" s="53" customFormat="1" ht="14.25" customHeight="1" x14ac:dyDescent="0.2">
      <c r="A414" s="204">
        <f>+A413+0.01</f>
        <v>5.1199999999999992</v>
      </c>
      <c r="B414" s="203" t="s">
        <v>464</v>
      </c>
      <c r="C414" s="19">
        <v>26</v>
      </c>
      <c r="D414" s="142" t="s">
        <v>7</v>
      </c>
      <c r="E414" s="10"/>
      <c r="F414" s="90">
        <f t="shared" si="38"/>
        <v>0</v>
      </c>
    </row>
    <row r="415" spans="1:7" s="53" customFormat="1" ht="14.25" customHeight="1" x14ac:dyDescent="0.2">
      <c r="A415" s="195"/>
      <c r="B415" s="196"/>
      <c r="C415" s="19"/>
      <c r="D415" s="142"/>
      <c r="E415" s="10"/>
      <c r="F415" s="90"/>
    </row>
    <row r="416" spans="1:7" s="53" customFormat="1" ht="14.25" customHeight="1" x14ac:dyDescent="0.2">
      <c r="A416" s="195">
        <v>6</v>
      </c>
      <c r="B416" s="196" t="s">
        <v>179</v>
      </c>
      <c r="C416" s="19"/>
      <c r="D416" s="142"/>
      <c r="E416" s="10"/>
      <c r="F416" s="90"/>
    </row>
    <row r="417" spans="1:7" s="53" customFormat="1" ht="14.25" customHeight="1" x14ac:dyDescent="0.2">
      <c r="A417" s="197">
        <f>+A416+0.1</f>
        <v>6.1</v>
      </c>
      <c r="B417" s="198" t="s">
        <v>500</v>
      </c>
      <c r="C417" s="19">
        <v>1</v>
      </c>
      <c r="D417" s="142" t="s">
        <v>7</v>
      </c>
      <c r="E417" s="10"/>
      <c r="F417" s="90">
        <f t="shared" ref="F417:F422" si="40">ROUND(C417*E417,2)</f>
        <v>0</v>
      </c>
    </row>
    <row r="418" spans="1:7" s="53" customFormat="1" ht="14.25" customHeight="1" x14ac:dyDescent="0.2">
      <c r="A418" s="197">
        <f>+A417+0.1</f>
        <v>6.1999999999999993</v>
      </c>
      <c r="B418" s="198" t="s">
        <v>497</v>
      </c>
      <c r="C418" s="19">
        <v>1</v>
      </c>
      <c r="D418" s="142" t="s">
        <v>7</v>
      </c>
      <c r="E418" s="10"/>
      <c r="F418" s="90">
        <f t="shared" si="40"/>
        <v>0</v>
      </c>
    </row>
    <row r="419" spans="1:7" s="53" customFormat="1" ht="14.25" customHeight="1" x14ac:dyDescent="0.2">
      <c r="A419" s="197">
        <f>+A418+0.1</f>
        <v>6.2999999999999989</v>
      </c>
      <c r="B419" s="198" t="s">
        <v>498</v>
      </c>
      <c r="C419" s="19">
        <v>1</v>
      </c>
      <c r="D419" s="142" t="s">
        <v>7</v>
      </c>
      <c r="E419" s="10"/>
      <c r="F419" s="90">
        <f t="shared" si="40"/>
        <v>0</v>
      </c>
    </row>
    <row r="420" spans="1:7" s="53" customFormat="1" ht="14.25" customHeight="1" x14ac:dyDescent="0.2">
      <c r="A420" s="197">
        <f>+A419+0.1</f>
        <v>6.3999999999999986</v>
      </c>
      <c r="B420" s="198" t="s">
        <v>499</v>
      </c>
      <c r="C420" s="19">
        <v>1</v>
      </c>
      <c r="D420" s="142" t="s">
        <v>7</v>
      </c>
      <c r="E420" s="10"/>
      <c r="F420" s="90">
        <f t="shared" si="40"/>
        <v>0</v>
      </c>
    </row>
    <row r="421" spans="1:7" s="53" customFormat="1" ht="14.25" customHeight="1" x14ac:dyDescent="0.2">
      <c r="A421" s="197">
        <f>+A419+0.1</f>
        <v>6.3999999999999986</v>
      </c>
      <c r="B421" s="198" t="s">
        <v>180</v>
      </c>
      <c r="C421" s="19">
        <v>5</v>
      </c>
      <c r="D421" s="142" t="s">
        <v>7</v>
      </c>
      <c r="E421" s="10"/>
      <c r="F421" s="90">
        <f t="shared" si="40"/>
        <v>0</v>
      </c>
    </row>
    <row r="422" spans="1:7" s="53" customFormat="1" ht="14.25" customHeight="1" x14ac:dyDescent="0.2">
      <c r="A422" s="197">
        <f>+A421+0.1</f>
        <v>6.4999999999999982</v>
      </c>
      <c r="B422" s="198" t="s">
        <v>496</v>
      </c>
      <c r="C422" s="19">
        <v>4</v>
      </c>
      <c r="D422" s="142" t="s">
        <v>7</v>
      </c>
      <c r="E422" s="10"/>
      <c r="F422" s="90">
        <f t="shared" si="40"/>
        <v>0</v>
      </c>
    </row>
    <row r="423" spans="1:7" ht="14.25" customHeight="1" x14ac:dyDescent="0.2">
      <c r="A423" s="153"/>
      <c r="B423" s="148"/>
      <c r="C423" s="9"/>
      <c r="D423" s="151"/>
      <c r="E423" s="10"/>
      <c r="F423" s="14"/>
      <c r="G423" s="53"/>
    </row>
    <row r="424" spans="1:7" ht="14.25" customHeight="1" x14ac:dyDescent="0.2">
      <c r="A424" s="175" t="s">
        <v>446</v>
      </c>
      <c r="B424" s="137" t="s">
        <v>434</v>
      </c>
      <c r="C424" s="205"/>
      <c r="D424" s="171"/>
      <c r="E424" s="10"/>
      <c r="F424" s="3">
        <f t="shared" ref="F424:F444" si="41">ROUND((C424*E424),2)</f>
        <v>0</v>
      </c>
      <c r="G424" s="53"/>
    </row>
    <row r="425" spans="1:7" ht="14.25" customHeight="1" x14ac:dyDescent="0.2">
      <c r="A425" s="171"/>
      <c r="B425" s="141"/>
      <c r="C425" s="205"/>
      <c r="D425" s="171"/>
      <c r="E425" s="10"/>
      <c r="F425" s="3">
        <f t="shared" si="41"/>
        <v>0</v>
      </c>
      <c r="G425" s="53"/>
    </row>
    <row r="426" spans="1:7" ht="14.25" customHeight="1" x14ac:dyDescent="0.2">
      <c r="A426" s="206">
        <v>1</v>
      </c>
      <c r="B426" s="207" t="s">
        <v>435</v>
      </c>
      <c r="C426" s="208">
        <v>1</v>
      </c>
      <c r="D426" s="209" t="s">
        <v>7</v>
      </c>
      <c r="E426" s="10"/>
      <c r="F426" s="3">
        <f t="shared" si="41"/>
        <v>0</v>
      </c>
      <c r="G426" s="53"/>
    </row>
    <row r="427" spans="1:7" ht="14.25" customHeight="1" x14ac:dyDescent="0.2">
      <c r="A427" s="171"/>
      <c r="B427" s="141"/>
      <c r="C427" s="205"/>
      <c r="D427" s="171"/>
      <c r="E427" s="10"/>
      <c r="F427" s="3">
        <f t="shared" si="41"/>
        <v>0</v>
      </c>
      <c r="G427" s="53"/>
    </row>
    <row r="428" spans="1:7" ht="14.25" customHeight="1" x14ac:dyDescent="0.2">
      <c r="A428" s="210">
        <v>2</v>
      </c>
      <c r="B428" s="211" t="s">
        <v>14</v>
      </c>
      <c r="C428" s="212"/>
      <c r="D428" s="213"/>
      <c r="E428" s="10"/>
      <c r="F428" s="3">
        <f t="shared" si="41"/>
        <v>0</v>
      </c>
      <c r="G428" s="53"/>
    </row>
    <row r="429" spans="1:7" ht="14.25" customHeight="1" x14ac:dyDescent="0.2">
      <c r="A429" s="214">
        <v>2.1</v>
      </c>
      <c r="B429" s="4" t="s">
        <v>436</v>
      </c>
      <c r="C429" s="212">
        <v>12.3</v>
      </c>
      <c r="D429" s="213" t="s">
        <v>10</v>
      </c>
      <c r="E429" s="10"/>
      <c r="F429" s="3">
        <f t="shared" si="41"/>
        <v>0</v>
      </c>
      <c r="G429" s="53"/>
    </row>
    <row r="430" spans="1:7" ht="14.25" customHeight="1" x14ac:dyDescent="0.2">
      <c r="A430" s="214">
        <v>2.2000000000000002</v>
      </c>
      <c r="B430" s="5" t="s">
        <v>437</v>
      </c>
      <c r="C430" s="212">
        <v>4.16</v>
      </c>
      <c r="D430" s="213" t="s">
        <v>10</v>
      </c>
      <c r="E430" s="10"/>
      <c r="F430" s="3">
        <f t="shared" si="41"/>
        <v>0</v>
      </c>
      <c r="G430" s="53"/>
    </row>
    <row r="431" spans="1:7" ht="14.25" customHeight="1" x14ac:dyDescent="0.2">
      <c r="A431" s="214">
        <v>2.2999999999999998</v>
      </c>
      <c r="B431" s="149" t="s">
        <v>185</v>
      </c>
      <c r="C431" s="212">
        <v>3.33</v>
      </c>
      <c r="D431" s="213" t="s">
        <v>10</v>
      </c>
      <c r="E431" s="10"/>
      <c r="F431" s="3">
        <f t="shared" si="41"/>
        <v>0</v>
      </c>
      <c r="G431" s="53"/>
    </row>
    <row r="432" spans="1:7" ht="14.25" customHeight="1" x14ac:dyDescent="0.2">
      <c r="A432" s="214">
        <v>2.4</v>
      </c>
      <c r="B432" s="5" t="s">
        <v>130</v>
      </c>
      <c r="C432" s="212">
        <v>10.76</v>
      </c>
      <c r="D432" s="213" t="s">
        <v>10</v>
      </c>
      <c r="E432" s="10"/>
      <c r="F432" s="3">
        <f t="shared" si="41"/>
        <v>0</v>
      </c>
      <c r="G432" s="53"/>
    </row>
    <row r="433" spans="1:7" ht="14.25" customHeight="1" x14ac:dyDescent="0.2">
      <c r="A433" s="215"/>
      <c r="B433" s="216"/>
      <c r="C433" s="217"/>
      <c r="D433" s="218"/>
      <c r="E433" s="10"/>
      <c r="F433" s="3">
        <f t="shared" si="41"/>
        <v>0</v>
      </c>
      <c r="G433" s="53"/>
    </row>
    <row r="434" spans="1:7" ht="14.25" customHeight="1" x14ac:dyDescent="0.2">
      <c r="A434" s="219">
        <v>3</v>
      </c>
      <c r="B434" s="220" t="s">
        <v>438</v>
      </c>
      <c r="C434" s="208"/>
      <c r="D434" s="209"/>
      <c r="E434" s="10"/>
      <c r="F434" s="3">
        <f t="shared" si="41"/>
        <v>0</v>
      </c>
      <c r="G434" s="53"/>
    </row>
    <row r="435" spans="1:7" ht="14.25" customHeight="1" x14ac:dyDescent="0.2">
      <c r="A435" s="215">
        <f>+A434+0.1</f>
        <v>3.1</v>
      </c>
      <c r="B435" s="216" t="s">
        <v>439</v>
      </c>
      <c r="C435" s="217">
        <v>2.36</v>
      </c>
      <c r="D435" s="218" t="s">
        <v>10</v>
      </c>
      <c r="E435" s="10"/>
      <c r="F435" s="3">
        <f t="shared" si="41"/>
        <v>0</v>
      </c>
      <c r="G435" s="53"/>
    </row>
    <row r="436" spans="1:7" ht="14.25" customHeight="1" x14ac:dyDescent="0.2">
      <c r="A436" s="215">
        <f>+A435+0.1</f>
        <v>3.2</v>
      </c>
      <c r="B436" s="216" t="s">
        <v>440</v>
      </c>
      <c r="C436" s="217">
        <v>1.92</v>
      </c>
      <c r="D436" s="218" t="s">
        <v>10</v>
      </c>
      <c r="E436" s="10"/>
      <c r="F436" s="3">
        <f t="shared" si="41"/>
        <v>0</v>
      </c>
      <c r="G436" s="53"/>
    </row>
    <row r="437" spans="1:7" ht="14.25" customHeight="1" x14ac:dyDescent="0.2">
      <c r="A437" s="215">
        <f>+A436+0.1</f>
        <v>3.3000000000000003</v>
      </c>
      <c r="B437" s="216" t="s">
        <v>441</v>
      </c>
      <c r="C437" s="217">
        <v>0.76</v>
      </c>
      <c r="D437" s="218" t="s">
        <v>10</v>
      </c>
      <c r="E437" s="10"/>
      <c r="F437" s="3">
        <f t="shared" si="41"/>
        <v>0</v>
      </c>
      <c r="G437" s="53"/>
    </row>
    <row r="438" spans="1:7" ht="14.25" customHeight="1" x14ac:dyDescent="0.2">
      <c r="A438" s="215">
        <f>+A437+0.1</f>
        <v>3.4000000000000004</v>
      </c>
      <c r="B438" s="216" t="s">
        <v>442</v>
      </c>
      <c r="C438" s="217">
        <v>3.46</v>
      </c>
      <c r="D438" s="218" t="s">
        <v>10</v>
      </c>
      <c r="E438" s="10"/>
      <c r="F438" s="3">
        <f t="shared" si="41"/>
        <v>0</v>
      </c>
      <c r="G438" s="53"/>
    </row>
    <row r="439" spans="1:7" ht="14.25" customHeight="1" x14ac:dyDescent="0.2">
      <c r="A439" s="141"/>
      <c r="B439" s="141"/>
      <c r="C439" s="205"/>
      <c r="D439" s="171"/>
      <c r="E439" s="10"/>
      <c r="F439" s="3">
        <f t="shared" si="41"/>
        <v>0</v>
      </c>
      <c r="G439" s="53"/>
    </row>
    <row r="440" spans="1:7" ht="14.25" customHeight="1" x14ac:dyDescent="0.2">
      <c r="A440" s="219">
        <v>4</v>
      </c>
      <c r="B440" s="220" t="s">
        <v>443</v>
      </c>
      <c r="C440" s="208"/>
      <c r="D440" s="209"/>
      <c r="E440" s="10"/>
      <c r="F440" s="3">
        <f t="shared" si="41"/>
        <v>0</v>
      </c>
      <c r="G440" s="53"/>
    </row>
    <row r="441" spans="1:7" ht="14.25" customHeight="1" x14ac:dyDescent="0.2">
      <c r="A441" s="215">
        <f>+A440+0.1</f>
        <v>4.0999999999999996</v>
      </c>
      <c r="B441" s="216" t="s">
        <v>212</v>
      </c>
      <c r="C441" s="217">
        <v>6.5</v>
      </c>
      <c r="D441" s="218" t="s">
        <v>12</v>
      </c>
      <c r="E441" s="10"/>
      <c r="F441" s="3">
        <f t="shared" si="41"/>
        <v>0</v>
      </c>
      <c r="G441" s="53"/>
    </row>
    <row r="442" spans="1:7" ht="14.25" customHeight="1" x14ac:dyDescent="0.2">
      <c r="A442" s="215">
        <f>+A441+0.1</f>
        <v>4.1999999999999993</v>
      </c>
      <c r="B442" s="216" t="s">
        <v>444</v>
      </c>
      <c r="C442" s="217">
        <v>51.3</v>
      </c>
      <c r="D442" s="218" t="s">
        <v>11</v>
      </c>
      <c r="E442" s="10"/>
      <c r="F442" s="3">
        <f t="shared" si="41"/>
        <v>0</v>
      </c>
      <c r="G442" s="53"/>
    </row>
    <row r="443" spans="1:7" ht="14.25" customHeight="1" x14ac:dyDescent="0.2">
      <c r="A443" s="141"/>
      <c r="B443" s="141"/>
      <c r="C443" s="205"/>
      <c r="D443" s="171"/>
      <c r="E443" s="2"/>
      <c r="F443" s="3">
        <f t="shared" si="41"/>
        <v>0</v>
      </c>
      <c r="G443" s="53"/>
    </row>
    <row r="444" spans="1:7" ht="14.25" customHeight="1" x14ac:dyDescent="0.2">
      <c r="A444" s="221">
        <v>5</v>
      </c>
      <c r="B444" s="7" t="s">
        <v>445</v>
      </c>
      <c r="C444" s="217">
        <v>1</v>
      </c>
      <c r="D444" s="218" t="s">
        <v>7</v>
      </c>
      <c r="E444" s="6"/>
      <c r="F444" s="3">
        <f t="shared" si="41"/>
        <v>0</v>
      </c>
      <c r="G444" s="53"/>
    </row>
    <row r="445" spans="1:7" ht="14.25" customHeight="1" x14ac:dyDescent="0.2">
      <c r="A445" s="222"/>
      <c r="B445" s="167" t="s">
        <v>58</v>
      </c>
      <c r="C445" s="174"/>
      <c r="D445" s="132"/>
      <c r="E445" s="93"/>
      <c r="F445" s="94">
        <f>ROUND(SUM(F79:F444),2)</f>
        <v>0</v>
      </c>
      <c r="G445" s="53"/>
    </row>
    <row r="446" spans="1:7" ht="14.25" customHeight="1" x14ac:dyDescent="0.2">
      <c r="A446" s="223"/>
      <c r="B446" s="224"/>
      <c r="C446" s="225"/>
      <c r="D446" s="226"/>
      <c r="E446" s="77"/>
      <c r="F446" s="95"/>
      <c r="G446" s="53"/>
    </row>
    <row r="447" spans="1:7" ht="14.25" customHeight="1" x14ac:dyDescent="0.2">
      <c r="A447" s="150" t="s">
        <v>59</v>
      </c>
      <c r="B447" s="227" t="s">
        <v>28</v>
      </c>
      <c r="C447" s="9"/>
      <c r="D447" s="169"/>
      <c r="E447" s="10"/>
      <c r="F447" s="14"/>
      <c r="G447" s="53"/>
    </row>
    <row r="448" spans="1:7" ht="14.25" customHeight="1" x14ac:dyDescent="0.2">
      <c r="A448" s="150"/>
      <c r="B448" s="227"/>
      <c r="C448" s="9"/>
      <c r="D448" s="169"/>
      <c r="E448" s="10"/>
      <c r="F448" s="14"/>
      <c r="G448" s="53"/>
    </row>
    <row r="449" spans="1:7" ht="14.25" customHeight="1" x14ac:dyDescent="0.2">
      <c r="A449" s="150">
        <v>1</v>
      </c>
      <c r="B449" s="227" t="s">
        <v>216</v>
      </c>
      <c r="C449" s="9"/>
      <c r="D449" s="169"/>
      <c r="E449" s="10"/>
      <c r="F449" s="14"/>
      <c r="G449" s="53"/>
    </row>
    <row r="450" spans="1:7" ht="14.25" customHeight="1" x14ac:dyDescent="0.2">
      <c r="A450" s="153">
        <f>+A449+0.1</f>
        <v>1.1000000000000001</v>
      </c>
      <c r="B450" s="179" t="s">
        <v>217</v>
      </c>
      <c r="C450" s="9">
        <v>56</v>
      </c>
      <c r="D450" s="151" t="s">
        <v>7</v>
      </c>
      <c r="E450" s="10"/>
      <c r="F450" s="14">
        <f t="shared" ref="F450:F477" si="42">ROUND(C450*E450,2)</f>
        <v>0</v>
      </c>
      <c r="G450" s="53"/>
    </row>
    <row r="451" spans="1:7" ht="14.25" customHeight="1" x14ac:dyDescent="0.2">
      <c r="A451" s="153">
        <f t="shared" ref="A451:A458" si="43">+A450+0.1</f>
        <v>1.2000000000000002</v>
      </c>
      <c r="B451" s="179" t="s">
        <v>218</v>
      </c>
      <c r="C451" s="9">
        <v>9</v>
      </c>
      <c r="D451" s="151" t="s">
        <v>7</v>
      </c>
      <c r="E451" s="10"/>
      <c r="F451" s="14">
        <f t="shared" si="42"/>
        <v>0</v>
      </c>
      <c r="G451" s="53"/>
    </row>
    <row r="452" spans="1:7" ht="14.25" customHeight="1" x14ac:dyDescent="0.2">
      <c r="A452" s="153">
        <f t="shared" si="43"/>
        <v>1.3000000000000003</v>
      </c>
      <c r="B452" s="179" t="s">
        <v>219</v>
      </c>
      <c r="C452" s="9">
        <v>1</v>
      </c>
      <c r="D452" s="151" t="s">
        <v>7</v>
      </c>
      <c r="E452" s="10"/>
      <c r="F452" s="14">
        <f t="shared" si="42"/>
        <v>0</v>
      </c>
      <c r="G452" s="53"/>
    </row>
    <row r="453" spans="1:7" ht="14.25" customHeight="1" x14ac:dyDescent="0.2">
      <c r="A453" s="153">
        <f t="shared" si="43"/>
        <v>1.4000000000000004</v>
      </c>
      <c r="B453" s="179" t="s">
        <v>220</v>
      </c>
      <c r="C453" s="9">
        <v>2</v>
      </c>
      <c r="D453" s="151" t="s">
        <v>7</v>
      </c>
      <c r="E453" s="10"/>
      <c r="F453" s="14">
        <f t="shared" si="42"/>
        <v>0</v>
      </c>
      <c r="G453" s="53"/>
    </row>
    <row r="454" spans="1:7" ht="14.25" customHeight="1" x14ac:dyDescent="0.2">
      <c r="A454" s="153">
        <f t="shared" si="43"/>
        <v>1.5000000000000004</v>
      </c>
      <c r="B454" s="179" t="s">
        <v>221</v>
      </c>
      <c r="C454" s="9">
        <v>43</v>
      </c>
      <c r="D454" s="151" t="s">
        <v>7</v>
      </c>
      <c r="E454" s="10"/>
      <c r="F454" s="14">
        <f t="shared" si="42"/>
        <v>0</v>
      </c>
      <c r="G454" s="53"/>
    </row>
    <row r="455" spans="1:7" ht="14.25" customHeight="1" x14ac:dyDescent="0.2">
      <c r="A455" s="153">
        <f t="shared" si="43"/>
        <v>1.6000000000000005</v>
      </c>
      <c r="B455" s="179" t="s">
        <v>222</v>
      </c>
      <c r="C455" s="9">
        <v>14</v>
      </c>
      <c r="D455" s="151" t="s">
        <v>7</v>
      </c>
      <c r="E455" s="10"/>
      <c r="F455" s="14">
        <f t="shared" si="42"/>
        <v>0</v>
      </c>
      <c r="G455" s="53"/>
    </row>
    <row r="456" spans="1:7" ht="14.25" customHeight="1" x14ac:dyDescent="0.2">
      <c r="A456" s="153">
        <f t="shared" si="43"/>
        <v>1.7000000000000006</v>
      </c>
      <c r="B456" s="179" t="s">
        <v>223</v>
      </c>
      <c r="C456" s="9">
        <v>1</v>
      </c>
      <c r="D456" s="151" t="s">
        <v>7</v>
      </c>
      <c r="E456" s="10"/>
      <c r="F456" s="14">
        <f t="shared" si="42"/>
        <v>0</v>
      </c>
      <c r="G456" s="53"/>
    </row>
    <row r="457" spans="1:7" ht="14.25" customHeight="1" x14ac:dyDescent="0.2">
      <c r="A457" s="153">
        <f t="shared" si="43"/>
        <v>1.8000000000000007</v>
      </c>
      <c r="B457" s="179" t="s">
        <v>224</v>
      </c>
      <c r="C457" s="9">
        <v>6</v>
      </c>
      <c r="D457" s="151" t="s">
        <v>7</v>
      </c>
      <c r="E457" s="10"/>
      <c r="F457" s="14">
        <f t="shared" si="42"/>
        <v>0</v>
      </c>
      <c r="G457" s="53"/>
    </row>
    <row r="458" spans="1:7" ht="14.25" customHeight="1" x14ac:dyDescent="0.2">
      <c r="A458" s="153">
        <f t="shared" si="43"/>
        <v>1.9000000000000008</v>
      </c>
      <c r="B458" s="179" t="s">
        <v>225</v>
      </c>
      <c r="C458" s="9">
        <v>29</v>
      </c>
      <c r="D458" s="151" t="s">
        <v>7</v>
      </c>
      <c r="E458" s="10"/>
      <c r="F458" s="14">
        <f t="shared" si="42"/>
        <v>0</v>
      </c>
      <c r="G458" s="53"/>
    </row>
    <row r="459" spans="1:7" ht="14.25" customHeight="1" x14ac:dyDescent="0.2">
      <c r="A459" s="188">
        <v>1.1000000000000001</v>
      </c>
      <c r="B459" s="179" t="s">
        <v>226</v>
      </c>
      <c r="C459" s="9">
        <v>65</v>
      </c>
      <c r="D459" s="151" t="s">
        <v>7</v>
      </c>
      <c r="E459" s="10"/>
      <c r="F459" s="14">
        <f t="shared" si="42"/>
        <v>0</v>
      </c>
      <c r="G459" s="53"/>
    </row>
    <row r="460" spans="1:7" ht="14.25" customHeight="1" x14ac:dyDescent="0.2">
      <c r="A460" s="153">
        <v>1.1100000000000001</v>
      </c>
      <c r="B460" s="179" t="s">
        <v>227</v>
      </c>
      <c r="C460" s="9">
        <v>3</v>
      </c>
      <c r="D460" s="151" t="s">
        <v>7</v>
      </c>
      <c r="E460" s="10"/>
      <c r="F460" s="14">
        <f t="shared" si="42"/>
        <v>0</v>
      </c>
      <c r="G460" s="53"/>
    </row>
    <row r="461" spans="1:7" ht="14.25" customHeight="1" x14ac:dyDescent="0.2">
      <c r="A461" s="188">
        <v>1.1200000000000001</v>
      </c>
      <c r="B461" s="179" t="s">
        <v>228</v>
      </c>
      <c r="C461" s="9">
        <v>47000</v>
      </c>
      <c r="D461" s="142" t="s">
        <v>402</v>
      </c>
      <c r="E461" s="10"/>
      <c r="F461" s="14">
        <f t="shared" si="42"/>
        <v>0</v>
      </c>
      <c r="G461" s="53"/>
    </row>
    <row r="462" spans="1:7" ht="14.25" customHeight="1" x14ac:dyDescent="0.2">
      <c r="A462" s="153">
        <v>1.1299999999999999</v>
      </c>
      <c r="B462" s="179" t="s">
        <v>229</v>
      </c>
      <c r="C462" s="9">
        <v>65</v>
      </c>
      <c r="D462" s="151" t="s">
        <v>7</v>
      </c>
      <c r="E462" s="10"/>
      <c r="F462" s="14">
        <f t="shared" si="42"/>
        <v>0</v>
      </c>
      <c r="G462" s="53"/>
    </row>
    <row r="463" spans="1:7" ht="14.25" customHeight="1" x14ac:dyDescent="0.2">
      <c r="A463" s="188">
        <v>1.1399999999999999</v>
      </c>
      <c r="B463" s="179" t="s">
        <v>230</v>
      </c>
      <c r="C463" s="9">
        <v>29</v>
      </c>
      <c r="D463" s="151" t="s">
        <v>7</v>
      </c>
      <c r="E463" s="10"/>
      <c r="F463" s="14">
        <f t="shared" si="42"/>
        <v>0</v>
      </c>
      <c r="G463" s="53"/>
    </row>
    <row r="464" spans="1:7" ht="14.25" customHeight="1" x14ac:dyDescent="0.2">
      <c r="A464" s="153">
        <v>1.1499999999999999</v>
      </c>
      <c r="B464" s="179" t="s">
        <v>231</v>
      </c>
      <c r="C464" s="9">
        <v>65</v>
      </c>
      <c r="D464" s="151" t="s">
        <v>7</v>
      </c>
      <c r="E464" s="10"/>
      <c r="F464" s="14">
        <f t="shared" si="42"/>
        <v>0</v>
      </c>
      <c r="G464" s="53"/>
    </row>
    <row r="465" spans="1:7" s="96" customFormat="1" ht="14.25" customHeight="1" x14ac:dyDescent="0.2">
      <c r="A465" s="188">
        <v>1.1599999999999999</v>
      </c>
      <c r="B465" s="179" t="s">
        <v>232</v>
      </c>
      <c r="C465" s="9">
        <v>9</v>
      </c>
      <c r="D465" s="151" t="s">
        <v>7</v>
      </c>
      <c r="E465" s="10"/>
      <c r="F465" s="14">
        <f t="shared" si="42"/>
        <v>0</v>
      </c>
      <c r="G465" s="53"/>
    </row>
    <row r="466" spans="1:7" s="96" customFormat="1" ht="14.25" customHeight="1" x14ac:dyDescent="0.2">
      <c r="A466" s="188">
        <v>1.18</v>
      </c>
      <c r="B466" s="179" t="s">
        <v>233</v>
      </c>
      <c r="C466" s="9">
        <v>1</v>
      </c>
      <c r="D466" s="151" t="s">
        <v>7</v>
      </c>
      <c r="E466" s="10"/>
      <c r="F466" s="14">
        <f t="shared" si="42"/>
        <v>0</v>
      </c>
      <c r="G466" s="53"/>
    </row>
    <row r="467" spans="1:7" s="96" customFormat="1" ht="14.25" customHeight="1" x14ac:dyDescent="0.2">
      <c r="A467" s="153">
        <v>1.19</v>
      </c>
      <c r="B467" s="179" t="s">
        <v>62</v>
      </c>
      <c r="C467" s="9">
        <v>1</v>
      </c>
      <c r="D467" s="151" t="s">
        <v>7</v>
      </c>
      <c r="E467" s="10"/>
      <c r="F467" s="14">
        <f t="shared" si="42"/>
        <v>0</v>
      </c>
      <c r="G467" s="53"/>
    </row>
    <row r="468" spans="1:7" s="96" customFormat="1" ht="14.25" customHeight="1" x14ac:dyDescent="0.2">
      <c r="A468" s="17"/>
      <c r="B468" s="18"/>
      <c r="C468" s="228"/>
      <c r="D468" s="229"/>
      <c r="E468" s="97"/>
      <c r="F468" s="98">
        <f t="shared" si="42"/>
        <v>0</v>
      </c>
      <c r="G468" s="53"/>
    </row>
    <row r="469" spans="1:7" s="96" customFormat="1" ht="14.25" customHeight="1" x14ac:dyDescent="0.2">
      <c r="A469" s="150">
        <v>2</v>
      </c>
      <c r="B469" s="227" t="s">
        <v>234</v>
      </c>
      <c r="C469" s="9"/>
      <c r="D469" s="169"/>
      <c r="E469" s="10"/>
      <c r="F469" s="14">
        <f t="shared" si="42"/>
        <v>0</v>
      </c>
      <c r="G469" s="53"/>
    </row>
    <row r="470" spans="1:7" s="96" customFormat="1" ht="14.25" customHeight="1" x14ac:dyDescent="0.2">
      <c r="A470" s="153">
        <f t="shared" ref="A470:A475" si="44">+A469+0.1</f>
        <v>2.1</v>
      </c>
      <c r="B470" s="179" t="s">
        <v>235</v>
      </c>
      <c r="C470" s="9">
        <v>120</v>
      </c>
      <c r="D470" s="142" t="s">
        <v>402</v>
      </c>
      <c r="E470" s="10"/>
      <c r="F470" s="14">
        <f t="shared" si="42"/>
        <v>0</v>
      </c>
      <c r="G470" s="53"/>
    </row>
    <row r="471" spans="1:7" s="96" customFormat="1" ht="14.25" customHeight="1" x14ac:dyDescent="0.2">
      <c r="A471" s="153">
        <f t="shared" si="44"/>
        <v>2.2000000000000002</v>
      </c>
      <c r="B471" s="179" t="s">
        <v>236</v>
      </c>
      <c r="C471" s="9">
        <v>470</v>
      </c>
      <c r="D471" s="142" t="s">
        <v>402</v>
      </c>
      <c r="E471" s="10"/>
      <c r="F471" s="14">
        <f t="shared" si="42"/>
        <v>0</v>
      </c>
      <c r="G471" s="53"/>
    </row>
    <row r="472" spans="1:7" s="96" customFormat="1" ht="14.25" customHeight="1" x14ac:dyDescent="0.2">
      <c r="A472" s="153">
        <f t="shared" si="44"/>
        <v>2.3000000000000003</v>
      </c>
      <c r="B472" s="179" t="s">
        <v>237</v>
      </c>
      <c r="C472" s="9">
        <v>125</v>
      </c>
      <c r="D472" s="142" t="s">
        <v>402</v>
      </c>
      <c r="E472" s="10"/>
      <c r="F472" s="14">
        <f t="shared" si="42"/>
        <v>0</v>
      </c>
      <c r="G472" s="53"/>
    </row>
    <row r="473" spans="1:7" s="96" customFormat="1" ht="14.25" customHeight="1" x14ac:dyDescent="0.2">
      <c r="A473" s="153">
        <f t="shared" si="44"/>
        <v>2.4000000000000004</v>
      </c>
      <c r="B473" s="179" t="s">
        <v>238</v>
      </c>
      <c r="C473" s="9">
        <v>125</v>
      </c>
      <c r="D473" s="142" t="s">
        <v>402</v>
      </c>
      <c r="E473" s="10"/>
      <c r="F473" s="14">
        <f t="shared" si="42"/>
        <v>0</v>
      </c>
      <c r="G473" s="53"/>
    </row>
    <row r="474" spans="1:7" s="96" customFormat="1" ht="14.25" customHeight="1" x14ac:dyDescent="0.2">
      <c r="A474" s="153">
        <f t="shared" si="44"/>
        <v>2.5000000000000004</v>
      </c>
      <c r="B474" s="179" t="s">
        <v>239</v>
      </c>
      <c r="C474" s="9">
        <v>1100</v>
      </c>
      <c r="D474" s="142" t="s">
        <v>402</v>
      </c>
      <c r="E474" s="10"/>
      <c r="F474" s="14">
        <f t="shared" si="42"/>
        <v>0</v>
      </c>
      <c r="G474" s="53"/>
    </row>
    <row r="475" spans="1:7" s="96" customFormat="1" ht="14.25" customHeight="1" x14ac:dyDescent="0.2">
      <c r="A475" s="153">
        <f t="shared" si="44"/>
        <v>2.6000000000000005</v>
      </c>
      <c r="B475" s="179" t="s">
        <v>240</v>
      </c>
      <c r="C475" s="9">
        <v>117</v>
      </c>
      <c r="D475" s="151" t="s">
        <v>10</v>
      </c>
      <c r="E475" s="10"/>
      <c r="F475" s="14">
        <f t="shared" si="42"/>
        <v>0</v>
      </c>
      <c r="G475" s="53"/>
    </row>
    <row r="476" spans="1:7" s="96" customFormat="1" ht="14.25" customHeight="1" x14ac:dyDescent="0.2">
      <c r="A476" s="17"/>
      <c r="B476" s="18"/>
      <c r="C476" s="228"/>
      <c r="D476" s="229"/>
      <c r="E476" s="97"/>
      <c r="F476" s="98">
        <f t="shared" si="42"/>
        <v>0</v>
      </c>
      <c r="G476" s="53"/>
    </row>
    <row r="477" spans="1:7" s="96" customFormat="1" ht="14.25" customHeight="1" x14ac:dyDescent="0.2">
      <c r="A477" s="150">
        <v>3</v>
      </c>
      <c r="B477" s="227" t="s">
        <v>241</v>
      </c>
      <c r="C477" s="9"/>
      <c r="D477" s="169"/>
      <c r="E477" s="10"/>
      <c r="F477" s="14">
        <f t="shared" si="42"/>
        <v>0</v>
      </c>
      <c r="G477" s="53"/>
    </row>
    <row r="478" spans="1:7" s="96" customFormat="1" ht="14.25" customHeight="1" x14ac:dyDescent="0.2">
      <c r="A478" s="153">
        <f>+A477+0.1</f>
        <v>3.1</v>
      </c>
      <c r="B478" s="179" t="s">
        <v>242</v>
      </c>
      <c r="C478" s="9">
        <v>3</v>
      </c>
      <c r="D478" s="151" t="s">
        <v>7</v>
      </c>
      <c r="E478" s="10"/>
      <c r="F478" s="14">
        <f>ROUND(C478*E478,2)</f>
        <v>0</v>
      </c>
      <c r="G478" s="53"/>
    </row>
    <row r="479" spans="1:7" s="96" customFormat="1" ht="14.25" customHeight="1" x14ac:dyDescent="0.2">
      <c r="A479" s="153">
        <f t="shared" ref="A479:A486" si="45">+A478+0.1</f>
        <v>3.2</v>
      </c>
      <c r="B479" s="179" t="s">
        <v>243</v>
      </c>
      <c r="C479" s="9">
        <v>3</v>
      </c>
      <c r="D479" s="151" t="s">
        <v>7</v>
      </c>
      <c r="E479" s="10"/>
      <c r="F479" s="14">
        <f t="shared" ref="F479:F499" si="46">ROUND(C479*E479,2)</f>
        <v>0</v>
      </c>
      <c r="G479" s="53"/>
    </row>
    <row r="480" spans="1:7" s="96" customFormat="1" ht="14.25" customHeight="1" x14ac:dyDescent="0.2">
      <c r="A480" s="153">
        <f t="shared" si="45"/>
        <v>3.3000000000000003</v>
      </c>
      <c r="B480" s="179" t="s">
        <v>244</v>
      </c>
      <c r="C480" s="9">
        <v>3</v>
      </c>
      <c r="D480" s="151" t="s">
        <v>7</v>
      </c>
      <c r="E480" s="10"/>
      <c r="F480" s="14">
        <f t="shared" si="46"/>
        <v>0</v>
      </c>
      <c r="G480" s="53"/>
    </row>
    <row r="481" spans="1:20" s="96" customFormat="1" ht="14.25" customHeight="1" x14ac:dyDescent="0.2">
      <c r="A481" s="153">
        <f t="shared" si="45"/>
        <v>3.4000000000000004</v>
      </c>
      <c r="B481" s="179" t="s">
        <v>245</v>
      </c>
      <c r="C481" s="9">
        <v>3</v>
      </c>
      <c r="D481" s="151" t="s">
        <v>7</v>
      </c>
      <c r="E481" s="10"/>
      <c r="F481" s="14">
        <f t="shared" si="46"/>
        <v>0</v>
      </c>
      <c r="G481" s="53"/>
    </row>
    <row r="482" spans="1:20" ht="14.25" customHeight="1" x14ac:dyDescent="0.2">
      <c r="A482" s="153">
        <f t="shared" si="45"/>
        <v>3.5000000000000004</v>
      </c>
      <c r="B482" s="179" t="s">
        <v>530</v>
      </c>
      <c r="C482" s="9">
        <v>3</v>
      </c>
      <c r="D482" s="151" t="s">
        <v>7</v>
      </c>
      <c r="E482" s="10"/>
      <c r="F482" s="14">
        <f t="shared" si="46"/>
        <v>0</v>
      </c>
      <c r="G482" s="53"/>
    </row>
    <row r="483" spans="1:20" ht="14.25" customHeight="1" x14ac:dyDescent="0.2">
      <c r="A483" s="153">
        <f t="shared" si="45"/>
        <v>3.6000000000000005</v>
      </c>
      <c r="B483" s="179" t="s">
        <v>531</v>
      </c>
      <c r="C483" s="9">
        <v>3</v>
      </c>
      <c r="D483" s="151" t="s">
        <v>7</v>
      </c>
      <c r="E483" s="10"/>
      <c r="F483" s="14">
        <f t="shared" si="46"/>
        <v>0</v>
      </c>
      <c r="G483" s="53"/>
    </row>
    <row r="484" spans="1:20" ht="14.25" customHeight="1" x14ac:dyDescent="0.2">
      <c r="A484" s="153">
        <f t="shared" si="45"/>
        <v>3.7000000000000006</v>
      </c>
      <c r="B484" s="179" t="s">
        <v>534</v>
      </c>
      <c r="C484" s="9">
        <v>3</v>
      </c>
      <c r="D484" s="151" t="s">
        <v>7</v>
      </c>
      <c r="E484" s="10"/>
      <c r="F484" s="14">
        <f t="shared" si="46"/>
        <v>0</v>
      </c>
      <c r="G484" s="53"/>
    </row>
    <row r="485" spans="1:20" ht="14.25" customHeight="1" x14ac:dyDescent="0.2">
      <c r="A485" s="153">
        <f t="shared" si="45"/>
        <v>3.8000000000000007</v>
      </c>
      <c r="B485" s="148" t="s">
        <v>373</v>
      </c>
      <c r="C485" s="9">
        <v>17.399999999999999</v>
      </c>
      <c r="D485" s="151" t="s">
        <v>11</v>
      </c>
      <c r="E485" s="10"/>
      <c r="F485" s="14">
        <f t="shared" ref="F485:F489" si="47">ROUND(C485*E485,2)</f>
        <v>0</v>
      </c>
      <c r="G485" s="62"/>
    </row>
    <row r="486" spans="1:20" s="100" customFormat="1" ht="14.25" customHeight="1" x14ac:dyDescent="0.2">
      <c r="A486" s="153">
        <f t="shared" si="45"/>
        <v>3.9000000000000008</v>
      </c>
      <c r="B486" s="148" t="s">
        <v>374</v>
      </c>
      <c r="C486" s="9">
        <v>60</v>
      </c>
      <c r="D486" s="151" t="s">
        <v>11</v>
      </c>
      <c r="E486" s="10"/>
      <c r="F486" s="14">
        <f t="shared" si="47"/>
        <v>0</v>
      </c>
      <c r="G486" s="62"/>
      <c r="H486" s="99"/>
      <c r="I486" s="99"/>
      <c r="J486" s="99"/>
      <c r="K486" s="99"/>
      <c r="L486" s="99"/>
      <c r="M486" s="99"/>
      <c r="N486" s="99"/>
      <c r="O486" s="99"/>
      <c r="P486" s="99"/>
      <c r="Q486" s="99"/>
      <c r="R486" s="99"/>
      <c r="S486" s="99"/>
      <c r="T486" s="99"/>
    </row>
    <row r="487" spans="1:20" ht="14.25" customHeight="1" x14ac:dyDescent="0.2">
      <c r="A487" s="188">
        <f>+A478</f>
        <v>3.1</v>
      </c>
      <c r="B487" s="230" t="s">
        <v>184</v>
      </c>
      <c r="C487" s="19">
        <v>2</v>
      </c>
      <c r="D487" s="142" t="s">
        <v>7</v>
      </c>
      <c r="E487" s="10"/>
      <c r="F487" s="13">
        <f t="shared" si="47"/>
        <v>0</v>
      </c>
      <c r="G487" s="62"/>
    </row>
    <row r="488" spans="1:20" ht="14.25" customHeight="1" x14ac:dyDescent="0.2">
      <c r="A488" s="188">
        <f>+A487+0.01</f>
        <v>3.11</v>
      </c>
      <c r="B488" s="230" t="s">
        <v>504</v>
      </c>
      <c r="C488" s="19">
        <v>1</v>
      </c>
      <c r="D488" s="142" t="s">
        <v>7</v>
      </c>
      <c r="E488" s="10"/>
      <c r="F488" s="13">
        <f t="shared" si="47"/>
        <v>0</v>
      </c>
      <c r="G488" s="62"/>
    </row>
    <row r="489" spans="1:20" ht="14.25" customHeight="1" x14ac:dyDescent="0.2">
      <c r="A489" s="188">
        <f t="shared" ref="A489:A498" si="48">+A488+0.01</f>
        <v>3.1199999999999997</v>
      </c>
      <c r="B489" s="230" t="s">
        <v>503</v>
      </c>
      <c r="C489" s="19">
        <v>1</v>
      </c>
      <c r="D489" s="142" t="s">
        <v>7</v>
      </c>
      <c r="E489" s="10"/>
      <c r="F489" s="13">
        <f t="shared" si="47"/>
        <v>0</v>
      </c>
      <c r="G489" s="62"/>
    </row>
    <row r="490" spans="1:20" ht="14.25" customHeight="1" x14ac:dyDescent="0.2">
      <c r="A490" s="188">
        <f t="shared" si="48"/>
        <v>3.1299999999999994</v>
      </c>
      <c r="B490" s="231" t="s">
        <v>529</v>
      </c>
      <c r="C490" s="19">
        <v>15</v>
      </c>
      <c r="D490" s="151" t="s">
        <v>7</v>
      </c>
      <c r="E490" s="10"/>
      <c r="F490" s="101">
        <f>ROUND(C490*E490,2)</f>
        <v>0</v>
      </c>
      <c r="G490" s="62"/>
    </row>
    <row r="491" spans="1:20" ht="14.25" customHeight="1" x14ac:dyDescent="0.2">
      <c r="A491" s="188">
        <f t="shared" si="48"/>
        <v>3.1399999999999992</v>
      </c>
      <c r="B491" s="179" t="s">
        <v>533</v>
      </c>
      <c r="C491" s="9">
        <v>3</v>
      </c>
      <c r="D491" s="151" t="s">
        <v>7</v>
      </c>
      <c r="E491" s="10"/>
      <c r="F491" s="14">
        <f t="shared" si="46"/>
        <v>0</v>
      </c>
      <c r="G491" s="62"/>
    </row>
    <row r="492" spans="1:20" ht="14.25" customHeight="1" x14ac:dyDescent="0.2">
      <c r="A492" s="188">
        <f t="shared" si="48"/>
        <v>3.149999999999999</v>
      </c>
      <c r="B492" s="179" t="s">
        <v>246</v>
      </c>
      <c r="C492" s="9">
        <v>24</v>
      </c>
      <c r="D492" s="142" t="s">
        <v>402</v>
      </c>
      <c r="E492" s="10"/>
      <c r="F492" s="14">
        <f t="shared" si="46"/>
        <v>0</v>
      </c>
      <c r="G492" s="62"/>
    </row>
    <row r="493" spans="1:20" ht="14.25" customHeight="1" x14ac:dyDescent="0.2">
      <c r="A493" s="188">
        <f t="shared" si="48"/>
        <v>3.1599999999999988</v>
      </c>
      <c r="B493" s="179" t="s">
        <v>247</v>
      </c>
      <c r="C493" s="9">
        <v>3</v>
      </c>
      <c r="D493" s="151" t="s">
        <v>7</v>
      </c>
      <c r="E493" s="10"/>
      <c r="F493" s="14">
        <f t="shared" si="46"/>
        <v>0</v>
      </c>
      <c r="G493" s="62"/>
    </row>
    <row r="494" spans="1:20" ht="14.25" customHeight="1" x14ac:dyDescent="0.2">
      <c r="A494" s="188">
        <f t="shared" si="48"/>
        <v>3.1699999999999986</v>
      </c>
      <c r="B494" s="179" t="s">
        <v>248</v>
      </c>
      <c r="C494" s="9">
        <v>11</v>
      </c>
      <c r="D494" s="151" t="s">
        <v>7</v>
      </c>
      <c r="E494" s="10"/>
      <c r="F494" s="14">
        <f t="shared" si="46"/>
        <v>0</v>
      </c>
      <c r="G494" s="62"/>
    </row>
    <row r="495" spans="1:20" ht="14.25" customHeight="1" x14ac:dyDescent="0.2">
      <c r="A495" s="188">
        <f t="shared" si="48"/>
        <v>3.1799999999999984</v>
      </c>
      <c r="B495" s="179" t="s">
        <v>249</v>
      </c>
      <c r="C495" s="168">
        <v>499.2</v>
      </c>
      <c r="D495" s="151" t="s">
        <v>7</v>
      </c>
      <c r="E495" s="10"/>
      <c r="F495" s="14">
        <f t="shared" si="46"/>
        <v>0</v>
      </c>
      <c r="G495" s="62"/>
    </row>
    <row r="496" spans="1:20" ht="14.25" customHeight="1" x14ac:dyDescent="0.2">
      <c r="A496" s="188">
        <f t="shared" si="48"/>
        <v>3.1899999999999982</v>
      </c>
      <c r="B496" s="179" t="s">
        <v>532</v>
      </c>
      <c r="C496" s="9">
        <v>1</v>
      </c>
      <c r="D496" s="151" t="s">
        <v>7</v>
      </c>
      <c r="E496" s="10"/>
      <c r="F496" s="14">
        <f t="shared" si="46"/>
        <v>0</v>
      </c>
      <c r="G496" s="62"/>
    </row>
    <row r="497" spans="1:7" ht="14.25" customHeight="1" x14ac:dyDescent="0.2">
      <c r="A497" s="188">
        <f t="shared" si="48"/>
        <v>3.199999999999998</v>
      </c>
      <c r="B497" s="179" t="s">
        <v>250</v>
      </c>
      <c r="C497" s="9">
        <v>1</v>
      </c>
      <c r="D497" s="151" t="s">
        <v>7</v>
      </c>
      <c r="E497" s="10"/>
      <c r="F497" s="14">
        <f t="shared" si="46"/>
        <v>0</v>
      </c>
      <c r="G497" s="62"/>
    </row>
    <row r="498" spans="1:7" ht="14.25" customHeight="1" x14ac:dyDescent="0.2">
      <c r="A498" s="188">
        <f t="shared" si="48"/>
        <v>3.2099999999999977</v>
      </c>
      <c r="B498" s="179" t="s">
        <v>535</v>
      </c>
      <c r="C498" s="9">
        <v>1</v>
      </c>
      <c r="D498" s="151" t="s">
        <v>7</v>
      </c>
      <c r="E498" s="10"/>
      <c r="F498" s="14">
        <f t="shared" si="46"/>
        <v>0</v>
      </c>
      <c r="G498" s="62"/>
    </row>
    <row r="499" spans="1:7" ht="14.25" customHeight="1" x14ac:dyDescent="0.2">
      <c r="A499" s="17"/>
      <c r="B499" s="18"/>
      <c r="C499" s="228"/>
      <c r="D499" s="229"/>
      <c r="E499" s="97"/>
      <c r="F499" s="98">
        <f t="shared" si="46"/>
        <v>0</v>
      </c>
      <c r="G499" s="53"/>
    </row>
    <row r="500" spans="1:7" ht="14.25" customHeight="1" x14ac:dyDescent="0.2">
      <c r="A500" s="150">
        <v>4</v>
      </c>
      <c r="B500" s="227" t="s">
        <v>251</v>
      </c>
      <c r="C500" s="9"/>
      <c r="D500" s="169"/>
      <c r="E500" s="10"/>
      <c r="F500" s="14">
        <f t="shared" ref="F500:F506" si="49">ROUND(C500*E500,2)</f>
        <v>0</v>
      </c>
      <c r="G500" s="53"/>
    </row>
    <row r="501" spans="1:7" ht="14.25" customHeight="1" x14ac:dyDescent="0.2">
      <c r="A501" s="153">
        <f>+A500+0.1</f>
        <v>4.0999999999999996</v>
      </c>
      <c r="B501" s="179" t="s">
        <v>252</v>
      </c>
      <c r="C501" s="9">
        <v>15</v>
      </c>
      <c r="D501" s="151" t="s">
        <v>7</v>
      </c>
      <c r="E501" s="10"/>
      <c r="F501" s="14">
        <f t="shared" si="49"/>
        <v>0</v>
      </c>
      <c r="G501" s="53"/>
    </row>
    <row r="502" spans="1:7" ht="14.25" customHeight="1" x14ac:dyDescent="0.2">
      <c r="A502" s="153">
        <f>+A501+0.1</f>
        <v>4.1999999999999993</v>
      </c>
      <c r="B502" s="179" t="s">
        <v>253</v>
      </c>
      <c r="C502" s="9">
        <v>15</v>
      </c>
      <c r="D502" s="151" t="s">
        <v>7</v>
      </c>
      <c r="E502" s="10"/>
      <c r="F502" s="14">
        <f t="shared" si="49"/>
        <v>0</v>
      </c>
      <c r="G502" s="53"/>
    </row>
    <row r="503" spans="1:7" ht="14.25" customHeight="1" x14ac:dyDescent="0.2">
      <c r="A503" s="153">
        <f>+A502+0.1</f>
        <v>4.2999999999999989</v>
      </c>
      <c r="B503" s="179" t="s">
        <v>229</v>
      </c>
      <c r="C503" s="9">
        <v>15</v>
      </c>
      <c r="D503" s="151" t="s">
        <v>7</v>
      </c>
      <c r="E503" s="10"/>
      <c r="F503" s="14">
        <f t="shared" si="49"/>
        <v>0</v>
      </c>
      <c r="G503" s="53"/>
    </row>
    <row r="504" spans="1:7" s="96" customFormat="1" ht="14.25" customHeight="1" x14ac:dyDescent="0.2">
      <c r="A504" s="188">
        <v>1.1599999999999999</v>
      </c>
      <c r="B504" s="179" t="s">
        <v>232</v>
      </c>
      <c r="C504" s="9">
        <v>1</v>
      </c>
      <c r="D504" s="151" t="s">
        <v>7</v>
      </c>
      <c r="E504" s="10"/>
      <c r="F504" s="14">
        <f t="shared" si="49"/>
        <v>0</v>
      </c>
      <c r="G504" s="53"/>
    </row>
    <row r="505" spans="1:7" ht="14.25" customHeight="1" x14ac:dyDescent="0.2">
      <c r="A505" s="153">
        <f>+A503+0.1</f>
        <v>4.3999999999999986</v>
      </c>
      <c r="B505" s="179" t="s">
        <v>254</v>
      </c>
      <c r="C505" s="9">
        <v>15</v>
      </c>
      <c r="D505" s="151" t="s">
        <v>7</v>
      </c>
      <c r="E505" s="10"/>
      <c r="F505" s="14">
        <f t="shared" si="49"/>
        <v>0</v>
      </c>
      <c r="G505" s="53"/>
    </row>
    <row r="506" spans="1:7" ht="14.25" customHeight="1" x14ac:dyDescent="0.2">
      <c r="A506" s="153">
        <f>+A505+0.1</f>
        <v>4.4999999999999982</v>
      </c>
      <c r="B506" s="179" t="s">
        <v>62</v>
      </c>
      <c r="C506" s="9">
        <v>1</v>
      </c>
      <c r="D506" s="151" t="s">
        <v>7</v>
      </c>
      <c r="E506" s="10"/>
      <c r="F506" s="14">
        <f t="shared" si="49"/>
        <v>0</v>
      </c>
      <c r="G506" s="53"/>
    </row>
    <row r="507" spans="1:7" ht="14.25" customHeight="1" x14ac:dyDescent="0.2">
      <c r="A507" s="150"/>
      <c r="B507" s="167" t="s">
        <v>255</v>
      </c>
      <c r="C507" s="174"/>
      <c r="D507" s="132"/>
      <c r="E507" s="93"/>
      <c r="F507" s="94">
        <f>ROUND(SUM(F450:F506),2)</f>
        <v>0</v>
      </c>
      <c r="G507" s="53"/>
    </row>
    <row r="508" spans="1:7" ht="14.25" customHeight="1" x14ac:dyDescent="0.2">
      <c r="A508" s="140"/>
      <c r="B508" s="232"/>
      <c r="C508" s="19"/>
      <c r="D508" s="142"/>
      <c r="E508" s="1"/>
      <c r="F508" s="79"/>
      <c r="G508" s="53"/>
    </row>
    <row r="509" spans="1:7" ht="14.25" customHeight="1" x14ac:dyDescent="0.2">
      <c r="A509" s="136" t="s">
        <v>256</v>
      </c>
      <c r="B509" s="133" t="s">
        <v>257</v>
      </c>
      <c r="C509" s="19"/>
      <c r="D509" s="191"/>
      <c r="E509" s="1"/>
      <c r="F509" s="13"/>
      <c r="G509" s="53"/>
    </row>
    <row r="510" spans="1:7" ht="14.25" customHeight="1" x14ac:dyDescent="0.2">
      <c r="A510" s="136"/>
      <c r="B510" s="133"/>
      <c r="C510" s="19"/>
      <c r="D510" s="191"/>
      <c r="E510" s="1"/>
      <c r="F510" s="13"/>
      <c r="G510" s="53"/>
    </row>
    <row r="511" spans="1:7" ht="14.25" customHeight="1" x14ac:dyDescent="0.2">
      <c r="A511" s="150" t="s">
        <v>99</v>
      </c>
      <c r="B511" s="233" t="s">
        <v>72</v>
      </c>
      <c r="C511" s="20"/>
      <c r="D511" s="151"/>
      <c r="E511" s="10"/>
      <c r="F511" s="14"/>
      <c r="G511" s="53"/>
    </row>
    <row r="512" spans="1:7" ht="14.25" customHeight="1" x14ac:dyDescent="0.2">
      <c r="A512" s="140"/>
      <c r="B512" s="141"/>
      <c r="C512" s="19"/>
      <c r="D512" s="142"/>
      <c r="E512" s="54"/>
      <c r="F512" s="13"/>
      <c r="G512" s="53"/>
    </row>
    <row r="513" spans="1:7" ht="14.25" customHeight="1" x14ac:dyDescent="0.2">
      <c r="A513" s="136">
        <v>1</v>
      </c>
      <c r="B513" s="137" t="s">
        <v>88</v>
      </c>
      <c r="C513" s="19"/>
      <c r="D513" s="142"/>
      <c r="E513" s="54"/>
      <c r="F513" s="13"/>
      <c r="G513" s="53"/>
    </row>
    <row r="514" spans="1:7" ht="14.25" customHeight="1" x14ac:dyDescent="0.2">
      <c r="A514" s="140">
        <f>A513+0.1</f>
        <v>1.1000000000000001</v>
      </c>
      <c r="B514" s="141" t="s">
        <v>74</v>
      </c>
      <c r="C514" s="19">
        <v>2245.2199999999998</v>
      </c>
      <c r="D514" s="142" t="s">
        <v>12</v>
      </c>
      <c r="E514" s="1"/>
      <c r="F514" s="13">
        <f>ROUND(C514*E514,2)</f>
        <v>0</v>
      </c>
      <c r="G514" s="53"/>
    </row>
    <row r="515" spans="1:7" ht="14.25" customHeight="1" x14ac:dyDescent="0.2">
      <c r="A515" s="140">
        <f>A514+0.1</f>
        <v>1.2000000000000002</v>
      </c>
      <c r="B515" s="141" t="s">
        <v>75</v>
      </c>
      <c r="C515" s="19">
        <v>1693.12</v>
      </c>
      <c r="D515" s="142" t="s">
        <v>73</v>
      </c>
      <c r="E515" s="54"/>
      <c r="F515" s="13">
        <f>ROUND(C515*E515,2)</f>
        <v>0</v>
      </c>
      <c r="G515" s="53"/>
    </row>
    <row r="516" spans="1:7" ht="14.25" customHeight="1" x14ac:dyDescent="0.2">
      <c r="A516" s="140"/>
      <c r="B516" s="141"/>
      <c r="C516" s="19"/>
      <c r="D516" s="142"/>
      <c r="E516" s="1"/>
      <c r="F516" s="13"/>
      <c r="G516" s="53"/>
    </row>
    <row r="517" spans="1:7" ht="14.25" customHeight="1" x14ac:dyDescent="0.2">
      <c r="A517" s="136">
        <v>2</v>
      </c>
      <c r="B517" s="137" t="s">
        <v>76</v>
      </c>
      <c r="C517" s="19"/>
      <c r="D517" s="142"/>
      <c r="E517" s="54"/>
      <c r="F517" s="13"/>
      <c r="G517" s="53"/>
    </row>
    <row r="518" spans="1:7" ht="14.25" customHeight="1" x14ac:dyDescent="0.2">
      <c r="A518" s="140">
        <f t="shared" ref="A518:A523" si="50">A517+0.1</f>
        <v>2.1</v>
      </c>
      <c r="B518" s="141" t="s">
        <v>79</v>
      </c>
      <c r="C518" s="19">
        <v>423.28</v>
      </c>
      <c r="D518" s="142" t="s">
        <v>77</v>
      </c>
      <c r="E518" s="54"/>
      <c r="F518" s="13">
        <f t="shared" ref="F518:F523" si="51">ROUND(C518*E518,2)</f>
        <v>0</v>
      </c>
      <c r="G518" s="53"/>
    </row>
    <row r="519" spans="1:7" ht="14.25" customHeight="1" x14ac:dyDescent="0.2">
      <c r="A519" s="140">
        <f t="shared" si="50"/>
        <v>2.2000000000000002</v>
      </c>
      <c r="B519" s="141" t="s">
        <v>80</v>
      </c>
      <c r="C519" s="19">
        <v>12698.4</v>
      </c>
      <c r="D519" s="142" t="s">
        <v>78</v>
      </c>
      <c r="E519" s="54"/>
      <c r="F519" s="13">
        <f t="shared" si="51"/>
        <v>0</v>
      </c>
      <c r="G519" s="53"/>
    </row>
    <row r="520" spans="1:7" ht="14.25" customHeight="1" x14ac:dyDescent="0.2">
      <c r="A520" s="140">
        <f t="shared" si="50"/>
        <v>2.3000000000000003</v>
      </c>
      <c r="B520" s="141" t="s">
        <v>81</v>
      </c>
      <c r="C520" s="19">
        <v>550.27</v>
      </c>
      <c r="D520" s="142" t="s">
        <v>73</v>
      </c>
      <c r="E520" s="54"/>
      <c r="F520" s="13">
        <f t="shared" si="51"/>
        <v>0</v>
      </c>
      <c r="G520" s="53"/>
    </row>
    <row r="521" spans="1:7" ht="14.25" customHeight="1" x14ac:dyDescent="0.2">
      <c r="A521" s="140">
        <f t="shared" si="50"/>
        <v>2.4000000000000004</v>
      </c>
      <c r="B521" s="141" t="s">
        <v>82</v>
      </c>
      <c r="C521" s="19">
        <v>634.91999999999996</v>
      </c>
      <c r="D521" s="142" t="s">
        <v>77</v>
      </c>
      <c r="E521" s="54"/>
      <c r="F521" s="13">
        <f t="shared" si="51"/>
        <v>0</v>
      </c>
      <c r="G521" s="53"/>
    </row>
    <row r="522" spans="1:7" ht="14.25" customHeight="1" x14ac:dyDescent="0.2">
      <c r="A522" s="140">
        <f t="shared" si="50"/>
        <v>2.5000000000000004</v>
      </c>
      <c r="B522" s="141" t="s">
        <v>83</v>
      </c>
      <c r="C522" s="19">
        <v>15873</v>
      </c>
      <c r="D522" s="142" t="s">
        <v>78</v>
      </c>
      <c r="E522" s="54"/>
      <c r="F522" s="13">
        <f t="shared" si="51"/>
        <v>0</v>
      </c>
      <c r="G522" s="53"/>
    </row>
    <row r="523" spans="1:7" ht="14.25" customHeight="1" x14ac:dyDescent="0.2">
      <c r="A523" s="140">
        <f t="shared" si="50"/>
        <v>2.6000000000000005</v>
      </c>
      <c r="B523" s="141" t="s">
        <v>84</v>
      </c>
      <c r="C523" s="19">
        <v>825.4</v>
      </c>
      <c r="D523" s="142" t="s">
        <v>73</v>
      </c>
      <c r="E523" s="54"/>
      <c r="F523" s="13">
        <f t="shared" si="51"/>
        <v>0</v>
      </c>
      <c r="G523" s="53"/>
    </row>
    <row r="524" spans="1:7" ht="14.25" customHeight="1" x14ac:dyDescent="0.2">
      <c r="A524" s="140"/>
      <c r="B524" s="141"/>
      <c r="C524" s="19"/>
      <c r="D524" s="142"/>
      <c r="E524" s="54"/>
      <c r="F524" s="13"/>
      <c r="G524" s="53"/>
    </row>
    <row r="525" spans="1:7" ht="14.25" customHeight="1" x14ac:dyDescent="0.2">
      <c r="A525" s="136">
        <v>3</v>
      </c>
      <c r="B525" s="137" t="s">
        <v>85</v>
      </c>
      <c r="C525" s="19"/>
      <c r="D525" s="142"/>
      <c r="E525" s="54"/>
      <c r="F525" s="13"/>
      <c r="G525" s="53"/>
    </row>
    <row r="526" spans="1:7" s="71" customFormat="1" ht="14.25" customHeight="1" x14ac:dyDescent="0.2">
      <c r="A526" s="140">
        <f>A525+0.1</f>
        <v>3.1</v>
      </c>
      <c r="B526" s="148" t="s">
        <v>480</v>
      </c>
      <c r="C526" s="19">
        <v>2245.2199999999998</v>
      </c>
      <c r="D526" s="142" t="s">
        <v>12</v>
      </c>
      <c r="E526" s="68"/>
      <c r="F526" s="10">
        <f t="shared" ref="F526:F528" si="52">ROUND(C526*E526,2)</f>
        <v>0</v>
      </c>
      <c r="G526" s="53"/>
    </row>
    <row r="527" spans="1:7" s="71" customFormat="1" ht="14.25" customHeight="1" x14ac:dyDescent="0.2">
      <c r="A527" s="140">
        <f>A526+0.1</f>
        <v>3.2</v>
      </c>
      <c r="B527" s="141" t="s">
        <v>328</v>
      </c>
      <c r="C527" s="19">
        <v>2245.2199999999998</v>
      </c>
      <c r="D527" s="142" t="s">
        <v>12</v>
      </c>
      <c r="E527" s="68"/>
      <c r="F527" s="10">
        <f t="shared" si="52"/>
        <v>0</v>
      </c>
      <c r="G527" s="53"/>
    </row>
    <row r="528" spans="1:7" s="72" customFormat="1" ht="14.25" customHeight="1" x14ac:dyDescent="0.2">
      <c r="A528" s="140">
        <f>A527+0.1</f>
        <v>3.3000000000000003</v>
      </c>
      <c r="B528" s="141" t="s">
        <v>86</v>
      </c>
      <c r="C528" s="9">
        <v>6538.08</v>
      </c>
      <c r="D528" s="151" t="s">
        <v>258</v>
      </c>
      <c r="E528" s="68"/>
      <c r="F528" s="10">
        <f t="shared" si="52"/>
        <v>0</v>
      </c>
      <c r="G528" s="53"/>
    </row>
    <row r="529" spans="1:7" ht="14.25" customHeight="1" x14ac:dyDescent="0.2">
      <c r="A529" s="234"/>
      <c r="B529" s="235"/>
      <c r="C529" s="236"/>
      <c r="D529" s="237"/>
      <c r="E529" s="102"/>
      <c r="F529" s="103"/>
      <c r="G529" s="53"/>
    </row>
    <row r="530" spans="1:7" ht="14.25" customHeight="1" x14ac:dyDescent="0.2">
      <c r="A530" s="150">
        <v>4</v>
      </c>
      <c r="B530" s="137" t="s">
        <v>87</v>
      </c>
      <c r="C530" s="9"/>
      <c r="D530" s="151"/>
      <c r="E530" s="68"/>
      <c r="F530" s="14"/>
      <c r="G530" s="53"/>
    </row>
    <row r="531" spans="1:7" ht="14.25" customHeight="1" x14ac:dyDescent="0.2">
      <c r="A531" s="140">
        <f>A530+0.1</f>
        <v>4.0999999999999996</v>
      </c>
      <c r="B531" s="141" t="s">
        <v>509</v>
      </c>
      <c r="C531" s="19">
        <v>970.2</v>
      </c>
      <c r="D531" s="151" t="s">
        <v>12</v>
      </c>
      <c r="E531" s="68"/>
      <c r="F531" s="14">
        <f>ROUND(C531*E531,2)</f>
        <v>0</v>
      </c>
      <c r="G531" s="53"/>
    </row>
    <row r="532" spans="1:7" ht="14.25" customHeight="1" x14ac:dyDescent="0.2">
      <c r="A532" s="140">
        <f>A531+0.1</f>
        <v>4.1999999999999993</v>
      </c>
      <c r="B532" s="141" t="s">
        <v>510</v>
      </c>
      <c r="C532" s="9">
        <v>970.2</v>
      </c>
      <c r="D532" s="151" t="s">
        <v>40</v>
      </c>
      <c r="E532" s="68"/>
      <c r="F532" s="14">
        <f>ROUND(C532*E532,2)</f>
        <v>0</v>
      </c>
      <c r="G532" s="53"/>
    </row>
    <row r="533" spans="1:7" ht="14.25" customHeight="1" x14ac:dyDescent="0.2">
      <c r="A533" s="140">
        <f>A532+0.1</f>
        <v>4.2999999999999989</v>
      </c>
      <c r="B533" s="141" t="s">
        <v>511</v>
      </c>
      <c r="C533" s="9">
        <v>11.52</v>
      </c>
      <c r="D533" s="151" t="s">
        <v>10</v>
      </c>
      <c r="E533" s="68"/>
      <c r="F533" s="14">
        <f>ROUND(C533*E533,2)</f>
        <v>0</v>
      </c>
      <c r="G533" s="53"/>
    </row>
    <row r="534" spans="1:7" ht="14.25" customHeight="1" x14ac:dyDescent="0.2">
      <c r="A534" s="153"/>
      <c r="B534" s="141"/>
      <c r="C534" s="9"/>
      <c r="D534" s="151"/>
      <c r="E534" s="68"/>
      <c r="F534" s="14"/>
      <c r="G534" s="53"/>
    </row>
    <row r="535" spans="1:7" ht="14.25" customHeight="1" x14ac:dyDescent="0.2">
      <c r="A535" s="150" t="s">
        <v>100</v>
      </c>
      <c r="B535" s="233" t="s">
        <v>89</v>
      </c>
      <c r="C535" s="20"/>
      <c r="D535" s="151"/>
      <c r="E535" s="10"/>
      <c r="F535" s="14"/>
      <c r="G535" s="53"/>
    </row>
    <row r="536" spans="1:7" ht="14.25" customHeight="1" x14ac:dyDescent="0.2">
      <c r="A536" s="140">
        <v>1</v>
      </c>
      <c r="B536" s="238" t="s">
        <v>474</v>
      </c>
      <c r="C536" s="19">
        <v>676</v>
      </c>
      <c r="D536" s="142" t="s">
        <v>11</v>
      </c>
      <c r="E536" s="54"/>
      <c r="F536" s="13">
        <f>ROUND(C536*E536,2)</f>
        <v>0</v>
      </c>
      <c r="G536" s="53"/>
    </row>
    <row r="537" spans="1:7" ht="14.25" customHeight="1" x14ac:dyDescent="0.2">
      <c r="A537" s="140">
        <v>2</v>
      </c>
      <c r="B537" s="141" t="s">
        <v>259</v>
      </c>
      <c r="C537" s="19">
        <v>2</v>
      </c>
      <c r="D537" s="142" t="s">
        <v>7</v>
      </c>
      <c r="E537" s="54"/>
      <c r="F537" s="13">
        <f>ROUND(C537*E537,2)</f>
        <v>0</v>
      </c>
      <c r="G537" s="53"/>
    </row>
    <row r="538" spans="1:7" ht="14.25" customHeight="1" x14ac:dyDescent="0.2">
      <c r="A538" s="140">
        <v>3</v>
      </c>
      <c r="B538" s="141" t="s">
        <v>90</v>
      </c>
      <c r="C538" s="19">
        <v>1</v>
      </c>
      <c r="D538" s="142" t="s">
        <v>7</v>
      </c>
      <c r="E538" s="54"/>
      <c r="F538" s="13">
        <f>ROUND(C538*E538,2)</f>
        <v>0</v>
      </c>
      <c r="G538" s="53"/>
    </row>
    <row r="539" spans="1:7" ht="14.25" customHeight="1" x14ac:dyDescent="0.2">
      <c r="A539" s="150"/>
      <c r="B539" s="232"/>
      <c r="C539" s="9"/>
      <c r="D539" s="151"/>
      <c r="E539" s="10"/>
      <c r="F539" s="82"/>
      <c r="G539" s="53"/>
    </row>
    <row r="540" spans="1:7" ht="14.25" customHeight="1" x14ac:dyDescent="0.2">
      <c r="A540" s="239" t="s">
        <v>101</v>
      </c>
      <c r="B540" s="240" t="s">
        <v>260</v>
      </c>
      <c r="C540" s="164"/>
      <c r="D540" s="241"/>
      <c r="E540" s="16"/>
      <c r="F540" s="104"/>
      <c r="G540" s="53"/>
    </row>
    <row r="541" spans="1:7" ht="14.25" customHeight="1" x14ac:dyDescent="0.2">
      <c r="A541" s="239"/>
      <c r="B541" s="240"/>
      <c r="C541" s="164"/>
      <c r="D541" s="241"/>
      <c r="E541" s="16"/>
      <c r="F541" s="104"/>
      <c r="G541" s="53"/>
    </row>
    <row r="542" spans="1:7" ht="14.25" customHeight="1" x14ac:dyDescent="0.2">
      <c r="A542" s="242">
        <v>1</v>
      </c>
      <c r="B542" s="243" t="s">
        <v>8</v>
      </c>
      <c r="C542" s="244">
        <v>1</v>
      </c>
      <c r="D542" s="245" t="s">
        <v>7</v>
      </c>
      <c r="E542" s="54"/>
      <c r="F542" s="105">
        <f>ROUND(C542*E542,2)</f>
        <v>0</v>
      </c>
      <c r="G542" s="53"/>
    </row>
    <row r="543" spans="1:7" ht="14.25" customHeight="1" x14ac:dyDescent="0.2">
      <c r="A543" s="246"/>
      <c r="B543" s="243"/>
      <c r="C543" s="244"/>
      <c r="D543" s="245"/>
      <c r="E543" s="54"/>
      <c r="F543" s="105"/>
      <c r="G543" s="53"/>
    </row>
    <row r="544" spans="1:7" ht="14.25" customHeight="1" x14ac:dyDescent="0.2">
      <c r="A544" s="247">
        <v>2</v>
      </c>
      <c r="B544" s="248" t="s">
        <v>14</v>
      </c>
      <c r="C544" s="244"/>
      <c r="D544" s="245"/>
      <c r="E544" s="54"/>
      <c r="F544" s="105"/>
      <c r="G544" s="53"/>
    </row>
    <row r="545" spans="1:7" ht="14.25" customHeight="1" x14ac:dyDescent="0.2">
      <c r="A545" s="249">
        <v>2.1</v>
      </c>
      <c r="B545" s="243" t="s">
        <v>261</v>
      </c>
      <c r="C545" s="244">
        <v>9.68</v>
      </c>
      <c r="D545" s="245" t="s">
        <v>10</v>
      </c>
      <c r="E545" s="54"/>
      <c r="F545" s="105">
        <f>ROUND(C545*E545,2)</f>
        <v>0</v>
      </c>
      <c r="G545" s="53"/>
    </row>
    <row r="546" spans="1:7" ht="14.25" customHeight="1" x14ac:dyDescent="0.2">
      <c r="A546" s="249">
        <v>2.2000000000000002</v>
      </c>
      <c r="B546" s="149" t="s">
        <v>185</v>
      </c>
      <c r="C546" s="244">
        <v>3.98</v>
      </c>
      <c r="D546" s="245" t="s">
        <v>10</v>
      </c>
      <c r="E546" s="10"/>
      <c r="F546" s="105">
        <f>ROUND(C546*E546,2)</f>
        <v>0</v>
      </c>
      <c r="G546" s="53"/>
    </row>
    <row r="547" spans="1:7" ht="14.25" customHeight="1" x14ac:dyDescent="0.2">
      <c r="A547" s="249">
        <v>2.2999999999999998</v>
      </c>
      <c r="B547" s="243" t="s">
        <v>130</v>
      </c>
      <c r="C547" s="244">
        <v>6.86</v>
      </c>
      <c r="D547" s="245" t="s">
        <v>10</v>
      </c>
      <c r="E547" s="54"/>
      <c r="F547" s="105">
        <f>ROUND(C547*E547,2)</f>
        <v>0</v>
      </c>
      <c r="G547" s="53"/>
    </row>
    <row r="548" spans="1:7" ht="14.25" customHeight="1" x14ac:dyDescent="0.2">
      <c r="A548" s="246"/>
      <c r="B548" s="243"/>
      <c r="C548" s="244"/>
      <c r="D548" s="245"/>
      <c r="E548" s="54"/>
      <c r="F548" s="105"/>
      <c r="G548" s="53"/>
    </row>
    <row r="549" spans="1:7" ht="14.25" customHeight="1" x14ac:dyDescent="0.2">
      <c r="A549" s="247">
        <v>3</v>
      </c>
      <c r="B549" s="248" t="s">
        <v>512</v>
      </c>
      <c r="C549" s="244"/>
      <c r="D549" s="245"/>
      <c r="E549" s="1"/>
      <c r="F549" s="105"/>
      <c r="G549" s="53"/>
    </row>
    <row r="550" spans="1:7" ht="14.25" customHeight="1" x14ac:dyDescent="0.2">
      <c r="A550" s="249">
        <v>3.1</v>
      </c>
      <c r="B550" s="243" t="s">
        <v>262</v>
      </c>
      <c r="C550" s="244">
        <v>4.0999999999999996</v>
      </c>
      <c r="D550" s="245" t="s">
        <v>10</v>
      </c>
      <c r="E550" s="1"/>
      <c r="F550" s="105">
        <f>ROUND(C550*E550,2)</f>
        <v>0</v>
      </c>
      <c r="G550" s="53"/>
    </row>
    <row r="551" spans="1:7" ht="14.25" customHeight="1" x14ac:dyDescent="0.2">
      <c r="A551" s="249">
        <v>3.2</v>
      </c>
      <c r="B551" s="243" t="s">
        <v>263</v>
      </c>
      <c r="C551" s="244">
        <v>0.36</v>
      </c>
      <c r="D551" s="245" t="s">
        <v>12</v>
      </c>
      <c r="E551" s="1"/>
      <c r="F551" s="105">
        <f>ROUND(C551*E551,2)</f>
        <v>0</v>
      </c>
      <c r="G551" s="53"/>
    </row>
    <row r="552" spans="1:7" ht="14.25" customHeight="1" x14ac:dyDescent="0.2">
      <c r="A552" s="249">
        <v>3.3</v>
      </c>
      <c r="B552" s="243" t="s">
        <v>264</v>
      </c>
      <c r="C552" s="244">
        <v>4.72</v>
      </c>
      <c r="D552" s="245" t="s">
        <v>10</v>
      </c>
      <c r="E552" s="1"/>
      <c r="F552" s="105">
        <f>ROUND(C552*E552,2)</f>
        <v>0</v>
      </c>
      <c r="G552" s="53"/>
    </row>
    <row r="553" spans="1:7" ht="14.25" customHeight="1" x14ac:dyDescent="0.2">
      <c r="A553" s="246"/>
      <c r="B553" s="243"/>
      <c r="C553" s="244"/>
      <c r="D553" s="245"/>
      <c r="E553" s="54"/>
      <c r="F553" s="105"/>
      <c r="G553" s="53"/>
    </row>
    <row r="554" spans="1:7" ht="14.25" customHeight="1" x14ac:dyDescent="0.2">
      <c r="A554" s="247">
        <v>4</v>
      </c>
      <c r="B554" s="248" t="s">
        <v>93</v>
      </c>
      <c r="C554" s="244"/>
      <c r="D554" s="245"/>
      <c r="E554" s="1"/>
      <c r="F554" s="105"/>
      <c r="G554" s="53"/>
    </row>
    <row r="555" spans="1:7" ht="14.25" customHeight="1" x14ac:dyDescent="0.2">
      <c r="A555" s="250">
        <v>4.0999999999999996</v>
      </c>
      <c r="B555" s="251" t="s">
        <v>265</v>
      </c>
      <c r="C555" s="244">
        <v>11.93</v>
      </c>
      <c r="D555" s="245" t="s">
        <v>12</v>
      </c>
      <c r="E555" s="1"/>
      <c r="F555" s="105">
        <f>ROUND(C555*E555,2)</f>
        <v>0</v>
      </c>
      <c r="G555" s="53"/>
    </row>
    <row r="556" spans="1:7" ht="14.25" customHeight="1" x14ac:dyDescent="0.2">
      <c r="A556" s="250">
        <v>4.2</v>
      </c>
      <c r="B556" s="251" t="s">
        <v>266</v>
      </c>
      <c r="C556" s="244">
        <v>74.510000000000005</v>
      </c>
      <c r="D556" s="245" t="s">
        <v>12</v>
      </c>
      <c r="E556" s="1"/>
      <c r="F556" s="105">
        <f>ROUND(C556*E556,2)</f>
        <v>0</v>
      </c>
      <c r="G556" s="53"/>
    </row>
    <row r="557" spans="1:7" ht="14.25" customHeight="1" x14ac:dyDescent="0.2">
      <c r="A557" s="250">
        <v>4.3</v>
      </c>
      <c r="B557" s="251" t="s">
        <v>267</v>
      </c>
      <c r="C557" s="244">
        <v>13.57</v>
      </c>
      <c r="D557" s="245" t="s">
        <v>12</v>
      </c>
      <c r="E557" s="1"/>
      <c r="F557" s="105">
        <f>ROUND(C557*E557,2)</f>
        <v>0</v>
      </c>
      <c r="G557" s="53"/>
    </row>
    <row r="558" spans="1:7" ht="14.25" customHeight="1" x14ac:dyDescent="0.2">
      <c r="A558" s="246"/>
      <c r="B558" s="243"/>
      <c r="C558" s="244"/>
      <c r="D558" s="245"/>
      <c r="E558" s="1"/>
      <c r="F558" s="105"/>
      <c r="G558" s="53"/>
    </row>
    <row r="559" spans="1:7" ht="14.25" customHeight="1" x14ac:dyDescent="0.2">
      <c r="A559" s="247">
        <v>5</v>
      </c>
      <c r="B559" s="248" t="s">
        <v>268</v>
      </c>
      <c r="C559" s="244"/>
      <c r="D559" s="245"/>
      <c r="E559" s="1"/>
      <c r="F559" s="105"/>
      <c r="G559" s="53"/>
    </row>
    <row r="560" spans="1:7" ht="14.25" customHeight="1" x14ac:dyDescent="0.2">
      <c r="A560" s="249">
        <v>5.0999999999999996</v>
      </c>
      <c r="B560" s="243" t="s">
        <v>269</v>
      </c>
      <c r="C560" s="244">
        <v>31.68</v>
      </c>
      <c r="D560" s="245" t="s">
        <v>12</v>
      </c>
      <c r="E560" s="1"/>
      <c r="F560" s="105">
        <f>ROUND(C560*E560,2)</f>
        <v>0</v>
      </c>
      <c r="G560" s="53"/>
    </row>
    <row r="561" spans="1:7" ht="14.25" customHeight="1" x14ac:dyDescent="0.2">
      <c r="A561" s="249">
        <v>5.2</v>
      </c>
      <c r="B561" s="243" t="s">
        <v>270</v>
      </c>
      <c r="C561" s="244">
        <v>39.76</v>
      </c>
      <c r="D561" s="245" t="s">
        <v>11</v>
      </c>
      <c r="E561" s="1"/>
      <c r="F561" s="105">
        <f>ROUND(C561*E561,2)</f>
        <v>0</v>
      </c>
      <c r="G561" s="53"/>
    </row>
    <row r="562" spans="1:7" ht="14.25" customHeight="1" x14ac:dyDescent="0.2">
      <c r="A562" s="246"/>
      <c r="B562" s="243"/>
      <c r="C562" s="244"/>
      <c r="D562" s="245"/>
      <c r="E562" s="1"/>
      <c r="F562" s="105"/>
      <c r="G562" s="53"/>
    </row>
    <row r="563" spans="1:7" ht="14.25" customHeight="1" x14ac:dyDescent="0.2">
      <c r="A563" s="247">
        <v>6</v>
      </c>
      <c r="B563" s="248" t="s">
        <v>94</v>
      </c>
      <c r="C563" s="244"/>
      <c r="D563" s="245"/>
      <c r="E563" s="1"/>
      <c r="F563" s="105"/>
      <c r="G563" s="53"/>
    </row>
    <row r="564" spans="1:7" ht="14.25" customHeight="1" x14ac:dyDescent="0.2">
      <c r="A564" s="250">
        <v>6.1</v>
      </c>
      <c r="B564" s="251" t="s">
        <v>69</v>
      </c>
      <c r="C564" s="244">
        <v>102.41</v>
      </c>
      <c r="D564" s="245" t="s">
        <v>12</v>
      </c>
      <c r="E564" s="1"/>
      <c r="F564" s="105">
        <f t="shared" ref="F564:F569" si="53">ROUND(C564*E564,2)</f>
        <v>0</v>
      </c>
      <c r="G564" s="53"/>
    </row>
    <row r="565" spans="1:7" ht="14.25" customHeight="1" x14ac:dyDescent="0.2">
      <c r="A565" s="250">
        <v>6.2</v>
      </c>
      <c r="B565" s="251" t="s">
        <v>15</v>
      </c>
      <c r="C565" s="244">
        <v>62.25</v>
      </c>
      <c r="D565" s="245" t="s">
        <v>12</v>
      </c>
      <c r="E565" s="1"/>
      <c r="F565" s="105">
        <f t="shared" si="53"/>
        <v>0</v>
      </c>
      <c r="G565" s="53"/>
    </row>
    <row r="566" spans="1:7" ht="14.25" customHeight="1" x14ac:dyDescent="0.2">
      <c r="A566" s="250">
        <v>6.3</v>
      </c>
      <c r="B566" s="251" t="s">
        <v>271</v>
      </c>
      <c r="C566" s="244">
        <v>31.68</v>
      </c>
      <c r="D566" s="245" t="s">
        <v>12</v>
      </c>
      <c r="E566" s="1"/>
      <c r="F566" s="105">
        <f t="shared" si="53"/>
        <v>0</v>
      </c>
      <c r="G566" s="53"/>
    </row>
    <row r="567" spans="1:7" ht="14.25" customHeight="1" x14ac:dyDescent="0.2">
      <c r="A567" s="250">
        <v>6.5</v>
      </c>
      <c r="B567" s="251" t="s">
        <v>272</v>
      </c>
      <c r="C567" s="244">
        <v>25.03</v>
      </c>
      <c r="D567" s="245" t="s">
        <v>12</v>
      </c>
      <c r="E567" s="1"/>
      <c r="F567" s="105">
        <f t="shared" si="53"/>
        <v>0</v>
      </c>
      <c r="G567" s="53"/>
    </row>
    <row r="568" spans="1:7" ht="14.25" customHeight="1" x14ac:dyDescent="0.2">
      <c r="A568" s="250">
        <v>6.6</v>
      </c>
      <c r="B568" s="251" t="s">
        <v>95</v>
      </c>
      <c r="C568" s="244">
        <v>24.25</v>
      </c>
      <c r="D568" s="245" t="s">
        <v>12</v>
      </c>
      <c r="E568" s="1"/>
      <c r="F568" s="105">
        <f t="shared" si="53"/>
        <v>0</v>
      </c>
      <c r="G568" s="53"/>
    </row>
    <row r="569" spans="1:7" ht="14.25" customHeight="1" x14ac:dyDescent="0.2">
      <c r="A569" s="252" t="s">
        <v>273</v>
      </c>
      <c r="B569" s="251" t="s">
        <v>65</v>
      </c>
      <c r="C569" s="244">
        <v>144.91</v>
      </c>
      <c r="D569" s="245" t="s">
        <v>11</v>
      </c>
      <c r="E569" s="1"/>
      <c r="F569" s="105">
        <f t="shared" si="53"/>
        <v>0</v>
      </c>
      <c r="G569" s="53"/>
    </row>
    <row r="570" spans="1:7" ht="14.25" customHeight="1" x14ac:dyDescent="0.2">
      <c r="A570" s="250"/>
      <c r="B570" s="251"/>
      <c r="C570" s="244"/>
      <c r="D570" s="245"/>
      <c r="E570" s="1"/>
      <c r="F570" s="105"/>
      <c r="G570" s="53"/>
    </row>
    <row r="571" spans="1:7" ht="14.25" customHeight="1" x14ac:dyDescent="0.2">
      <c r="A571" s="247">
        <v>7</v>
      </c>
      <c r="B571" s="248" t="s">
        <v>274</v>
      </c>
      <c r="C571" s="244"/>
      <c r="D571" s="245"/>
      <c r="E571" s="1"/>
      <c r="F571" s="105"/>
      <c r="G571" s="53"/>
    </row>
    <row r="572" spans="1:7" ht="14.25" customHeight="1" x14ac:dyDescent="0.2">
      <c r="A572" s="249">
        <v>7.1</v>
      </c>
      <c r="B572" s="253" t="s">
        <v>275</v>
      </c>
      <c r="C572" s="244">
        <v>14.3</v>
      </c>
      <c r="D572" s="245" t="s">
        <v>12</v>
      </c>
      <c r="E572" s="54"/>
      <c r="F572" s="105">
        <f>ROUND(C572*E572,2)</f>
        <v>0</v>
      </c>
      <c r="G572" s="53"/>
    </row>
    <row r="573" spans="1:7" ht="14.25" customHeight="1" x14ac:dyDescent="0.2">
      <c r="A573" s="246"/>
      <c r="B573" s="253"/>
      <c r="C573" s="244"/>
      <c r="D573" s="245"/>
      <c r="E573" s="54"/>
      <c r="F573" s="105"/>
      <c r="G573" s="53"/>
    </row>
    <row r="574" spans="1:7" ht="14.25" customHeight="1" x14ac:dyDescent="0.2">
      <c r="A574" s="247">
        <v>8</v>
      </c>
      <c r="B574" s="248" t="s">
        <v>276</v>
      </c>
      <c r="C574" s="244"/>
      <c r="D574" s="245"/>
      <c r="E574" s="54"/>
      <c r="F574" s="105"/>
      <c r="G574" s="53"/>
    </row>
    <row r="575" spans="1:7" ht="14.25" customHeight="1" x14ac:dyDescent="0.2">
      <c r="A575" s="249">
        <v>8.1</v>
      </c>
      <c r="B575" s="243" t="s">
        <v>387</v>
      </c>
      <c r="C575" s="244">
        <v>1</v>
      </c>
      <c r="D575" s="245" t="s">
        <v>7</v>
      </c>
      <c r="E575" s="1"/>
      <c r="F575" s="105">
        <f>ROUND(C575*E575,2)</f>
        <v>0</v>
      </c>
      <c r="G575" s="53"/>
    </row>
    <row r="576" spans="1:7" ht="14.25" customHeight="1" x14ac:dyDescent="0.2">
      <c r="A576" s="249">
        <f>+A575+0.1</f>
        <v>8.1999999999999993</v>
      </c>
      <c r="B576" s="243" t="s">
        <v>389</v>
      </c>
      <c r="C576" s="244">
        <v>1</v>
      </c>
      <c r="D576" s="245" t="s">
        <v>7</v>
      </c>
      <c r="E576" s="1"/>
      <c r="F576" s="105">
        <f>ROUND(C576*E576,2)</f>
        <v>0</v>
      </c>
      <c r="G576" s="53"/>
    </row>
    <row r="577" spans="1:7" ht="14.25" customHeight="1" x14ac:dyDescent="0.2">
      <c r="A577" s="249">
        <f t="shared" ref="A577:A583" si="54">+A576+0.1</f>
        <v>8.2999999999999989</v>
      </c>
      <c r="B577" s="243" t="s">
        <v>388</v>
      </c>
      <c r="C577" s="244">
        <v>1</v>
      </c>
      <c r="D577" s="245" t="s">
        <v>7</v>
      </c>
      <c r="E577" s="1"/>
      <c r="F577" s="105">
        <f t="shared" ref="F577:F589" si="55">ROUND(C577*E577,2)</f>
        <v>0</v>
      </c>
      <c r="G577" s="53"/>
    </row>
    <row r="578" spans="1:7" ht="14.25" customHeight="1" x14ac:dyDescent="0.2">
      <c r="A578" s="249">
        <f t="shared" si="54"/>
        <v>8.3999999999999986</v>
      </c>
      <c r="B578" s="243" t="s">
        <v>390</v>
      </c>
      <c r="C578" s="244">
        <v>1</v>
      </c>
      <c r="D578" s="245" t="s">
        <v>7</v>
      </c>
      <c r="E578" s="1"/>
      <c r="F578" s="105">
        <f t="shared" si="55"/>
        <v>0</v>
      </c>
      <c r="G578" s="53"/>
    </row>
    <row r="579" spans="1:7" ht="14.25" customHeight="1" x14ac:dyDescent="0.2">
      <c r="A579" s="249">
        <f t="shared" si="54"/>
        <v>8.4999999999999982</v>
      </c>
      <c r="B579" s="243" t="s">
        <v>277</v>
      </c>
      <c r="C579" s="244">
        <v>1</v>
      </c>
      <c r="D579" s="245" t="s">
        <v>7</v>
      </c>
      <c r="E579" s="1"/>
      <c r="F579" s="105">
        <f t="shared" si="55"/>
        <v>0</v>
      </c>
      <c r="G579" s="53"/>
    </row>
    <row r="580" spans="1:7" ht="14.25" customHeight="1" x14ac:dyDescent="0.2">
      <c r="A580" s="249">
        <f t="shared" si="54"/>
        <v>8.5999999999999979</v>
      </c>
      <c r="B580" s="243" t="s">
        <v>278</v>
      </c>
      <c r="C580" s="244">
        <v>2</v>
      </c>
      <c r="D580" s="245" t="s">
        <v>7</v>
      </c>
      <c r="E580" s="1"/>
      <c r="F580" s="105">
        <f t="shared" si="55"/>
        <v>0</v>
      </c>
      <c r="G580" s="53"/>
    </row>
    <row r="581" spans="1:7" ht="14.25" customHeight="1" x14ac:dyDescent="0.2">
      <c r="A581" s="249">
        <f t="shared" si="54"/>
        <v>8.6999999999999975</v>
      </c>
      <c r="B581" s="148" t="s">
        <v>448</v>
      </c>
      <c r="C581" s="19">
        <v>1</v>
      </c>
      <c r="D581" s="142" t="s">
        <v>7</v>
      </c>
      <c r="E581" s="1"/>
      <c r="F581" s="106">
        <f t="shared" si="55"/>
        <v>0</v>
      </c>
      <c r="G581" s="53"/>
    </row>
    <row r="582" spans="1:7" ht="14.25" customHeight="1" x14ac:dyDescent="0.2">
      <c r="A582" s="249">
        <f t="shared" si="54"/>
        <v>8.7999999999999972</v>
      </c>
      <c r="B582" s="243" t="s">
        <v>279</v>
      </c>
      <c r="C582" s="244">
        <v>1</v>
      </c>
      <c r="D582" s="245" t="s">
        <v>7</v>
      </c>
      <c r="E582" s="54"/>
      <c r="F582" s="105">
        <f t="shared" si="55"/>
        <v>0</v>
      </c>
      <c r="G582" s="53"/>
    </row>
    <row r="583" spans="1:7" ht="14.25" customHeight="1" x14ac:dyDescent="0.2">
      <c r="A583" s="249">
        <f t="shared" si="54"/>
        <v>8.8999999999999968</v>
      </c>
      <c r="B583" s="243" t="s">
        <v>280</v>
      </c>
      <c r="C583" s="244">
        <v>1</v>
      </c>
      <c r="D583" s="245" t="s">
        <v>7</v>
      </c>
      <c r="E583" s="1"/>
      <c r="F583" s="105">
        <f t="shared" si="55"/>
        <v>0</v>
      </c>
      <c r="G583" s="53"/>
    </row>
    <row r="584" spans="1:7" ht="14.25" customHeight="1" x14ac:dyDescent="0.2">
      <c r="A584" s="254">
        <f>+A575</f>
        <v>8.1</v>
      </c>
      <c r="B584" s="243" t="s">
        <v>475</v>
      </c>
      <c r="C584" s="244">
        <v>1</v>
      </c>
      <c r="D584" s="245" t="s">
        <v>7</v>
      </c>
      <c r="E584" s="54"/>
      <c r="F584" s="105">
        <f t="shared" si="55"/>
        <v>0</v>
      </c>
      <c r="G584" s="53"/>
    </row>
    <row r="585" spans="1:7" ht="14.25" customHeight="1" x14ac:dyDescent="0.2">
      <c r="A585" s="254">
        <f>+A584+0.01</f>
        <v>8.11</v>
      </c>
      <c r="B585" s="243" t="s">
        <v>281</v>
      </c>
      <c r="C585" s="244">
        <v>1.91</v>
      </c>
      <c r="D585" s="245" t="s">
        <v>12</v>
      </c>
      <c r="E585" s="54"/>
      <c r="F585" s="105">
        <f t="shared" si="55"/>
        <v>0</v>
      </c>
      <c r="G585" s="53"/>
    </row>
    <row r="586" spans="1:7" ht="14.25" customHeight="1" x14ac:dyDescent="0.2">
      <c r="A586" s="254">
        <f t="shared" ref="A586:A589" si="56">+A585+0.01</f>
        <v>8.1199999999999992</v>
      </c>
      <c r="B586" s="243" t="s">
        <v>447</v>
      </c>
      <c r="C586" s="244">
        <v>1</v>
      </c>
      <c r="D586" s="245" t="s">
        <v>7</v>
      </c>
      <c r="E586" s="54"/>
      <c r="F586" s="105">
        <f t="shared" si="55"/>
        <v>0</v>
      </c>
      <c r="G586" s="53"/>
    </row>
    <row r="587" spans="1:7" ht="14.25" customHeight="1" x14ac:dyDescent="0.2">
      <c r="A587" s="254">
        <f t="shared" si="56"/>
        <v>8.129999999999999</v>
      </c>
      <c r="B587" s="243" t="s">
        <v>282</v>
      </c>
      <c r="C587" s="244">
        <v>1</v>
      </c>
      <c r="D587" s="245" t="s">
        <v>7</v>
      </c>
      <c r="E587" s="1"/>
      <c r="F587" s="105">
        <f t="shared" si="55"/>
        <v>0</v>
      </c>
      <c r="G587" s="53"/>
    </row>
    <row r="588" spans="1:7" ht="14.25" customHeight="1" x14ac:dyDescent="0.2">
      <c r="A588" s="254">
        <f t="shared" si="56"/>
        <v>8.1399999999999988</v>
      </c>
      <c r="B588" s="243" t="s">
        <v>283</v>
      </c>
      <c r="C588" s="244">
        <v>1</v>
      </c>
      <c r="D588" s="245" t="s">
        <v>7</v>
      </c>
      <c r="E588" s="54"/>
      <c r="F588" s="105">
        <f t="shared" si="55"/>
        <v>0</v>
      </c>
      <c r="G588" s="53"/>
    </row>
    <row r="589" spans="1:7" ht="14.25" customHeight="1" x14ac:dyDescent="0.2">
      <c r="A589" s="254">
        <f t="shared" si="56"/>
        <v>8.1499999999999986</v>
      </c>
      <c r="B589" s="243" t="s">
        <v>284</v>
      </c>
      <c r="C589" s="244">
        <v>1</v>
      </c>
      <c r="D589" s="245" t="s">
        <v>7</v>
      </c>
      <c r="E589" s="1"/>
      <c r="F589" s="105">
        <f t="shared" si="55"/>
        <v>0</v>
      </c>
      <c r="G589" s="53"/>
    </row>
    <row r="590" spans="1:7" ht="14.25" customHeight="1" x14ac:dyDescent="0.2">
      <c r="A590" s="246"/>
      <c r="B590" s="243"/>
      <c r="C590" s="244"/>
      <c r="D590" s="245"/>
      <c r="E590" s="54"/>
      <c r="F590" s="105"/>
      <c r="G590" s="53"/>
    </row>
    <row r="591" spans="1:7" ht="14.25" customHeight="1" x14ac:dyDescent="0.2">
      <c r="A591" s="247">
        <v>9</v>
      </c>
      <c r="B591" s="248" t="s">
        <v>97</v>
      </c>
      <c r="C591" s="244"/>
      <c r="D591" s="245"/>
      <c r="E591" s="1"/>
      <c r="F591" s="105"/>
      <c r="G591" s="53"/>
    </row>
    <row r="592" spans="1:7" ht="14.25" customHeight="1" x14ac:dyDescent="0.2">
      <c r="A592" s="249">
        <v>9.1</v>
      </c>
      <c r="B592" s="243" t="s">
        <v>392</v>
      </c>
      <c r="C592" s="244">
        <v>4</v>
      </c>
      <c r="D592" s="245" t="s">
        <v>7</v>
      </c>
      <c r="E592" s="1"/>
      <c r="F592" s="105">
        <f>ROUND(C592*E592,2)</f>
        <v>0</v>
      </c>
      <c r="G592" s="53"/>
    </row>
    <row r="593" spans="1:7" ht="14.25" customHeight="1" x14ac:dyDescent="0.2">
      <c r="A593" s="249">
        <v>9.1999999999999993</v>
      </c>
      <c r="B593" s="243" t="s">
        <v>285</v>
      </c>
      <c r="C593" s="244">
        <v>4</v>
      </c>
      <c r="D593" s="245" t="s">
        <v>7</v>
      </c>
      <c r="E593" s="1"/>
      <c r="F593" s="105">
        <f>ROUND(C593*E593,2)</f>
        <v>0</v>
      </c>
      <c r="G593" s="53"/>
    </row>
    <row r="594" spans="1:7" ht="14.25" customHeight="1" x14ac:dyDescent="0.2">
      <c r="A594" s="249">
        <v>9.3000000000000007</v>
      </c>
      <c r="B594" s="243" t="s">
        <v>98</v>
      </c>
      <c r="C594" s="244">
        <v>4</v>
      </c>
      <c r="D594" s="245" t="s">
        <v>7</v>
      </c>
      <c r="E594" s="1"/>
      <c r="F594" s="105">
        <f>ROUND(C594*E594,2)</f>
        <v>0</v>
      </c>
      <c r="G594" s="53"/>
    </row>
    <row r="595" spans="1:7" ht="14.25" customHeight="1" x14ac:dyDescent="0.2">
      <c r="A595" s="249">
        <v>9.4</v>
      </c>
      <c r="B595" s="243" t="s">
        <v>391</v>
      </c>
      <c r="C595" s="244">
        <v>1</v>
      </c>
      <c r="D595" s="245" t="s">
        <v>7</v>
      </c>
      <c r="E595" s="1"/>
      <c r="F595" s="105">
        <f>ROUND(C595*E595,2)</f>
        <v>0</v>
      </c>
      <c r="G595" s="53"/>
    </row>
    <row r="596" spans="1:7" ht="14.25" customHeight="1" x14ac:dyDescent="0.2">
      <c r="A596" s="249">
        <v>9.5</v>
      </c>
      <c r="B596" s="243" t="s">
        <v>286</v>
      </c>
      <c r="C596" s="244">
        <v>1</v>
      </c>
      <c r="D596" s="245" t="s">
        <v>7</v>
      </c>
      <c r="E596" s="1"/>
      <c r="F596" s="105">
        <f>ROUND(C596*E596,2)</f>
        <v>0</v>
      </c>
      <c r="G596" s="53"/>
    </row>
    <row r="597" spans="1:7" ht="14.25" customHeight="1" x14ac:dyDescent="0.2">
      <c r="A597" s="246"/>
      <c r="B597" s="243"/>
      <c r="C597" s="244"/>
      <c r="D597" s="245"/>
      <c r="E597" s="1"/>
      <c r="F597" s="107"/>
      <c r="G597" s="53"/>
    </row>
    <row r="598" spans="1:7" ht="14.25" customHeight="1" x14ac:dyDescent="0.2">
      <c r="A598" s="247">
        <v>10</v>
      </c>
      <c r="B598" s="248" t="s">
        <v>51</v>
      </c>
      <c r="C598" s="244"/>
      <c r="D598" s="245"/>
      <c r="E598" s="1"/>
      <c r="F598" s="107"/>
      <c r="G598" s="53"/>
    </row>
    <row r="599" spans="1:7" ht="14.25" customHeight="1" x14ac:dyDescent="0.2">
      <c r="A599" s="249">
        <v>10.1</v>
      </c>
      <c r="B599" s="243" t="s">
        <v>287</v>
      </c>
      <c r="C599" s="244">
        <v>39.590000000000003</v>
      </c>
      <c r="D599" s="245" t="s">
        <v>12</v>
      </c>
      <c r="E599" s="1"/>
      <c r="F599" s="105">
        <f>ROUND(C599*E599,2)</f>
        <v>0</v>
      </c>
      <c r="G599" s="53"/>
    </row>
    <row r="600" spans="1:7" ht="14.25" customHeight="1" x14ac:dyDescent="0.2">
      <c r="A600" s="246"/>
      <c r="B600" s="243"/>
      <c r="C600" s="244"/>
      <c r="D600" s="245"/>
      <c r="E600" s="1"/>
      <c r="F600" s="107"/>
      <c r="G600" s="53"/>
    </row>
    <row r="601" spans="1:7" ht="14.25" customHeight="1" x14ac:dyDescent="0.2">
      <c r="A601" s="247">
        <v>11</v>
      </c>
      <c r="B601" s="248" t="s">
        <v>96</v>
      </c>
      <c r="C601" s="244"/>
      <c r="D601" s="245"/>
      <c r="E601" s="1"/>
      <c r="F601" s="107"/>
      <c r="G601" s="53"/>
    </row>
    <row r="602" spans="1:7" ht="14.25" customHeight="1" x14ac:dyDescent="0.2">
      <c r="A602" s="250">
        <v>11.1</v>
      </c>
      <c r="B602" s="251" t="s">
        <v>288</v>
      </c>
      <c r="C602" s="244">
        <v>1</v>
      </c>
      <c r="D602" s="245" t="s">
        <v>7</v>
      </c>
      <c r="E602" s="1"/>
      <c r="F602" s="105">
        <f>ROUND(C602*E602,2)</f>
        <v>0</v>
      </c>
      <c r="G602" s="53"/>
    </row>
    <row r="603" spans="1:7" ht="14.25" customHeight="1" x14ac:dyDescent="0.2">
      <c r="A603" s="250">
        <v>11.2</v>
      </c>
      <c r="B603" s="251" t="s">
        <v>289</v>
      </c>
      <c r="C603" s="244">
        <v>1</v>
      </c>
      <c r="D603" s="245" t="s">
        <v>7</v>
      </c>
      <c r="E603" s="1"/>
      <c r="F603" s="105">
        <f>ROUND(C603*E603,2)</f>
        <v>0</v>
      </c>
      <c r="G603" s="53"/>
    </row>
    <row r="604" spans="1:7" ht="14.25" customHeight="1" x14ac:dyDescent="0.2">
      <c r="A604" s="250"/>
      <c r="B604" s="251"/>
      <c r="C604" s="244"/>
      <c r="D604" s="245"/>
      <c r="E604" s="1"/>
      <c r="F604" s="105"/>
      <c r="G604" s="53"/>
    </row>
    <row r="605" spans="1:7" ht="14.25" customHeight="1" x14ac:dyDescent="0.2">
      <c r="A605" s="239" t="s">
        <v>102</v>
      </c>
      <c r="B605" s="240" t="s">
        <v>290</v>
      </c>
      <c r="C605" s="244"/>
      <c r="D605" s="245"/>
      <c r="E605" s="1"/>
      <c r="F605" s="105"/>
      <c r="G605" s="53"/>
    </row>
    <row r="606" spans="1:7" ht="14.25" customHeight="1" x14ac:dyDescent="0.2">
      <c r="A606" s="250" t="s">
        <v>291</v>
      </c>
      <c r="B606" s="251" t="s">
        <v>292</v>
      </c>
      <c r="C606" s="244">
        <v>15</v>
      </c>
      <c r="D606" s="245" t="s">
        <v>7</v>
      </c>
      <c r="E606" s="1"/>
      <c r="F606" s="105">
        <f t="shared" ref="F606:F614" si="57">ROUND(C606*E606,2)</f>
        <v>0</v>
      </c>
      <c r="G606" s="53"/>
    </row>
    <row r="607" spans="1:7" ht="14.25" customHeight="1" x14ac:dyDescent="0.2">
      <c r="A607" s="250" t="s">
        <v>293</v>
      </c>
      <c r="B607" s="255" t="s">
        <v>294</v>
      </c>
      <c r="C607" s="244">
        <v>10</v>
      </c>
      <c r="D607" s="245" t="s">
        <v>7</v>
      </c>
      <c r="E607" s="1"/>
      <c r="F607" s="105">
        <f t="shared" si="57"/>
        <v>0</v>
      </c>
      <c r="G607" s="53"/>
    </row>
    <row r="608" spans="1:7" ht="14.25" customHeight="1" x14ac:dyDescent="0.2">
      <c r="A608" s="250" t="s">
        <v>295</v>
      </c>
      <c r="B608" s="255" t="s">
        <v>296</v>
      </c>
      <c r="C608" s="244">
        <v>8</v>
      </c>
      <c r="D608" s="245" t="s">
        <v>7</v>
      </c>
      <c r="E608" s="1"/>
      <c r="F608" s="105">
        <f t="shared" si="57"/>
        <v>0</v>
      </c>
      <c r="G608" s="53"/>
    </row>
    <row r="609" spans="1:7" ht="14.25" customHeight="1" x14ac:dyDescent="0.2">
      <c r="A609" s="250" t="s">
        <v>297</v>
      </c>
      <c r="B609" s="255" t="s">
        <v>298</v>
      </c>
      <c r="C609" s="244">
        <v>10</v>
      </c>
      <c r="D609" s="245" t="s">
        <v>7</v>
      </c>
      <c r="E609" s="1"/>
      <c r="F609" s="105">
        <f t="shared" si="57"/>
        <v>0</v>
      </c>
      <c r="G609" s="53"/>
    </row>
    <row r="610" spans="1:7" ht="14.25" customHeight="1" x14ac:dyDescent="0.2">
      <c r="A610" s="250" t="s">
        <v>299</v>
      </c>
      <c r="B610" s="255" t="s">
        <v>300</v>
      </c>
      <c r="C610" s="244">
        <v>15</v>
      </c>
      <c r="D610" s="245" t="s">
        <v>7</v>
      </c>
      <c r="E610" s="1"/>
      <c r="F610" s="105">
        <f t="shared" si="57"/>
        <v>0</v>
      </c>
      <c r="G610" s="53"/>
    </row>
    <row r="611" spans="1:7" ht="14.25" customHeight="1" x14ac:dyDescent="0.2">
      <c r="A611" s="250" t="s">
        <v>301</v>
      </c>
      <c r="B611" s="255" t="s">
        <v>302</v>
      </c>
      <c r="C611" s="244">
        <v>20</v>
      </c>
      <c r="D611" s="245" t="s">
        <v>7</v>
      </c>
      <c r="E611" s="1"/>
      <c r="F611" s="105">
        <f t="shared" si="57"/>
        <v>0</v>
      </c>
      <c r="G611" s="53"/>
    </row>
    <row r="612" spans="1:7" ht="14.25" customHeight="1" x14ac:dyDescent="0.2">
      <c r="A612" s="250" t="s">
        <v>303</v>
      </c>
      <c r="B612" s="255" t="s">
        <v>304</v>
      </c>
      <c r="C612" s="244">
        <v>50</v>
      </c>
      <c r="D612" s="245" t="s">
        <v>7</v>
      </c>
      <c r="E612" s="1"/>
      <c r="F612" s="105">
        <f t="shared" si="57"/>
        <v>0</v>
      </c>
      <c r="G612" s="53"/>
    </row>
    <row r="613" spans="1:7" ht="14.25" customHeight="1" x14ac:dyDescent="0.2">
      <c r="A613" s="250" t="s">
        <v>305</v>
      </c>
      <c r="B613" s="255" t="s">
        <v>306</v>
      </c>
      <c r="C613" s="244">
        <v>128</v>
      </c>
      <c r="D613" s="245" t="s">
        <v>7</v>
      </c>
      <c r="E613" s="1"/>
      <c r="F613" s="105">
        <f t="shared" si="57"/>
        <v>0</v>
      </c>
      <c r="G613" s="53"/>
    </row>
    <row r="614" spans="1:7" ht="14.25" customHeight="1" x14ac:dyDescent="0.2">
      <c r="A614" s="250" t="s">
        <v>307</v>
      </c>
      <c r="B614" s="235" t="s">
        <v>308</v>
      </c>
      <c r="C614" s="244">
        <v>1</v>
      </c>
      <c r="D614" s="245" t="s">
        <v>7</v>
      </c>
      <c r="E614" s="1"/>
      <c r="F614" s="105">
        <f t="shared" si="57"/>
        <v>0</v>
      </c>
      <c r="G614" s="53"/>
    </row>
    <row r="615" spans="1:7" ht="14.25" customHeight="1" x14ac:dyDescent="0.2">
      <c r="A615" s="250"/>
      <c r="B615" s="235"/>
      <c r="C615" s="244"/>
      <c r="D615" s="245"/>
      <c r="E615" s="1"/>
      <c r="F615" s="105"/>
      <c r="G615" s="53"/>
    </row>
    <row r="616" spans="1:7" ht="14.25" customHeight="1" x14ac:dyDescent="0.2">
      <c r="A616" s="239" t="s">
        <v>103</v>
      </c>
      <c r="B616" s="240" t="s">
        <v>309</v>
      </c>
      <c r="C616" s="244"/>
      <c r="D616" s="245"/>
      <c r="E616" s="1"/>
      <c r="F616" s="105"/>
      <c r="G616" s="53"/>
    </row>
    <row r="617" spans="1:7" ht="14.25" customHeight="1" x14ac:dyDescent="0.2">
      <c r="A617" s="157">
        <v>1</v>
      </c>
      <c r="B617" s="158" t="s">
        <v>144</v>
      </c>
      <c r="C617" s="9">
        <v>1200</v>
      </c>
      <c r="D617" s="159" t="s">
        <v>11</v>
      </c>
      <c r="E617" s="68"/>
      <c r="F617" s="74">
        <f>ROUNDUP(C617*E617,2)</f>
        <v>0</v>
      </c>
      <c r="G617" s="53"/>
    </row>
    <row r="618" spans="1:7" ht="14.25" customHeight="1" x14ac:dyDescent="0.2">
      <c r="A618" s="157">
        <v>2</v>
      </c>
      <c r="B618" s="158" t="s">
        <v>145</v>
      </c>
      <c r="C618" s="9">
        <v>1200</v>
      </c>
      <c r="D618" s="159" t="s">
        <v>11</v>
      </c>
      <c r="E618" s="68"/>
      <c r="F618" s="74">
        <f>ROUNDUP(C618*E618,2)</f>
        <v>0</v>
      </c>
      <c r="G618" s="53"/>
    </row>
    <row r="619" spans="1:7" ht="14.25" customHeight="1" x14ac:dyDescent="0.2">
      <c r="A619" s="140">
        <v>3</v>
      </c>
      <c r="B619" s="141" t="s">
        <v>310</v>
      </c>
      <c r="C619" s="19">
        <v>1</v>
      </c>
      <c r="D619" s="142" t="s">
        <v>7</v>
      </c>
      <c r="E619" s="54"/>
      <c r="F619" s="14">
        <f>ROUND(C619*E619,2)</f>
        <v>0</v>
      </c>
      <c r="G619" s="53"/>
    </row>
    <row r="620" spans="1:7" ht="14.25" customHeight="1" x14ac:dyDescent="0.2">
      <c r="A620" s="150"/>
      <c r="B620" s="167" t="s">
        <v>311</v>
      </c>
      <c r="C620" s="174"/>
      <c r="D620" s="132"/>
      <c r="E620" s="93"/>
      <c r="F620" s="94">
        <f>ROUND(SUM(F512:F619),2)</f>
        <v>0</v>
      </c>
      <c r="G620" s="53"/>
    </row>
    <row r="621" spans="1:7" ht="14.25" customHeight="1" x14ac:dyDescent="0.2">
      <c r="A621" s="157"/>
      <c r="B621" s="152"/>
      <c r="C621" s="9"/>
      <c r="D621" s="142"/>
      <c r="E621" s="68"/>
      <c r="F621" s="74"/>
      <c r="G621" s="53"/>
    </row>
    <row r="622" spans="1:7" ht="14.25" customHeight="1" x14ac:dyDescent="0.2">
      <c r="A622" s="239" t="s">
        <v>393</v>
      </c>
      <c r="B622" s="240" t="s">
        <v>517</v>
      </c>
      <c r="C622" s="244"/>
      <c r="D622" s="245"/>
      <c r="E622" s="1"/>
      <c r="F622" s="105"/>
      <c r="G622" s="53"/>
    </row>
    <row r="623" spans="1:7" ht="14.25" customHeight="1" x14ac:dyDescent="0.2">
      <c r="A623" s="157"/>
      <c r="B623" s="152"/>
      <c r="C623" s="9"/>
      <c r="D623" s="142"/>
      <c r="E623" s="68"/>
      <c r="F623" s="74"/>
      <c r="G623" s="53"/>
    </row>
    <row r="624" spans="1:7" s="110" customFormat="1" ht="14.25" customHeight="1" x14ac:dyDescent="0.2">
      <c r="A624" s="256">
        <v>1</v>
      </c>
      <c r="B624" s="155" t="s">
        <v>524</v>
      </c>
      <c r="C624" s="156"/>
      <c r="D624" s="132"/>
      <c r="E624" s="108"/>
      <c r="F624" s="109"/>
      <c r="G624" s="53"/>
    </row>
    <row r="625" spans="1:7" s="112" customFormat="1" ht="14.25" customHeight="1" x14ac:dyDescent="0.2">
      <c r="A625" s="257">
        <f>+A624+0.1</f>
        <v>1.1000000000000001</v>
      </c>
      <c r="B625" s="258" t="s">
        <v>518</v>
      </c>
      <c r="C625" s="145">
        <v>50</v>
      </c>
      <c r="D625" s="142" t="s">
        <v>402</v>
      </c>
      <c r="E625" s="111"/>
      <c r="F625" s="74">
        <f t="shared" ref="F625:F631" si="58">ROUNDUP(C625*E625,2)</f>
        <v>0</v>
      </c>
      <c r="G625" s="53"/>
    </row>
    <row r="626" spans="1:7" s="112" customFormat="1" ht="14.25" customHeight="1" x14ac:dyDescent="0.2">
      <c r="A626" s="257">
        <f t="shared" ref="A626:A631" si="59">+A625+0.1</f>
        <v>1.2000000000000002</v>
      </c>
      <c r="B626" s="258" t="s">
        <v>519</v>
      </c>
      <c r="C626" s="145">
        <v>50</v>
      </c>
      <c r="D626" s="142" t="s">
        <v>402</v>
      </c>
      <c r="E626" s="111"/>
      <c r="F626" s="74">
        <f t="shared" si="58"/>
        <v>0</v>
      </c>
      <c r="G626" s="53"/>
    </row>
    <row r="627" spans="1:7" s="112" customFormat="1" ht="14.25" customHeight="1" x14ac:dyDescent="0.2">
      <c r="A627" s="257">
        <f t="shared" si="59"/>
        <v>1.3000000000000003</v>
      </c>
      <c r="B627" s="258" t="s">
        <v>520</v>
      </c>
      <c r="C627" s="145">
        <v>50</v>
      </c>
      <c r="D627" s="142" t="s">
        <v>402</v>
      </c>
      <c r="E627" s="111"/>
      <c r="F627" s="74">
        <f t="shared" si="58"/>
        <v>0</v>
      </c>
      <c r="G627" s="53"/>
    </row>
    <row r="628" spans="1:7" s="112" customFormat="1" ht="14.25" customHeight="1" x14ac:dyDescent="0.2">
      <c r="A628" s="257">
        <f t="shared" si="59"/>
        <v>1.4000000000000004</v>
      </c>
      <c r="B628" s="258" t="s">
        <v>521</v>
      </c>
      <c r="C628" s="145">
        <v>1</v>
      </c>
      <c r="D628" s="259" t="s">
        <v>7</v>
      </c>
      <c r="E628" s="111"/>
      <c r="F628" s="74">
        <f t="shared" si="58"/>
        <v>0</v>
      </c>
      <c r="G628" s="53"/>
    </row>
    <row r="629" spans="1:7" s="112" customFormat="1" ht="14.25" customHeight="1" x14ac:dyDescent="0.2">
      <c r="A629" s="257">
        <f t="shared" si="59"/>
        <v>1.5000000000000004</v>
      </c>
      <c r="B629" s="258" t="s">
        <v>522</v>
      </c>
      <c r="C629" s="145">
        <v>1</v>
      </c>
      <c r="D629" s="259" t="s">
        <v>7</v>
      </c>
      <c r="E629" s="111"/>
      <c r="F629" s="74">
        <f t="shared" si="58"/>
        <v>0</v>
      </c>
      <c r="G629" s="53"/>
    </row>
    <row r="630" spans="1:7" s="112" customFormat="1" ht="14.25" customHeight="1" x14ac:dyDescent="0.2">
      <c r="A630" s="257">
        <f t="shared" si="59"/>
        <v>1.6000000000000005</v>
      </c>
      <c r="B630" s="260" t="s">
        <v>525</v>
      </c>
      <c r="C630" s="145">
        <v>50</v>
      </c>
      <c r="D630" s="142" t="s">
        <v>402</v>
      </c>
      <c r="E630" s="111"/>
      <c r="F630" s="74">
        <f t="shared" si="58"/>
        <v>0</v>
      </c>
      <c r="G630" s="53"/>
    </row>
    <row r="631" spans="1:7" s="112" customFormat="1" ht="14.25" customHeight="1" x14ac:dyDescent="0.2">
      <c r="A631" s="257">
        <f t="shared" si="59"/>
        <v>1.7000000000000006</v>
      </c>
      <c r="B631" s="258" t="s">
        <v>523</v>
      </c>
      <c r="C631" s="145">
        <v>1</v>
      </c>
      <c r="D631" s="259" t="s">
        <v>7</v>
      </c>
      <c r="E631" s="111"/>
      <c r="F631" s="74">
        <f t="shared" si="58"/>
        <v>0</v>
      </c>
      <c r="G631" s="53"/>
    </row>
    <row r="632" spans="1:7" ht="14.25" customHeight="1" x14ac:dyDescent="0.2">
      <c r="A632" s="157"/>
      <c r="B632" s="152"/>
      <c r="C632" s="9"/>
      <c r="D632" s="142"/>
      <c r="E632" s="68"/>
      <c r="F632" s="74"/>
      <c r="G632" s="53"/>
    </row>
    <row r="633" spans="1:7" ht="14.25" customHeight="1" x14ac:dyDescent="0.2">
      <c r="A633" s="256">
        <v>2</v>
      </c>
      <c r="B633" s="155" t="s">
        <v>526</v>
      </c>
      <c r="C633" s="9"/>
      <c r="D633" s="142"/>
      <c r="E633" s="68"/>
      <c r="F633" s="74"/>
      <c r="G633" s="53"/>
    </row>
    <row r="634" spans="1:7" ht="14.25" customHeight="1" x14ac:dyDescent="0.2">
      <c r="A634" s="257">
        <f>+A633+0.1</f>
        <v>2.1</v>
      </c>
      <c r="B634" s="152" t="s">
        <v>400</v>
      </c>
      <c r="C634" s="9"/>
      <c r="D634" s="142"/>
      <c r="E634" s="68"/>
      <c r="F634" s="74"/>
      <c r="G634" s="53"/>
    </row>
    <row r="635" spans="1:7" ht="14.25" customHeight="1" x14ac:dyDescent="0.2">
      <c r="A635" s="257">
        <f t="shared" ref="A635:A640" si="60">+A634+0.1</f>
        <v>2.2000000000000002</v>
      </c>
      <c r="B635" s="152" t="s">
        <v>401</v>
      </c>
      <c r="C635" s="9">
        <v>15</v>
      </c>
      <c r="D635" s="142" t="s">
        <v>402</v>
      </c>
      <c r="E635" s="68"/>
      <c r="F635" s="74">
        <f t="shared" ref="F635:F640" si="61">ROUNDUP(C635*E635,2)</f>
        <v>0</v>
      </c>
      <c r="G635" s="53"/>
    </row>
    <row r="636" spans="1:7" ht="14.25" customHeight="1" x14ac:dyDescent="0.2">
      <c r="A636" s="257">
        <f t="shared" si="60"/>
        <v>2.3000000000000003</v>
      </c>
      <c r="B636" s="152" t="s">
        <v>403</v>
      </c>
      <c r="C636" s="9">
        <v>2</v>
      </c>
      <c r="D636" s="142" t="s">
        <v>7</v>
      </c>
      <c r="E636" s="68"/>
      <c r="F636" s="74">
        <f t="shared" si="61"/>
        <v>0</v>
      </c>
      <c r="G636" s="53"/>
    </row>
    <row r="637" spans="1:7" ht="14.25" customHeight="1" x14ac:dyDescent="0.2">
      <c r="A637" s="257">
        <f t="shared" si="60"/>
        <v>2.4000000000000004</v>
      </c>
      <c r="B637" s="152" t="s">
        <v>404</v>
      </c>
      <c r="C637" s="9">
        <v>1</v>
      </c>
      <c r="D637" s="142" t="s">
        <v>7</v>
      </c>
      <c r="E637" s="68"/>
      <c r="F637" s="74">
        <f t="shared" si="61"/>
        <v>0</v>
      </c>
      <c r="G637" s="53"/>
    </row>
    <row r="638" spans="1:7" ht="14.25" customHeight="1" x14ac:dyDescent="0.2">
      <c r="A638" s="257">
        <f t="shared" si="60"/>
        <v>2.5000000000000004</v>
      </c>
      <c r="B638" s="152" t="s">
        <v>405</v>
      </c>
      <c r="C638" s="9">
        <v>120</v>
      </c>
      <c r="D638" s="142" t="s">
        <v>402</v>
      </c>
      <c r="E638" s="68"/>
      <c r="F638" s="74">
        <f t="shared" si="61"/>
        <v>0</v>
      </c>
      <c r="G638" s="53"/>
    </row>
    <row r="639" spans="1:7" ht="14.25" customHeight="1" x14ac:dyDescent="0.2">
      <c r="A639" s="257">
        <f t="shared" si="60"/>
        <v>2.6000000000000005</v>
      </c>
      <c r="B639" s="152" t="s">
        <v>406</v>
      </c>
      <c r="C639" s="9">
        <v>120</v>
      </c>
      <c r="D639" s="142" t="s">
        <v>402</v>
      </c>
      <c r="E639" s="68"/>
      <c r="F639" s="74">
        <f t="shared" si="61"/>
        <v>0</v>
      </c>
      <c r="G639" s="53"/>
    </row>
    <row r="640" spans="1:7" ht="14.25" customHeight="1" x14ac:dyDescent="0.2">
      <c r="A640" s="257">
        <f t="shared" si="60"/>
        <v>2.7000000000000006</v>
      </c>
      <c r="B640" s="152" t="s">
        <v>407</v>
      </c>
      <c r="C640" s="9">
        <v>1</v>
      </c>
      <c r="D640" s="142" t="s">
        <v>7</v>
      </c>
      <c r="E640" s="68"/>
      <c r="F640" s="74">
        <f t="shared" si="61"/>
        <v>0</v>
      </c>
      <c r="G640" s="53"/>
    </row>
    <row r="641" spans="1:7" ht="14.25" customHeight="1" x14ac:dyDescent="0.2">
      <c r="A641" s="157"/>
      <c r="B641" s="152"/>
      <c r="C641" s="9"/>
      <c r="D641" s="142"/>
      <c r="E641" s="68"/>
      <c r="F641" s="74"/>
      <c r="G641" s="53"/>
    </row>
    <row r="642" spans="1:7" ht="14.25" customHeight="1" x14ac:dyDescent="0.2">
      <c r="A642" s="154">
        <v>3</v>
      </c>
      <c r="B642" s="155" t="s">
        <v>527</v>
      </c>
      <c r="C642" s="9"/>
      <c r="D642" s="142"/>
      <c r="E642" s="68"/>
      <c r="F642" s="74"/>
      <c r="G642" s="53"/>
    </row>
    <row r="643" spans="1:7" ht="14.25" customHeight="1" x14ac:dyDescent="0.2">
      <c r="A643" s="157">
        <f>+A642+0.1</f>
        <v>3.1</v>
      </c>
      <c r="B643" s="152" t="s">
        <v>408</v>
      </c>
      <c r="C643" s="9">
        <v>1</v>
      </c>
      <c r="D643" s="142" t="s">
        <v>7</v>
      </c>
      <c r="E643" s="68"/>
      <c r="F643" s="74">
        <f t="shared" ref="F643:F674" si="62">ROUNDUP(C643*E643,2)</f>
        <v>0</v>
      </c>
      <c r="G643" s="53"/>
    </row>
    <row r="644" spans="1:7" ht="14.25" customHeight="1" x14ac:dyDescent="0.2">
      <c r="A644" s="157">
        <f t="shared" ref="A644:A651" si="63">+A643+0.1</f>
        <v>3.2</v>
      </c>
      <c r="B644" s="152" t="s">
        <v>409</v>
      </c>
      <c r="C644" s="9">
        <v>1</v>
      </c>
      <c r="D644" s="142" t="s">
        <v>7</v>
      </c>
      <c r="E644" s="68"/>
      <c r="F644" s="74">
        <f t="shared" si="62"/>
        <v>0</v>
      </c>
      <c r="G644" s="53"/>
    </row>
    <row r="645" spans="1:7" ht="14.25" customHeight="1" x14ac:dyDescent="0.2">
      <c r="A645" s="157">
        <f t="shared" si="63"/>
        <v>3.3000000000000003</v>
      </c>
      <c r="B645" s="152" t="s">
        <v>410</v>
      </c>
      <c r="C645" s="9">
        <v>1</v>
      </c>
      <c r="D645" s="142" t="s">
        <v>7</v>
      </c>
      <c r="E645" s="68"/>
      <c r="F645" s="74">
        <f t="shared" si="62"/>
        <v>0</v>
      </c>
      <c r="G645" s="53"/>
    </row>
    <row r="646" spans="1:7" ht="14.25" customHeight="1" x14ac:dyDescent="0.2">
      <c r="A646" s="157">
        <f t="shared" si="63"/>
        <v>3.4000000000000004</v>
      </c>
      <c r="B646" s="152" t="s">
        <v>411</v>
      </c>
      <c r="C646" s="9">
        <v>6</v>
      </c>
      <c r="D646" s="142" t="s">
        <v>7</v>
      </c>
      <c r="E646" s="68"/>
      <c r="F646" s="74">
        <f t="shared" si="62"/>
        <v>0</v>
      </c>
      <c r="G646" s="53"/>
    </row>
    <row r="647" spans="1:7" ht="14.25" customHeight="1" x14ac:dyDescent="0.2">
      <c r="A647" s="157">
        <f t="shared" si="63"/>
        <v>3.5000000000000004</v>
      </c>
      <c r="B647" s="152" t="s">
        <v>412</v>
      </c>
      <c r="C647" s="9">
        <v>1</v>
      </c>
      <c r="D647" s="142" t="s">
        <v>7</v>
      </c>
      <c r="E647" s="68"/>
      <c r="F647" s="74">
        <f t="shared" si="62"/>
        <v>0</v>
      </c>
      <c r="G647" s="53"/>
    </row>
    <row r="648" spans="1:7" ht="14.25" customHeight="1" x14ac:dyDescent="0.2">
      <c r="A648" s="157">
        <f t="shared" si="63"/>
        <v>3.6000000000000005</v>
      </c>
      <c r="B648" s="152" t="s">
        <v>413</v>
      </c>
      <c r="C648" s="9">
        <v>1</v>
      </c>
      <c r="D648" s="142" t="s">
        <v>7</v>
      </c>
      <c r="E648" s="68"/>
      <c r="F648" s="74">
        <f t="shared" si="62"/>
        <v>0</v>
      </c>
      <c r="G648" s="53"/>
    </row>
    <row r="649" spans="1:7" ht="14.25" customHeight="1" x14ac:dyDescent="0.2">
      <c r="A649" s="157">
        <f t="shared" si="63"/>
        <v>3.7000000000000006</v>
      </c>
      <c r="B649" s="152" t="s">
        <v>414</v>
      </c>
      <c r="C649" s="9">
        <v>1</v>
      </c>
      <c r="D649" s="142" t="s">
        <v>7</v>
      </c>
      <c r="E649" s="68"/>
      <c r="F649" s="74">
        <f t="shared" si="62"/>
        <v>0</v>
      </c>
      <c r="G649" s="53"/>
    </row>
    <row r="650" spans="1:7" ht="14.25" customHeight="1" x14ac:dyDescent="0.2">
      <c r="A650" s="157">
        <f t="shared" si="63"/>
        <v>3.8000000000000007</v>
      </c>
      <c r="B650" s="152" t="s">
        <v>415</v>
      </c>
      <c r="C650" s="9">
        <v>2</v>
      </c>
      <c r="D650" s="142" t="s">
        <v>7</v>
      </c>
      <c r="E650" s="68"/>
      <c r="F650" s="74">
        <f t="shared" si="62"/>
        <v>0</v>
      </c>
      <c r="G650" s="53"/>
    </row>
    <row r="651" spans="1:7" ht="14.25" customHeight="1" x14ac:dyDescent="0.2">
      <c r="A651" s="157">
        <f t="shared" si="63"/>
        <v>3.9000000000000008</v>
      </c>
      <c r="B651" s="152" t="s">
        <v>416</v>
      </c>
      <c r="C651" s="9">
        <v>12</v>
      </c>
      <c r="D651" s="142" t="s">
        <v>7</v>
      </c>
      <c r="E651" s="68"/>
      <c r="F651" s="74">
        <f t="shared" si="62"/>
        <v>0</v>
      </c>
      <c r="G651" s="53"/>
    </row>
    <row r="652" spans="1:7" ht="14.25" customHeight="1" x14ac:dyDescent="0.2">
      <c r="A652" s="161">
        <f>+A643</f>
        <v>3.1</v>
      </c>
      <c r="B652" s="152" t="s">
        <v>417</v>
      </c>
      <c r="C652" s="9">
        <v>1</v>
      </c>
      <c r="D652" s="142" t="s">
        <v>7</v>
      </c>
      <c r="E652" s="68"/>
      <c r="F652" s="74">
        <f t="shared" si="62"/>
        <v>0</v>
      </c>
      <c r="G652" s="53"/>
    </row>
    <row r="653" spans="1:7" ht="14.25" customHeight="1" x14ac:dyDescent="0.2">
      <c r="A653" s="161">
        <f>+A652+0.01</f>
        <v>3.11</v>
      </c>
      <c r="B653" s="152" t="s">
        <v>418</v>
      </c>
      <c r="C653" s="9">
        <v>1</v>
      </c>
      <c r="D653" s="142" t="s">
        <v>7</v>
      </c>
      <c r="E653" s="68"/>
      <c r="F653" s="74">
        <f t="shared" si="62"/>
        <v>0</v>
      </c>
      <c r="G653" s="53"/>
    </row>
    <row r="654" spans="1:7" ht="14.25" customHeight="1" x14ac:dyDescent="0.2">
      <c r="A654" s="161">
        <f t="shared" ref="A654:A674" si="64">+A653+0.01</f>
        <v>3.1199999999999997</v>
      </c>
      <c r="B654" s="152" t="s">
        <v>419</v>
      </c>
      <c r="C654" s="9">
        <v>100</v>
      </c>
      <c r="D654" s="142" t="s">
        <v>402</v>
      </c>
      <c r="E654" s="68"/>
      <c r="F654" s="74">
        <f t="shared" si="62"/>
        <v>0</v>
      </c>
      <c r="G654" s="53"/>
    </row>
    <row r="655" spans="1:7" ht="14.25" customHeight="1" x14ac:dyDescent="0.2">
      <c r="A655" s="161">
        <f t="shared" si="64"/>
        <v>3.1299999999999994</v>
      </c>
      <c r="B655" s="152" t="s">
        <v>420</v>
      </c>
      <c r="C655" s="9">
        <v>110</v>
      </c>
      <c r="D655" s="142" t="s">
        <v>402</v>
      </c>
      <c r="E655" s="68"/>
      <c r="F655" s="74">
        <f t="shared" si="62"/>
        <v>0</v>
      </c>
      <c r="G655" s="53"/>
    </row>
    <row r="656" spans="1:7" ht="14.25" customHeight="1" x14ac:dyDescent="0.2">
      <c r="A656" s="161">
        <f t="shared" si="64"/>
        <v>3.1399999999999992</v>
      </c>
      <c r="B656" s="152" t="s">
        <v>421</v>
      </c>
      <c r="C656" s="9">
        <v>1</v>
      </c>
      <c r="D656" s="142" t="s">
        <v>7</v>
      </c>
      <c r="E656" s="68"/>
      <c r="F656" s="74">
        <f t="shared" si="62"/>
        <v>0</v>
      </c>
      <c r="G656" s="53"/>
    </row>
    <row r="657" spans="1:7" ht="14.25" customHeight="1" x14ac:dyDescent="0.2">
      <c r="A657" s="161">
        <f t="shared" si="64"/>
        <v>3.149999999999999</v>
      </c>
      <c r="B657" s="152" t="s">
        <v>422</v>
      </c>
      <c r="C657" s="9">
        <v>2</v>
      </c>
      <c r="D657" s="142" t="s">
        <v>7</v>
      </c>
      <c r="E657" s="68"/>
      <c r="F657" s="74">
        <f t="shared" si="62"/>
        <v>0</v>
      </c>
      <c r="G657" s="53"/>
    </row>
    <row r="658" spans="1:7" ht="14.25" customHeight="1" x14ac:dyDescent="0.2">
      <c r="A658" s="161">
        <f t="shared" si="64"/>
        <v>3.1599999999999988</v>
      </c>
      <c r="B658" s="152" t="s">
        <v>423</v>
      </c>
      <c r="C658" s="9">
        <v>1</v>
      </c>
      <c r="D658" s="142" t="s">
        <v>7</v>
      </c>
      <c r="E658" s="68"/>
      <c r="F658" s="74">
        <f t="shared" si="62"/>
        <v>0</v>
      </c>
      <c r="G658" s="53"/>
    </row>
    <row r="659" spans="1:7" ht="14.25" customHeight="1" x14ac:dyDescent="0.2">
      <c r="A659" s="161">
        <f t="shared" si="64"/>
        <v>3.1699999999999986</v>
      </c>
      <c r="B659" s="152" t="s">
        <v>424</v>
      </c>
      <c r="C659" s="9">
        <v>2</v>
      </c>
      <c r="D659" s="142" t="s">
        <v>7</v>
      </c>
      <c r="E659" s="68"/>
      <c r="F659" s="74">
        <f t="shared" si="62"/>
        <v>0</v>
      </c>
      <c r="G659" s="53"/>
    </row>
    <row r="660" spans="1:7" ht="14.25" customHeight="1" x14ac:dyDescent="0.2">
      <c r="A660" s="161">
        <f t="shared" si="64"/>
        <v>3.1799999999999984</v>
      </c>
      <c r="B660" s="152" t="s">
        <v>425</v>
      </c>
      <c r="C660" s="9">
        <v>1</v>
      </c>
      <c r="D660" s="142" t="s">
        <v>7</v>
      </c>
      <c r="E660" s="68"/>
      <c r="F660" s="74">
        <f t="shared" si="62"/>
        <v>0</v>
      </c>
      <c r="G660" s="53"/>
    </row>
    <row r="661" spans="1:7" ht="14.25" customHeight="1" x14ac:dyDescent="0.2">
      <c r="A661" s="161">
        <f t="shared" si="64"/>
        <v>3.1899999999999982</v>
      </c>
      <c r="B661" s="152" t="s">
        <v>426</v>
      </c>
      <c r="C661" s="9">
        <v>1</v>
      </c>
      <c r="D661" s="142" t="s">
        <v>7</v>
      </c>
      <c r="E661" s="68"/>
      <c r="F661" s="74">
        <f t="shared" si="62"/>
        <v>0</v>
      </c>
      <c r="G661" s="53"/>
    </row>
    <row r="662" spans="1:7" ht="14.25" customHeight="1" x14ac:dyDescent="0.2">
      <c r="A662" s="161">
        <f t="shared" si="64"/>
        <v>3.199999999999998</v>
      </c>
      <c r="B662" s="152" t="s">
        <v>427</v>
      </c>
      <c r="C662" s="9">
        <v>2</v>
      </c>
      <c r="D662" s="142" t="s">
        <v>7</v>
      </c>
      <c r="E662" s="68"/>
      <c r="F662" s="74">
        <f t="shared" si="62"/>
        <v>0</v>
      </c>
      <c r="G662" s="53"/>
    </row>
    <row r="663" spans="1:7" ht="14.25" customHeight="1" x14ac:dyDescent="0.2">
      <c r="A663" s="161">
        <f t="shared" si="64"/>
        <v>3.2099999999999977</v>
      </c>
      <c r="B663" s="152" t="s">
        <v>428</v>
      </c>
      <c r="C663" s="9">
        <v>2</v>
      </c>
      <c r="D663" s="142" t="s">
        <v>7</v>
      </c>
      <c r="E663" s="68"/>
      <c r="F663" s="74">
        <f t="shared" si="62"/>
        <v>0</v>
      </c>
      <c r="G663" s="53"/>
    </row>
    <row r="664" spans="1:7" ht="14.25" customHeight="1" x14ac:dyDescent="0.2">
      <c r="A664" s="161">
        <f t="shared" si="64"/>
        <v>3.2199999999999975</v>
      </c>
      <c r="B664" s="152" t="s">
        <v>429</v>
      </c>
      <c r="C664" s="9">
        <v>1</v>
      </c>
      <c r="D664" s="142" t="s">
        <v>7</v>
      </c>
      <c r="E664" s="68"/>
      <c r="F664" s="74">
        <f t="shared" si="62"/>
        <v>0</v>
      </c>
      <c r="G664" s="53"/>
    </row>
    <row r="665" spans="1:7" ht="14.25" customHeight="1" x14ac:dyDescent="0.2">
      <c r="A665" s="161">
        <f t="shared" si="64"/>
        <v>3.2299999999999973</v>
      </c>
      <c r="B665" s="152" t="s">
        <v>430</v>
      </c>
      <c r="C665" s="9">
        <v>1</v>
      </c>
      <c r="D665" s="142" t="s">
        <v>7</v>
      </c>
      <c r="E665" s="68"/>
      <c r="F665" s="74">
        <f t="shared" si="62"/>
        <v>0</v>
      </c>
      <c r="G665" s="53"/>
    </row>
    <row r="666" spans="1:7" ht="14.25" customHeight="1" x14ac:dyDescent="0.2">
      <c r="A666" s="161">
        <f t="shared" si="64"/>
        <v>3.2399999999999971</v>
      </c>
      <c r="B666" s="152" t="s">
        <v>431</v>
      </c>
      <c r="C666" s="9">
        <v>1</v>
      </c>
      <c r="D666" s="142" t="s">
        <v>7</v>
      </c>
      <c r="E666" s="68"/>
      <c r="F666" s="74">
        <f t="shared" si="62"/>
        <v>0</v>
      </c>
      <c r="G666" s="53"/>
    </row>
    <row r="667" spans="1:7" ht="14.25" customHeight="1" x14ac:dyDescent="0.2">
      <c r="A667" s="161">
        <f>+A666+0.01</f>
        <v>3.2499999999999969</v>
      </c>
      <c r="B667" s="152" t="s">
        <v>432</v>
      </c>
      <c r="C667" s="9">
        <v>210</v>
      </c>
      <c r="D667" s="142" t="s">
        <v>11</v>
      </c>
      <c r="E667" s="68"/>
      <c r="F667" s="74">
        <f t="shared" si="62"/>
        <v>0</v>
      </c>
      <c r="G667" s="53"/>
    </row>
    <row r="668" spans="1:7" ht="14.25" customHeight="1" x14ac:dyDescent="0.2">
      <c r="A668" s="161">
        <f t="shared" si="64"/>
        <v>3.2599999999999967</v>
      </c>
      <c r="B668" s="152" t="s">
        <v>433</v>
      </c>
      <c r="C668" s="9">
        <v>70</v>
      </c>
      <c r="D668" s="142" t="s">
        <v>11</v>
      </c>
      <c r="E668" s="68"/>
      <c r="F668" s="74">
        <f t="shared" si="62"/>
        <v>0</v>
      </c>
      <c r="G668" s="53"/>
    </row>
    <row r="669" spans="1:7" ht="14.25" customHeight="1" x14ac:dyDescent="0.2">
      <c r="A669" s="161">
        <f t="shared" si="64"/>
        <v>3.2699999999999965</v>
      </c>
      <c r="B669" s="152" t="s">
        <v>394</v>
      </c>
      <c r="C669" s="9">
        <v>5</v>
      </c>
      <c r="D669" s="142" t="s">
        <v>7</v>
      </c>
      <c r="E669" s="68"/>
      <c r="F669" s="74">
        <f t="shared" si="62"/>
        <v>0</v>
      </c>
      <c r="G669" s="53"/>
    </row>
    <row r="670" spans="1:7" ht="14.25" customHeight="1" x14ac:dyDescent="0.2">
      <c r="A670" s="161">
        <f t="shared" si="64"/>
        <v>3.2799999999999963</v>
      </c>
      <c r="B670" s="152" t="s">
        <v>395</v>
      </c>
      <c r="C670" s="9">
        <v>2</v>
      </c>
      <c r="D670" s="142" t="s">
        <v>7</v>
      </c>
      <c r="E670" s="68"/>
      <c r="F670" s="74">
        <f t="shared" si="62"/>
        <v>0</v>
      </c>
      <c r="G670" s="53"/>
    </row>
    <row r="671" spans="1:7" ht="14.25" customHeight="1" x14ac:dyDescent="0.2">
      <c r="A671" s="161">
        <f t="shared" si="64"/>
        <v>3.289999999999996</v>
      </c>
      <c r="B671" s="152" t="s">
        <v>396</v>
      </c>
      <c r="C671" s="9">
        <v>2</v>
      </c>
      <c r="D671" s="142" t="s">
        <v>7</v>
      </c>
      <c r="E671" s="68"/>
      <c r="F671" s="74">
        <f t="shared" si="62"/>
        <v>0</v>
      </c>
      <c r="G671" s="53"/>
    </row>
    <row r="672" spans="1:7" ht="14.25" customHeight="1" x14ac:dyDescent="0.2">
      <c r="A672" s="161">
        <f t="shared" si="64"/>
        <v>3.2999999999999958</v>
      </c>
      <c r="B672" s="152" t="s">
        <v>397</v>
      </c>
      <c r="C672" s="9">
        <v>4</v>
      </c>
      <c r="D672" s="142" t="s">
        <v>7</v>
      </c>
      <c r="E672" s="68"/>
      <c r="F672" s="74">
        <f t="shared" si="62"/>
        <v>0</v>
      </c>
      <c r="G672" s="53"/>
    </row>
    <row r="673" spans="1:7" ht="14.25" customHeight="1" x14ac:dyDescent="0.2">
      <c r="A673" s="161">
        <f t="shared" si="64"/>
        <v>3.3099999999999956</v>
      </c>
      <c r="B673" s="152" t="s">
        <v>398</v>
      </c>
      <c r="C673" s="9">
        <v>1</v>
      </c>
      <c r="D673" s="142" t="s">
        <v>7</v>
      </c>
      <c r="E673" s="68"/>
      <c r="F673" s="74">
        <f t="shared" si="62"/>
        <v>0</v>
      </c>
      <c r="G673" s="53"/>
    </row>
    <row r="674" spans="1:7" ht="14.25" customHeight="1" x14ac:dyDescent="0.2">
      <c r="A674" s="161">
        <f t="shared" si="64"/>
        <v>3.3199999999999954</v>
      </c>
      <c r="B674" s="152" t="s">
        <v>399</v>
      </c>
      <c r="C674" s="9">
        <v>1</v>
      </c>
      <c r="D674" s="142" t="s">
        <v>7</v>
      </c>
      <c r="E674" s="68"/>
      <c r="F674" s="74">
        <f t="shared" si="62"/>
        <v>0</v>
      </c>
      <c r="G674" s="53"/>
    </row>
    <row r="675" spans="1:7" ht="14.25" customHeight="1" x14ac:dyDescent="0.2">
      <c r="A675" s="150"/>
      <c r="B675" s="167" t="s">
        <v>311</v>
      </c>
      <c r="C675" s="174"/>
      <c r="D675" s="132"/>
      <c r="E675" s="93"/>
      <c r="F675" s="94">
        <f>SUM(F621:F674)</f>
        <v>0</v>
      </c>
      <c r="G675" s="53"/>
    </row>
    <row r="676" spans="1:7" ht="14.25" customHeight="1" x14ac:dyDescent="0.2">
      <c r="A676" s="150"/>
      <c r="B676" s="167"/>
      <c r="C676" s="174"/>
      <c r="D676" s="132"/>
      <c r="E676" s="93"/>
      <c r="F676" s="94"/>
      <c r="G676" s="53"/>
    </row>
    <row r="677" spans="1:7" ht="14.25" customHeight="1" x14ac:dyDescent="0.2">
      <c r="A677" s="136" t="s">
        <v>1</v>
      </c>
      <c r="B677" s="261" t="s">
        <v>3</v>
      </c>
      <c r="C677" s="19"/>
      <c r="D677" s="142"/>
      <c r="E677" s="1"/>
      <c r="F677" s="13"/>
      <c r="G677" s="53"/>
    </row>
    <row r="678" spans="1:7" ht="14.25" customHeight="1" x14ac:dyDescent="0.2">
      <c r="A678" s="136"/>
      <c r="B678" s="261"/>
      <c r="C678" s="19"/>
      <c r="D678" s="142"/>
      <c r="E678" s="1"/>
      <c r="F678" s="13"/>
      <c r="G678" s="53"/>
    </row>
    <row r="679" spans="1:7" ht="14.25" customHeight="1" x14ac:dyDescent="0.2">
      <c r="A679" s="140">
        <v>1</v>
      </c>
      <c r="B679" s="137" t="s">
        <v>63</v>
      </c>
      <c r="C679" s="174"/>
      <c r="D679" s="132"/>
      <c r="E679" s="93"/>
      <c r="F679" s="112"/>
      <c r="G679" s="53"/>
    </row>
    <row r="680" spans="1:7" ht="14.25" customHeight="1" x14ac:dyDescent="0.2">
      <c r="A680" s="140">
        <v>1.1000000000000001</v>
      </c>
      <c r="B680" s="141" t="s">
        <v>513</v>
      </c>
      <c r="C680" s="19">
        <v>28</v>
      </c>
      <c r="D680" s="142" t="s">
        <v>514</v>
      </c>
      <c r="E680" s="54"/>
      <c r="F680" s="13">
        <f>ROUNDUP(C680*E680,2)</f>
        <v>0</v>
      </c>
      <c r="G680" s="53"/>
    </row>
    <row r="681" spans="1:7" ht="14.25" customHeight="1" x14ac:dyDescent="0.2">
      <c r="A681" s="140">
        <v>1.2</v>
      </c>
      <c r="B681" s="141" t="s">
        <v>312</v>
      </c>
      <c r="C681" s="19">
        <v>14</v>
      </c>
      <c r="D681" s="142" t="s">
        <v>24</v>
      </c>
      <c r="E681" s="54"/>
      <c r="F681" s="13">
        <f>ROUNDUP(C681*E681,2)</f>
        <v>0</v>
      </c>
      <c r="G681" s="53"/>
    </row>
    <row r="682" spans="1:7" ht="14.25" customHeight="1" x14ac:dyDescent="0.2">
      <c r="A682" s="140">
        <v>1.3</v>
      </c>
      <c r="B682" s="141" t="s">
        <v>515</v>
      </c>
      <c r="C682" s="19">
        <v>1</v>
      </c>
      <c r="D682" s="142" t="s">
        <v>9</v>
      </c>
      <c r="E682" s="54"/>
      <c r="F682" s="13">
        <f>ROUNDUP(C682*E682,2)</f>
        <v>0</v>
      </c>
      <c r="G682" s="53"/>
    </row>
    <row r="683" spans="1:7" ht="14.25" customHeight="1" x14ac:dyDescent="0.2">
      <c r="A683" s="140"/>
      <c r="B683" s="141"/>
      <c r="C683" s="19"/>
      <c r="D683" s="142"/>
      <c r="E683" s="54"/>
      <c r="F683" s="13"/>
      <c r="G683" s="53"/>
    </row>
    <row r="684" spans="1:7" ht="14.25" customHeight="1" x14ac:dyDescent="0.2">
      <c r="A684" s="140">
        <v>2</v>
      </c>
      <c r="B684" s="231" t="s">
        <v>313</v>
      </c>
      <c r="C684" s="19">
        <v>2</v>
      </c>
      <c r="D684" s="142" t="s">
        <v>7</v>
      </c>
      <c r="E684" s="1"/>
      <c r="F684" s="13">
        <f>+ROUND(C684*E684,2)</f>
        <v>0</v>
      </c>
      <c r="G684" s="53"/>
    </row>
    <row r="685" spans="1:7" ht="14.25" customHeight="1" x14ac:dyDescent="0.2">
      <c r="A685" s="150"/>
      <c r="B685" s="167" t="s">
        <v>17</v>
      </c>
      <c r="C685" s="262"/>
      <c r="D685" s="263"/>
      <c r="E685" s="79"/>
      <c r="F685" s="94">
        <f>ROUND(SUM(F679:F684),2)</f>
        <v>0</v>
      </c>
      <c r="G685" s="53"/>
    </row>
    <row r="686" spans="1:7" ht="14.25" customHeight="1" x14ac:dyDescent="0.2">
      <c r="A686" s="150"/>
      <c r="B686" s="167"/>
      <c r="C686" s="262"/>
      <c r="D686" s="263"/>
      <c r="E686" s="79"/>
      <c r="F686" s="94"/>
      <c r="G686" s="113"/>
    </row>
    <row r="687" spans="1:7" ht="14.25" customHeight="1" x14ac:dyDescent="0.2">
      <c r="A687" s="140"/>
      <c r="B687" s="175" t="s">
        <v>2</v>
      </c>
      <c r="C687" s="138"/>
      <c r="D687" s="264"/>
      <c r="E687" s="94"/>
      <c r="F687" s="79">
        <f>ROUND(SUM(F445,F507,F620,F685,F73,F675),2)</f>
        <v>0</v>
      </c>
    </row>
    <row r="688" spans="1:7" ht="14.25" customHeight="1" x14ac:dyDescent="0.2">
      <c r="A688" s="153"/>
      <c r="B688" s="265" t="s">
        <v>60</v>
      </c>
      <c r="C688" s="266"/>
      <c r="D688" s="267"/>
      <c r="E688" s="13"/>
      <c r="F688" s="79">
        <f>+F687</f>
        <v>0</v>
      </c>
    </row>
    <row r="689" spans="1:6" ht="14.25" customHeight="1" x14ac:dyDescent="0.2">
      <c r="A689" s="157"/>
      <c r="B689" s="268"/>
      <c r="C689" s="269"/>
      <c r="D689" s="270"/>
      <c r="E689" s="114"/>
      <c r="F689" s="115"/>
    </row>
    <row r="690" spans="1:6" ht="14.25" customHeight="1" x14ac:dyDescent="0.2">
      <c r="A690" s="157"/>
      <c r="B690" s="271" t="s">
        <v>61</v>
      </c>
      <c r="C690" s="269"/>
      <c r="D690" s="270"/>
      <c r="E690" s="114"/>
      <c r="F690" s="115"/>
    </row>
    <row r="691" spans="1:6" ht="14.25" customHeight="1" x14ac:dyDescent="0.2">
      <c r="A691" s="157"/>
      <c r="B691" s="268" t="s">
        <v>18</v>
      </c>
      <c r="C691" s="272">
        <v>0.1</v>
      </c>
      <c r="D691" s="273"/>
      <c r="E691" s="114"/>
      <c r="F691" s="115">
        <f t="shared" ref="F691:F696" si="65">ROUND(C691*$F$688,2)</f>
        <v>0</v>
      </c>
    </row>
    <row r="692" spans="1:6" ht="14.25" customHeight="1" x14ac:dyDescent="0.2">
      <c r="A692" s="157"/>
      <c r="B692" s="268" t="s">
        <v>19</v>
      </c>
      <c r="C692" s="272">
        <v>0.04</v>
      </c>
      <c r="D692" s="273"/>
      <c r="E692" s="114"/>
      <c r="F692" s="115">
        <f t="shared" si="65"/>
        <v>0</v>
      </c>
    </row>
    <row r="693" spans="1:6" ht="14.25" customHeight="1" x14ac:dyDescent="0.2">
      <c r="A693" s="157"/>
      <c r="B693" s="268" t="s">
        <v>111</v>
      </c>
      <c r="C693" s="272">
        <v>0.04</v>
      </c>
      <c r="D693" s="273"/>
      <c r="E693" s="114"/>
      <c r="F693" s="115">
        <f t="shared" si="65"/>
        <v>0</v>
      </c>
    </row>
    <row r="694" spans="1:6" ht="14.25" customHeight="1" x14ac:dyDescent="0.2">
      <c r="A694" s="157"/>
      <c r="B694" s="268" t="s">
        <v>112</v>
      </c>
      <c r="C694" s="272">
        <v>0.05</v>
      </c>
      <c r="D694" s="273"/>
      <c r="E694" s="114"/>
      <c r="F694" s="115">
        <f t="shared" si="65"/>
        <v>0</v>
      </c>
    </row>
    <row r="695" spans="1:6" ht="14.25" customHeight="1" x14ac:dyDescent="0.2">
      <c r="A695" s="157"/>
      <c r="B695" s="268" t="s">
        <v>20</v>
      </c>
      <c r="C695" s="272">
        <v>0.03</v>
      </c>
      <c r="D695" s="273"/>
      <c r="E695" s="114"/>
      <c r="F695" s="115">
        <f t="shared" si="65"/>
        <v>0</v>
      </c>
    </row>
    <row r="696" spans="1:6" ht="14.25" customHeight="1" x14ac:dyDescent="0.2">
      <c r="A696" s="157"/>
      <c r="B696" s="268" t="s">
        <v>113</v>
      </c>
      <c r="C696" s="272">
        <v>0.01</v>
      </c>
      <c r="D696" s="273"/>
      <c r="E696" s="114"/>
      <c r="F696" s="115">
        <f t="shared" si="65"/>
        <v>0</v>
      </c>
    </row>
    <row r="697" spans="1:6" ht="14.25" customHeight="1" x14ac:dyDescent="0.2">
      <c r="A697" s="157"/>
      <c r="B697" s="268" t="s">
        <v>114</v>
      </c>
      <c r="C697" s="272">
        <v>0.18</v>
      </c>
      <c r="D697" s="273"/>
      <c r="E697" s="114"/>
      <c r="F697" s="115">
        <f>ROUND(C697*$F$691,2)</f>
        <v>0</v>
      </c>
    </row>
    <row r="698" spans="1:6" ht="14.25" customHeight="1" x14ac:dyDescent="0.2">
      <c r="A698" s="157"/>
      <c r="B698" s="268" t="s">
        <v>30</v>
      </c>
      <c r="C698" s="272">
        <v>0</v>
      </c>
      <c r="D698" s="273"/>
      <c r="E698" s="114"/>
      <c r="F698" s="115">
        <f>ROUND(C698*$F$688,2)</f>
        <v>0</v>
      </c>
    </row>
    <row r="699" spans="1:6" ht="14.25" customHeight="1" x14ac:dyDescent="0.2">
      <c r="A699" s="157"/>
      <c r="B699" s="268" t="s">
        <v>115</v>
      </c>
      <c r="C699" s="272">
        <v>0.05</v>
      </c>
      <c r="D699" s="273"/>
      <c r="E699" s="114"/>
      <c r="F699" s="115">
        <f>ROUND(C699*$F$688,2)</f>
        <v>0</v>
      </c>
    </row>
    <row r="700" spans="1:6" ht="14.25" customHeight="1" x14ac:dyDescent="0.2">
      <c r="A700" s="157"/>
      <c r="B700" s="268" t="s">
        <v>116</v>
      </c>
      <c r="C700" s="272">
        <v>0.1</v>
      </c>
      <c r="D700" s="273"/>
      <c r="E700" s="114"/>
      <c r="F700" s="115">
        <f>ROUND(C700*$F$688,2)</f>
        <v>0</v>
      </c>
    </row>
    <row r="701" spans="1:6" ht="14.25" customHeight="1" x14ac:dyDescent="0.2">
      <c r="A701" s="157"/>
      <c r="B701" s="268" t="s">
        <v>117</v>
      </c>
      <c r="C701" s="272">
        <v>0.03</v>
      </c>
      <c r="D701" s="273"/>
      <c r="E701" s="114"/>
      <c r="F701" s="115">
        <f>ROUND(C701*$F$688,2)</f>
        <v>0</v>
      </c>
    </row>
    <row r="702" spans="1:6" ht="14.25" customHeight="1" x14ac:dyDescent="0.2">
      <c r="A702" s="157"/>
      <c r="B702" s="268" t="s">
        <v>118</v>
      </c>
      <c r="C702" s="272">
        <v>0.02</v>
      </c>
      <c r="D702" s="273"/>
      <c r="E702" s="114"/>
      <c r="F702" s="115">
        <f>ROUND(C702*$F$688,2)</f>
        <v>0</v>
      </c>
    </row>
    <row r="703" spans="1:6" ht="14.25" customHeight="1" x14ac:dyDescent="0.2">
      <c r="A703" s="157"/>
      <c r="B703" s="274" t="s">
        <v>314</v>
      </c>
      <c r="C703" s="275">
        <v>1</v>
      </c>
      <c r="D703" s="276" t="s">
        <v>7</v>
      </c>
      <c r="E703" s="114"/>
      <c r="F703" s="115">
        <f>+E703*C703</f>
        <v>0</v>
      </c>
    </row>
    <row r="704" spans="1:6" ht="14.25" customHeight="1" x14ac:dyDescent="0.2">
      <c r="A704" s="157"/>
      <c r="B704" s="274" t="s">
        <v>315</v>
      </c>
      <c r="C704" s="275">
        <v>1</v>
      </c>
      <c r="D704" s="276" t="s">
        <v>7</v>
      </c>
      <c r="E704" s="114"/>
      <c r="F704" s="115">
        <f>+E704*C704</f>
        <v>0</v>
      </c>
    </row>
    <row r="705" spans="1:6" ht="14.25" customHeight="1" x14ac:dyDescent="0.2">
      <c r="A705" s="157"/>
      <c r="B705" s="271" t="s">
        <v>119</v>
      </c>
      <c r="C705" s="275"/>
      <c r="D705" s="270"/>
      <c r="E705" s="114"/>
      <c r="F705" s="79">
        <f>ROUND(SUM(F691:F704),2)</f>
        <v>0</v>
      </c>
    </row>
    <row r="706" spans="1:6" ht="14.25" customHeight="1" x14ac:dyDescent="0.2">
      <c r="A706" s="157"/>
      <c r="B706" s="268"/>
      <c r="C706" s="277"/>
      <c r="D706" s="270"/>
      <c r="E706" s="114"/>
      <c r="F706" s="115"/>
    </row>
    <row r="707" spans="1:6" ht="14.25" customHeight="1" x14ac:dyDescent="0.2">
      <c r="A707" s="157"/>
      <c r="B707" s="271" t="s">
        <v>120</v>
      </c>
      <c r="C707" s="277"/>
      <c r="D707" s="270"/>
      <c r="E707" s="114"/>
      <c r="F707" s="79">
        <f>ROUND(SUM(F687,F705),2)</f>
        <v>0</v>
      </c>
    </row>
    <row r="708" spans="1:6" ht="14.25" customHeight="1" x14ac:dyDescent="0.2">
      <c r="A708" s="157"/>
      <c r="B708" s="268"/>
      <c r="C708" s="277"/>
      <c r="D708" s="270"/>
      <c r="E708" s="114"/>
      <c r="F708" s="115"/>
    </row>
    <row r="709" spans="1:6" ht="14.25" customHeight="1" x14ac:dyDescent="0.2">
      <c r="A709" s="278"/>
      <c r="B709" s="279" t="s">
        <v>316</v>
      </c>
      <c r="C709" s="280"/>
      <c r="D709" s="281"/>
      <c r="E709" s="116"/>
      <c r="F709" s="117">
        <f>F707</f>
        <v>0</v>
      </c>
    </row>
    <row r="710" spans="1:6" ht="14.25" customHeight="1" x14ac:dyDescent="0.2">
      <c r="A710" s="118"/>
      <c r="B710" s="120"/>
      <c r="C710" s="121"/>
      <c r="D710" s="122"/>
      <c r="E710" s="119"/>
      <c r="F710" s="119"/>
    </row>
  </sheetData>
  <sheetProtection algorithmName="SHA-512" hashValue="6hg99AU3J6XMlDQ0dz+8wTr5dQPmsgNlhQbDuuyZNH7dvlPslKvvSMqdSQM4S3hs4DcfjdMwR5Fj0TcBr0mDdw==" saltValue="FdnSy9Ym0ilC0bqb+wnERg==" spinCount="100000" sheet="1" objects="1" scenarios="1" formatCells="0" formatColumns="0" formatRows="0"/>
  <autoFilter ref="A8:F709"/>
  <mergeCells count="2">
    <mergeCell ref="A1:F1"/>
    <mergeCell ref="A4:F4"/>
  </mergeCells>
  <printOptions horizontalCentered="1"/>
  <pageMargins left="0.19685039370078741" right="0.17" top="0.17" bottom="0.39370078740157483" header="0" footer="0.19685039370078741"/>
  <pageSetup scale="90" orientation="portrait" r:id="rId1"/>
  <headerFooter alignWithMargins="0">
    <oddFooter>&amp;C&amp;6Página &amp;P de &amp;N</oddFooter>
  </headerFooter>
  <rowBreaks count="1" manualBreakCount="1">
    <brk id="687" max="5" man="1"/>
  </rowBreaks>
  <ignoredErrors>
    <ignoredError sqref="F318 F424:F444" unlockedFormula="1"/>
    <ignoredError sqref="F69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PARTIDAS</vt:lpstr>
      <vt:lpstr>'LISTA PARTIDAS'!Área_de_impresión</vt:lpstr>
      <vt:lpstr>'LISTA PARTIDAS'!Títulos_a_imprimir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Sofía De León Rosario</dc:creator>
  <cp:lastModifiedBy>Claudia Sofía De León Rosario</cp:lastModifiedBy>
  <cp:lastPrinted>2019-12-19T15:33:29Z</cp:lastPrinted>
  <dcterms:created xsi:type="dcterms:W3CDTF">2016-01-29T13:23:04Z</dcterms:created>
  <dcterms:modified xsi:type="dcterms:W3CDTF">2019-12-19T15:40:33Z</dcterms:modified>
</cp:coreProperties>
</file>