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0\COMPARACION DE PRECIOS DE OBRAS\INAPA-CCC-CP-2020-0001 CASETA GENRADORES\"/>
    </mc:Choice>
  </mc:AlternateContent>
  <bookViews>
    <workbookView xWindow="0" yWindow="300" windowWidth="19440" windowHeight="7455"/>
  </bookViews>
  <sheets>
    <sheet name="LISTA DE PARTIDA-2020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>[1]CUB02!$W$1:$W$8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[5]INSU!$D$9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#REF!</definedName>
    <definedName name="ACUEDUCTO">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[5]INSU!$D$17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>[1]CUB02!$S$13:$AN$415</definedName>
    <definedName name="_xlnm.Print_Area" localSheetId="0">'LISTA DE PARTIDA-2020'!$A$1:$F$156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[6]M.O.!#REF!</definedName>
    <definedName name="as">[6]M.O.!#REF!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[7]INS!#REF!</definedName>
    <definedName name="AYCARP">[7]INS!#REF!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[10]M.O.!$C$9</definedName>
    <definedName name="BRIGADATOPOGRAFICA_6" localSheetId="0">#REF!</definedName>
    <definedName name="BRIGADATOPOGRAFICA_6">#REF!</definedName>
    <definedName name="BVNBVNBV" localSheetId="0">[11]M.O.!#REF!</definedName>
    <definedName name="BVNBVNBV">[11]M.O.!#REF!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 localSheetId="0">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[10]M.O.!#REF!</definedName>
    <definedName name="CARACOL">[10]M.O.!#REF!</definedName>
    <definedName name="CARANTEPECHO" localSheetId="0">[10]M.O.!#REF!</definedName>
    <definedName name="CARANTEPECHO">[10]M.O.!#REF!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[10]M.O.!#REF!</definedName>
    <definedName name="CARCOL30">[10]M.O.!#REF!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[10]M.O.!#REF!</definedName>
    <definedName name="CARCOL50">[10]M.O.!#REF!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[10]M.O.!#REF!</definedName>
    <definedName name="CARCOL51">[10]M.O.!#REF!</definedName>
    <definedName name="CARCOLAMARRE" localSheetId="0">[10]M.O.!#REF!</definedName>
    <definedName name="CARCOLAMARRE">[10]M.O.!#REF!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[10]M.O.!#REF!</definedName>
    <definedName name="CARLOSAPLA">[10]M.O.!#REF!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[10]M.O.!#REF!</definedName>
    <definedName name="CARLOSAVARIASAGUAS">[10]M.O.!#REF!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[10]M.O.!#REF!</definedName>
    <definedName name="CARMURO">[10]M.O.!#REF!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[7]INS!#REF!</definedName>
    <definedName name="CARP1">[7]INS!#REF!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[7]INS!#REF!</definedName>
    <definedName name="CARP2">[7]INS!#REF!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[10]M.O.!#REF!</definedName>
    <definedName name="CARPDINTEL">[10]M.O.!#REF!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[10]M.O.!#REF!</definedName>
    <definedName name="CARPVIGA2040">[10]M.O.!#REF!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[10]M.O.!#REF!</definedName>
    <definedName name="CARPVIGA3050">[10]M.O.!#REF!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[10]M.O.!#REF!</definedName>
    <definedName name="CARPVIGA3060">[10]M.O.!#REF!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[10]M.O.!#REF!</definedName>
    <definedName name="CARPVIGA4080">[10]M.O.!#REF!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[10]M.O.!#REF!</definedName>
    <definedName name="CARRAMPA">[10]M.O.!#REF!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#REF!</definedName>
    <definedName name="CASABE">#REF!</definedName>
    <definedName name="CASABE_8" localSheetId="0">#REF!</definedName>
    <definedName name="CASABE_8">#REF!</definedName>
    <definedName name="CASBESTO" localSheetId="0">[10]M.O.!#REF!</definedName>
    <definedName name="CASBESTO">[10]M.O.!#REF!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[7]INS!#REF!</definedName>
    <definedName name="CBLOCK10">[7]INS!#REF!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'[13]LISTADO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[5]INSU!$D$130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[5]INSU!$D$131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#REF!</definedName>
    <definedName name="COPIA">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[10]M.O.!#REF!</definedName>
    <definedName name="CZINC">[10]M.O.!#REF!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erop" localSheetId="0">[6]M.O.!#REF!</definedName>
    <definedName name="derop">[6]M.O.!#REF!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[5]MO!$B$256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>[5]MO!$B$247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>[1]CUB02!$S$13:$AN$415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[7]INS!$D$561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H" localSheetId="0">[3]M.O.!#REF!</definedName>
    <definedName name="H">[3]M.O.!#REF!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mpresion_2" localSheetId="0">[16]Directos!#REF!</definedName>
    <definedName name="impresion_2">[16]Directos!#REF!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[6]M.O.!$C$10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>[5]INSU!$D$132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[7]INS!#REF!</definedName>
    <definedName name="MAESTROCARP">[7]INS!#REF!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[5]MO!$B$612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[7]INS!#REF!</definedName>
    <definedName name="MOPISOCERAMICA">[7]INS!#REF!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[17]Insumos!#REF!</definedName>
    <definedName name="NADA">[17]Insumos!#REF!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[17]Insumos!#REF!</definedName>
    <definedName name="NINGUNA">[17]Insumos!#REF!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[14]SALARIOS!$C$10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[18]peso!#REF!</definedName>
    <definedName name="p">[18]peso!#REF!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>[5]MO!$B$11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[7]INS!#REF!</definedName>
    <definedName name="PEONCARP">[7]INS!#REF!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[14]INS!$D$770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[7]INS!$D$563</definedName>
    <definedName name="PLIGADORA2_6" localSheetId="0">#REF!</definedName>
    <definedName name="PLIGADORA2_6">#REF!</definedName>
    <definedName name="PLOMERO" localSheetId="0">[7]INS!#REF!</definedName>
    <definedName name="PLOMERO">[7]INS!#REF!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[7]INS!#REF!</definedName>
    <definedName name="PLOMEROAYUDANTE">[7]INS!#REF!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[7]INS!#REF!</definedName>
    <definedName name="PLOMEROOFICIAL">[7]INS!#REF!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>[5]INSU!$D$133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[12]precios!#REF!</definedName>
    <definedName name="pmadera2162">[12]precios!#REF!</definedName>
    <definedName name="pmadera2162_8" localSheetId="0">#REF!</definedName>
    <definedName name="pmadera2162_8">#REF!</definedName>
    <definedName name="po">[19]PRESUPUESTO!$O$9:$O$236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[7]INS!$D$568</definedName>
    <definedName name="PWINCHE2000K_6" localSheetId="0">#REF!</definedName>
    <definedName name="PWINCHE2000K_6">#REF!</definedName>
    <definedName name="Q">[1]CUB02!$W$1:$W$8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[21]INS!#REF!</definedName>
    <definedName name="QQ">[21]INS!#REF!</definedName>
    <definedName name="QQQ" localSheetId="0">[3]M.O.!#REF!</definedName>
    <definedName name="QQQ">[3]M.O.!#REF!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[19]PRESUPUESTO!$M$10:$AH$731</definedName>
    <definedName name="qwe">[5]INSU!$D$133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[10]M.O.!$C$12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'LISTA DE PARTIDA-2020'!$1:$7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</workbook>
</file>

<file path=xl/calcChain.xml><?xml version="1.0" encoding="utf-8"?>
<calcChain xmlns="http://schemas.openxmlformats.org/spreadsheetml/2006/main">
  <c r="F25" i="8" l="1"/>
  <c r="F20" i="8"/>
  <c r="F14" i="8"/>
  <c r="F12" i="8"/>
  <c r="F13" i="8"/>
  <c r="F15" i="8"/>
  <c r="F16" i="8"/>
  <c r="F17" i="8"/>
  <c r="F18" i="8"/>
  <c r="F19" i="8"/>
  <c r="F21" i="8"/>
  <c r="F22" i="8"/>
  <c r="F23" i="8"/>
  <c r="F24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4" i="8"/>
  <c r="F135" i="8"/>
  <c r="F136" i="8" l="1"/>
  <c r="F131" i="8"/>
  <c r="F71" i="8"/>
  <c r="A59" i="8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50" i="8"/>
  <c r="A51" i="8" s="1"/>
  <c r="A52" i="8" s="1"/>
  <c r="A53" i="8" s="1"/>
  <c r="A54" i="8" s="1"/>
  <c r="A55" i="8" s="1"/>
  <c r="A56" i="8" s="1"/>
  <c r="A57" i="8" s="1"/>
  <c r="F138" i="8" l="1"/>
  <c r="F145" i="8" s="1"/>
  <c r="F151" i="8"/>
  <c r="F144" i="8"/>
  <c r="F148" i="8"/>
  <c r="F139" i="8"/>
  <c r="F146" i="8"/>
  <c r="F143" i="8"/>
  <c r="F149" i="8" s="1"/>
  <c r="F147" i="8"/>
  <c r="F150" i="8"/>
  <c r="A119" i="8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09" i="8"/>
  <c r="A110" i="8" s="1"/>
  <c r="A111" i="8" s="1"/>
  <c r="A112" i="8" s="1"/>
  <c r="A113" i="8" s="1"/>
  <c r="A114" i="8" s="1"/>
  <c r="A115" i="8" s="1"/>
  <c r="A116" i="8" s="1"/>
  <c r="A117" i="8" s="1"/>
  <c r="A103" i="8"/>
  <c r="A104" i="8" s="1"/>
  <c r="A105" i="8" s="1"/>
  <c r="A106" i="8" s="1"/>
  <c r="A98" i="8"/>
  <c r="A99" i="8" s="1"/>
  <c r="A93" i="8"/>
  <c r="A94" i="8" s="1"/>
  <c r="A86" i="8"/>
  <c r="A87" i="8" s="1"/>
  <c r="A88" i="8" s="1"/>
  <c r="A89" i="8" s="1"/>
  <c r="A90" i="8" s="1"/>
  <c r="A76" i="8"/>
  <c r="A77" i="8" s="1"/>
  <c r="A78" i="8" s="1"/>
  <c r="A79" i="8" s="1"/>
  <c r="A80" i="8" s="1"/>
  <c r="A81" i="8" s="1"/>
  <c r="A82" i="8" s="1"/>
  <c r="A83" i="8" s="1"/>
  <c r="A84" i="8" s="1"/>
  <c r="A35" i="8"/>
  <c r="A36" i="8" s="1"/>
  <c r="A37" i="8" s="1"/>
  <c r="A38" i="8" s="1"/>
  <c r="A39" i="8" s="1"/>
  <c r="A40" i="8" s="1"/>
  <c r="A41" i="8" s="1"/>
  <c r="A42" i="8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F11" i="8"/>
  <c r="F10" i="8"/>
  <c r="F9" i="8"/>
  <c r="K4" i="8"/>
  <c r="K3" i="8"/>
  <c r="F154" i="8" l="1"/>
  <c r="F156" i="8" s="1"/>
</calcChain>
</file>

<file path=xl/sharedStrings.xml><?xml version="1.0" encoding="utf-8"?>
<sst xmlns="http://schemas.openxmlformats.org/spreadsheetml/2006/main" count="259" uniqueCount="150">
  <si>
    <t>Zona:</t>
  </si>
  <si>
    <t>VI</t>
  </si>
  <si>
    <t>PARTIDA</t>
  </si>
  <si>
    <t>D E S C R I P C I O N</t>
  </si>
  <si>
    <t>CANTIDAD</t>
  </si>
  <si>
    <t>UND</t>
  </si>
  <si>
    <t>P.U. (RD$)</t>
  </si>
  <si>
    <t>VALOR (RD$)</t>
  </si>
  <si>
    <t>A</t>
  </si>
  <si>
    <t>M</t>
  </si>
  <si>
    <t>B</t>
  </si>
  <si>
    <t>U</t>
  </si>
  <si>
    <t>ML</t>
  </si>
  <si>
    <t>Z</t>
  </si>
  <si>
    <t>VARIOS</t>
  </si>
  <si>
    <t>VALLA ANUNCIANDO OBRA 16' X 10' IMPRESION FULL COLOR CONTENIENDO LOGO DE INAPA, NOMBRE DE PROYECTO Y CONTRATISTA. ESTRUCTURA EN TUBOS GALVANIZADOS 1 1/2"X 1 1/2" Y SOPORTES EN TUBO CUAD. 4" X 4"</t>
  </si>
  <si>
    <t>SUB - TOTAL FASE  Z</t>
  </si>
  <si>
    <t>SUB - TOTAL GENERAL</t>
  </si>
  <si>
    <t>GASTOS INDIRECTOS</t>
  </si>
  <si>
    <t>HONORARIOS PROFESIONALES</t>
  </si>
  <si>
    <t>TRANSPORTE</t>
  </si>
  <si>
    <t>LEY 6-86</t>
  </si>
  <si>
    <t>SEGURO POLIZA Y FIANZA</t>
  </si>
  <si>
    <t>GASTOS ADMINISTRATIVO</t>
  </si>
  <si>
    <t>IMPREVISTOS</t>
  </si>
  <si>
    <t>SUB - TOTAL GASTOS INDIRECTOS</t>
  </si>
  <si>
    <t>TOTAL A EJECUTAR (RD$)</t>
  </si>
  <si>
    <t>MANO DE OBRA</t>
  </si>
  <si>
    <t xml:space="preserve">MANO DE OBRA </t>
  </si>
  <si>
    <t>UD</t>
  </si>
  <si>
    <t>Ubicacion: PROVINCIA LA ALTAGRACIA</t>
  </si>
  <si>
    <t>ELECTRIFICACION PRIMARIA (ESTACION DE BOMBEO)</t>
  </si>
  <si>
    <t>ALAMBRE AAAC No. 2/0</t>
  </si>
  <si>
    <t>PIE</t>
  </si>
  <si>
    <t>ESTRUCTURA MT-301</t>
  </si>
  <si>
    <t>ESTRUCTURA MT-302</t>
  </si>
  <si>
    <t>ESTRUCTURA MT-305</t>
  </si>
  <si>
    <t>ESTRUCTURA MT-307</t>
  </si>
  <si>
    <t>ESTRUCTURA MT-316</t>
  </si>
  <si>
    <t>ESTRUCTURA HA-100B</t>
  </si>
  <si>
    <t>ESTRUCTURA PR-101</t>
  </si>
  <si>
    <t>ESTRUCTURA PR-208</t>
  </si>
  <si>
    <t>INSTALACION DE POSTES</t>
  </si>
  <si>
    <t>HOYO PARA POSTES</t>
  </si>
  <si>
    <t>HOYO PARA VIENTOS</t>
  </si>
  <si>
    <t>ELECTRIFICACION SECUNDARIA</t>
  </si>
  <si>
    <t xml:space="preserve">ALIMENTADOR ELECTRICO DESDE PANEL BOARD HASTA TRANSFORMADOR SECO CON 2 CONDUCTORES THW No.8  </t>
  </si>
  <si>
    <t xml:space="preserve">ALIMENTADOR ELECTRICO DESDE TRANSFORMADOR SECO HASTA PANEL DE BREAKERS 2/4 CIRCUITOS CON 2 CONDUCTORES THW No.8  </t>
  </si>
  <si>
    <t xml:space="preserve">ALIMENTADOR ELECTRICO DESDE PANEL BOART HASTA PANEL DE BREAKERS 2/4 CIRCUITOS EN CASETA DE OPERADOR CON 2 CONDUCTORES THW No.10  </t>
  </si>
  <si>
    <t xml:space="preserve">MAIN BREAKER 225 AMP, 460 VOLTS, 3Ø, ENCLOSURE, NEMA 3R </t>
  </si>
  <si>
    <t>TRANSFORMADOR SECO DE 3 KVA, 480/120-240V</t>
  </si>
  <si>
    <t>PANEL DE DISTRIBUCION, (2/4C) (INC. BREAKERS)</t>
  </si>
  <si>
    <t>REGISTRO ELECTRICO EN H.A. (0.5 X 0.5 X 0.6)</t>
  </si>
  <si>
    <t>SUMINISTRO E INSTALACION DE ELECTROBOMBA</t>
  </si>
  <si>
    <t>INSTALACION DE ELECTROBOMBA</t>
  </si>
  <si>
    <t>JUNTA  MECANICA TIPO DRESSER 4" HF</t>
  </si>
  <si>
    <t>PINTURA AZUL MANTENIMIENTO  PARA DESCARGA (INC.ANTIOXIDO)</t>
  </si>
  <si>
    <t xml:space="preserve">BASE PARA BOMBAS </t>
  </si>
  <si>
    <t>CAMPAMENTO, ( INC. ALQUILER DE CASA CON O SIN  SOLAR Y CASETA PARA MATERIALES)</t>
  </si>
  <si>
    <t>JUNTA MECANICA TIPO DRESSER 3" 150 PSI</t>
  </si>
  <si>
    <t>CONDUCTOR URD #2</t>
  </si>
  <si>
    <t>PIES</t>
  </si>
  <si>
    <t>ELBOW CONECTOR #2 AISLADO PARA 15 KV</t>
  </si>
  <si>
    <t>ESTRUCTURA PO-110</t>
  </si>
  <si>
    <t>ESTRUCTURA SO-MT</t>
  </si>
  <si>
    <t>TRANSFORMADOR PAD MOUNTED DE 150 KVA, 12470/240-480V</t>
  </si>
  <si>
    <t xml:space="preserve">TUBO PVC DE 3" SDR 26 </t>
  </si>
  <si>
    <t>TUBO IMC DE 3"X10</t>
  </si>
  <si>
    <t>CONDULET DE 3</t>
  </si>
  <si>
    <t xml:space="preserve">ZANJA PARA MEDIA TENSION SEGUN NORMA </t>
  </si>
  <si>
    <t>MANO DE OBRA ELECTRICA PRIMARIA</t>
  </si>
  <si>
    <r>
      <t>ALIMENTADOR ELECTRICO DESDE TRANSFORMADORES HASTA MAIN BREAKER CON 3 CONDUCTORES THW No.4/0 Y 1 CONDUCTORES THW No.2/0 EN TUBERIAS IMC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3". </t>
    </r>
  </si>
  <si>
    <t xml:space="preserve">ALIMENTADOR ELECTRICO DESDE MAIN BREAKER  HASTA PANEL BOARD CON 3 CONDUCTORES THW No.4/0 Y 1 CONDUCTOR No.2/0 EN TUBERIAS  EMT DE 3. </t>
  </si>
  <si>
    <t>INSTALACION MANOMETRICO COMPLETA (INCLUYE MANOMETRO SUMERGIDO EN GLICERINA DE 0-300PSI</t>
  </si>
  <si>
    <t>VALVULA DE COMPUERTA CON VASTAGO ASCENDENTE PLATILLADA DE 3" PLATILLADA A 200 PSI</t>
  </si>
  <si>
    <t>ANCLAJE PARA DESCARGA</t>
  </si>
  <si>
    <t>ELECTRIFICACION BASICA Y EQUIPAMIENTO ESTACION DE BOMBEO</t>
  </si>
  <si>
    <t xml:space="preserve">ZETA ACERO 8" X 12 SCH-80 C/PROTECCION ANTICORROSIVA </t>
  </si>
  <si>
    <t>SUPERVISION DE LA OBRA</t>
  </si>
  <si>
    <t>ITBIS (LEY 07-2007)</t>
  </si>
  <si>
    <t>CODIA</t>
  </si>
  <si>
    <t xml:space="preserve">MANO DE OBRA ELECTRICA  SECUNDARIA </t>
  </si>
  <si>
    <t>INSTALACION ELECTRICA PRIMARIA</t>
  </si>
  <si>
    <t>ESTRUCTURA HA-100B (VIENTO COMPLETO)</t>
  </si>
  <si>
    <t>ESTRUCTURA PR-101 (ATERRIZAJE COMPLETO)</t>
  </si>
  <si>
    <t>ALAMBRE AAAC NO.2/0</t>
  </si>
  <si>
    <t>P</t>
  </si>
  <si>
    <t xml:space="preserve">ESTRUCTURA TR-306, 3 X 15KVA </t>
  </si>
  <si>
    <t xml:space="preserve">HOYO PARA POSTES </t>
  </si>
  <si>
    <t>ELECTRICACION SECUNDARIA</t>
  </si>
  <si>
    <t>ALAMBRE THW No.4</t>
  </si>
  <si>
    <t>ALAMBRE THW No.6</t>
  </si>
  <si>
    <t>ALAMBRE No.2 A 7 HILO TRENZADO</t>
  </si>
  <si>
    <t>ALAMBRE VINIL No. 10/2</t>
  </si>
  <si>
    <t>TUBO EMT DE 2" X 10</t>
  </si>
  <si>
    <t>TUBO IMC DE 2" X 10</t>
  </si>
  <si>
    <t>TUBO PVC DE 2" X 19</t>
  </si>
  <si>
    <t>CURVA PVC 2"</t>
  </si>
  <si>
    <t>CONDULET IMC DE 2"</t>
  </si>
  <si>
    <t xml:space="preserve">TAPE DE VINIL </t>
  </si>
  <si>
    <t xml:space="preserve">TAPE DE GOMA </t>
  </si>
  <si>
    <t xml:space="preserve">LAMPARA DE HPS, 250 WATT, 240V, TIPO COBRA </t>
  </si>
  <si>
    <t>MAIN BREAKER DE 80/3 AMPS. ENCLOSURE NEMA1</t>
  </si>
  <si>
    <t>SUMINISTRO DE ELECTROBOMBA SUMERGIBLE DE 10 HP, TDH, 210 PIES, 120 GALONES, EQUIPADO CON ARRANCADOR DIRECTO A LINEA (ESTOS DATOS SON ASUMIDOS SE DEBE ESPERAR HASTA AFORAR EL POZO PARA  PARA RACTIFICAR DICHOS DATOS)</t>
  </si>
  <si>
    <t>CABEZAL DE DESCARGA TIPO CUELLO DE GANZO</t>
  </si>
  <si>
    <t>NIPLE DE 3" X 12" PLATILLADO EN UN EXTREMO</t>
  </si>
  <si>
    <t>NIPLE DE 3" X 12" PLATILLADO EN AMBOS  EXTREMO</t>
  </si>
  <si>
    <t>NIPLE DE 2" X 12" PLATILLADO EN UN  EXTREMO</t>
  </si>
  <si>
    <t xml:space="preserve">DE COMPUERTA DE 3" H.F. 200 PSI PLATILLADA COMPLETA (INCLUYE: CUERPO DE LA VALVULA, TORNILLOS 5/8" X 3", JUNTA DE GOMA, NIPLE PLATILLADO DE Ø X 12", JUNTA DRESSER Ø,)  </t>
  </si>
  <si>
    <t xml:space="preserve">DE COMPUERTA DE 2" H.F. 200 PSI PLATILLADA COMPLETA (INCLUYE: CUERPO DE LA VALVULA, TORNILLOS 5/8" X 3", JUNTA DE GOMA, NIPLE PLATILLADO DE Ø X 12", JUNTA DRESSER Ø,)  </t>
  </si>
  <si>
    <t>VALVULA DE DE AIRE 1" A 200 PSI</t>
  </si>
  <si>
    <t xml:space="preserve">CHECK HORIZONTAL,  DE Ø3" A 200 PSI, PLATILLADO  </t>
  </si>
  <si>
    <t xml:space="preserve">TEE  DE 3" X 2" ACERO SCH-80 CON PROTECCION ANTICORROSIVA </t>
  </si>
  <si>
    <t xml:space="preserve">REDUCCION DE 6" A 3" SCH-40 CON PROTECCION ANTICORROSIVA </t>
  </si>
  <si>
    <t xml:space="preserve">CODO DE 3 X 90 ACERO SCH-80 CON PROTECCION ANTICORROSIVA </t>
  </si>
  <si>
    <t xml:space="preserve">ZETA DE 3" X 3 M P/INTERCONECTAR DESCARGA A LINEA DE IMPULSION </t>
  </si>
  <si>
    <t>MEDIDOR DE FLUJO DE 3"</t>
  </si>
  <si>
    <t>INSTALACION MANOMETRICA COMPLETA</t>
  </si>
  <si>
    <t>MANO DE OBRAS CONSTRUCCION DE DESCARGA DE 3"</t>
  </si>
  <si>
    <t>CAMISA INDUCTORA DE FLUJO</t>
  </si>
  <si>
    <t>ANCLAJE H.A SEGÚN DETALLE EN DESCARGA</t>
  </si>
  <si>
    <t xml:space="preserve">ALAMBRE DE GOMA No.8/4 </t>
  </si>
  <si>
    <t>PINTURA AZUL PARA DESCARGA (ANTIOXIDO)</t>
  </si>
  <si>
    <t>ELECTRIFICACION Y EQUIPAMIENTO POZO NO.1, 2 Y 3</t>
  </si>
  <si>
    <t xml:space="preserve">ALIMENTADOR ELECTRICO DESDE  PANEL BOARD HASTA ARRANCADORES DE  ELECTROBOMBAS COMPUESTO POR: 3 CONDUCTORES THW No.4 Y 1 CONDUCTOR THW No.6 PARA CADA BOMBAS (2), EN TUBERIA MT. DE 1 1/2". </t>
  </si>
  <si>
    <t xml:space="preserve">ALIMENTADOR ELECTRICO DESDE  ARRANCADORES HASTA ELECTROBOMBAS CON 3 CONDUCTORES THW No.4 Y 1 CONDUCTOR THW No.6 PARA CADA BOMBAS (2), EN TUBERIA L.T. DE  1 1/2". </t>
  </si>
  <si>
    <t xml:space="preserve">PANEL BOAR BARRA DE 250 AMP. CON MAIN BREAKER 225/3 AMP, 460 VOLTS, 3Ø, INC. 3 BREAKER 100/3 AMP. Y 1 BREAKER 15/2 AMP. </t>
  </si>
  <si>
    <t xml:space="preserve">SUMINISTRO ELECTROBOMBAS TURBINA VERTICAL CON MOTOR DE 40 HP, 475 GPM Y 255 PIES DE TDH.,12 PIES  LONGITUD DE COLUMNA  + TAZONES </t>
  </si>
  <si>
    <t xml:space="preserve"> ARRANCADORES SOFT START PARA 40 HP, 480 V</t>
  </si>
  <si>
    <t>NIPLE DE 4" X 12" ACERO (SCH-40) C/PROTECCION ANTICORROSIVA PLATILLADO EN UN EXTREMO</t>
  </si>
  <si>
    <t>NIPLE DE4" X 16" ACERO (SCH-40) C/PROTECCION ANTICORROSIVA  PLATILLADO EN UN EXTREMO</t>
  </si>
  <si>
    <t xml:space="preserve">VALVULA DE AIRE 1" </t>
  </si>
  <si>
    <t>VALVULA DE COMPUERTA CON VASTAGO ASCENDENTE PLATILLADA DE 4" PLATILLADA A 200 PSI</t>
  </si>
  <si>
    <t>VALVULA CHECK PLATILLADA DE 4" A 200 PSI</t>
  </si>
  <si>
    <t>CONSTRUCCION MAINFORD DE DESCARGA DE 4"</t>
  </si>
  <si>
    <t xml:space="preserve">CODO DE 3" X 90 ACERO SCH-80 C/PROTECCION ANTICORROSIVA </t>
  </si>
  <si>
    <t>SUB TOTAL FASE A</t>
  </si>
  <si>
    <t>SUB-TOTAL FASE B</t>
  </si>
  <si>
    <t>POSTES EN H.A,V 40´ 800 DAM, ( INC. TRANPORTE AL LUGAR DE LA OBRA)</t>
  </si>
  <si>
    <t>POSTES EN H.A,V 40´ 500 DAM, ( INC. TRANPORTE AL LUGAR DE LA OBRA)</t>
  </si>
  <si>
    <t>POSTE H.A. 35´ 800 DAN,  ( INC. TRANPORTE AL LUGAR DE LA OBRA)</t>
  </si>
  <si>
    <t>POSTE H.A. 35´ 500 DAN,  ( INC. TRANPORTE AL LUGAR DE LA OBRA)</t>
  </si>
  <si>
    <t xml:space="preserve">TRAMITACION DE PLANOS </t>
  </si>
  <si>
    <t xml:space="preserve">INTERCONEXION CON EDEESTE </t>
  </si>
  <si>
    <t>Obra :AMPLIACION ACUEDUCTO HIGUEY, EXTENSION A VILLA HORTENSIA Y ANAMUYA, EQUIPAMIENTO Y ELECTRIFICACION</t>
  </si>
  <si>
    <t>VALVULA ANTICIPADORA CONTRA GOLPE DE ARIETE DE 4" A 200 PSI</t>
  </si>
  <si>
    <t xml:space="preserve">REDUCCION DE 8" X 4" ACERO SCH-40 C/PROTECCION ANTICORROSIVA </t>
  </si>
  <si>
    <t xml:space="preserve">TEE DE 8"X 4" ACERO SCH-40 C/PROTECCION ANTICORROSIVA </t>
  </si>
  <si>
    <t>VALVULA DE COMPUERTA CON VASTAGO ASCENDENTE PLATILLADA DE 8" PLATILLADA A 200 PSI</t>
  </si>
  <si>
    <t xml:space="preserve">TUBO DE Ø 8" ACERO SCH-40,C/PROTECCION ANTICORROSIVA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</si>
</sst>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General_)"/>
    <numFmt numFmtId="167" formatCode="0.000"/>
    <numFmt numFmtId="168" formatCode="#,##0.00;[Red]#,##0.00"/>
    <numFmt numFmtId="169" formatCode="#,##0.00_ ;\-#,##0.00\ "/>
    <numFmt numFmtId="170" formatCode="0.0%"/>
    <numFmt numFmtId="171" formatCode="&quot;$&quot;#,##0;[Red]\-&quot;$&quot;#,##0"/>
    <numFmt numFmtId="172" formatCode="_-* #,##0.00_-;\-* #,##0.00_-;_-* &quot;-&quot;??_-;_-@_-"/>
    <numFmt numFmtId="173" formatCode="#,##0.0_ ;\-#,##0.0\ "/>
    <numFmt numFmtId="174" formatCode="_(* #,##0.0_);_(* \(#,##0.0\);_(* &quot;-&quot;??_);_(@_)"/>
  </numFmts>
  <fonts count="17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63"/>
      <name val="Arial"/>
      <family val="2"/>
    </font>
    <font>
      <sz val="11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2"/>
      <name val="Courier"/>
      <family val="3"/>
    </font>
    <font>
      <sz val="8"/>
      <name val="Arial"/>
      <family val="2"/>
    </font>
    <font>
      <u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63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39" fontId="10" fillId="0" borderId="0"/>
    <xf numFmtId="43" fontId="3" fillId="0" borderId="0" applyFont="0" applyFill="0" applyBorder="0" applyAlignment="0" applyProtection="0"/>
    <xf numFmtId="167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0" fontId="3" fillId="0" borderId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16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165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</cellStyleXfs>
  <cellXfs count="245">
    <xf numFmtId="0" fontId="0" fillId="0" borderId="0" xfId="0"/>
    <xf numFmtId="165" fontId="0" fillId="0" borderId="0" xfId="1" applyFont="1"/>
    <xf numFmtId="165" fontId="4" fillId="0" borderId="0" xfId="1" applyFont="1" applyFill="1" applyBorder="1" applyAlignment="1">
      <alignment horizontal="center" vertical="top" wrapText="1"/>
    </xf>
    <xf numFmtId="0" fontId="5" fillId="0" borderId="0" xfId="2" applyFont="1" applyFill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165" fontId="8" fillId="0" borderId="0" xfId="1" applyFont="1"/>
    <xf numFmtId="0" fontId="3" fillId="0" borderId="0" xfId="0" applyFont="1"/>
    <xf numFmtId="165" fontId="3" fillId="0" borderId="0" xfId="1" applyFont="1" applyBorder="1"/>
    <xf numFmtId="0" fontId="3" fillId="0" borderId="0" xfId="0" applyFont="1" applyBorder="1"/>
    <xf numFmtId="2" fontId="3" fillId="2" borderId="0" xfId="0" applyNumberFormat="1" applyFont="1" applyFill="1" applyBorder="1"/>
    <xf numFmtId="165" fontId="3" fillId="4" borderId="0" xfId="1" applyFont="1" applyFill="1" applyBorder="1"/>
    <xf numFmtId="0" fontId="3" fillId="4" borderId="0" xfId="0" applyFont="1" applyFill="1" applyBorder="1"/>
    <xf numFmtId="0" fontId="3" fillId="4" borderId="2" xfId="0" applyFont="1" applyFill="1" applyBorder="1"/>
    <xf numFmtId="165" fontId="3" fillId="3" borderId="0" xfId="1" applyFont="1" applyFill="1" applyBorder="1"/>
    <xf numFmtId="0" fontId="3" fillId="3" borderId="0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 applyProtection="1">
      <alignment horizontal="center"/>
    </xf>
    <xf numFmtId="39" fontId="8" fillId="6" borderId="3" xfId="0" applyNumberFormat="1" applyFont="1" applyFill="1" applyBorder="1" applyAlignment="1" applyProtection="1">
      <alignment horizontal="right" vertical="top" wrapText="1"/>
      <protection locked="0"/>
    </xf>
    <xf numFmtId="39" fontId="8" fillId="3" borderId="3" xfId="0" applyNumberFormat="1" applyFont="1" applyFill="1" applyBorder="1" applyAlignment="1" applyProtection="1">
      <alignment horizontal="right" vertical="top" wrapText="1"/>
      <protection locked="0"/>
    </xf>
    <xf numFmtId="39" fontId="8" fillId="6" borderId="5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/>
    <xf numFmtId="166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 vertical="top"/>
    </xf>
    <xf numFmtId="4" fontId="7" fillId="0" borderId="0" xfId="0" applyNumberFormat="1" applyFont="1" applyBorder="1" applyAlignment="1">
      <alignment horizontal="center" vertical="top"/>
    </xf>
    <xf numFmtId="4" fontId="3" fillId="2" borderId="0" xfId="0" applyNumberFormat="1" applyFont="1" applyFill="1" applyBorder="1"/>
    <xf numFmtId="4" fontId="3" fillId="0" borderId="0" xfId="0" applyNumberFormat="1" applyFont="1"/>
    <xf numFmtId="165" fontId="3" fillId="0" borderId="0" xfId="1" applyFont="1"/>
    <xf numFmtId="4" fontId="3" fillId="4" borderId="0" xfId="0" applyNumberFormat="1" applyFont="1" applyFill="1"/>
    <xf numFmtId="0" fontId="3" fillId="4" borderId="0" xfId="0" applyFont="1" applyFill="1"/>
    <xf numFmtId="4" fontId="3" fillId="3" borderId="3" xfId="16" applyNumberFormat="1" applyFont="1" applyFill="1" applyBorder="1" applyAlignment="1" applyProtection="1">
      <alignment horizontal="right" vertical="top" wrapText="1"/>
    </xf>
    <xf numFmtId="39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39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166" fontId="7" fillId="0" borderId="0" xfId="0" applyNumberFormat="1" applyFont="1" applyBorder="1" applyAlignment="1">
      <alignment horizontal="left"/>
    </xf>
    <xf numFmtId="172" fontId="3" fillId="3" borderId="0" xfId="0" applyNumberFormat="1" applyFont="1" applyFill="1" applyBorder="1"/>
    <xf numFmtId="172" fontId="3" fillId="0" borderId="0" xfId="0" applyNumberFormat="1" applyFont="1" applyBorder="1"/>
    <xf numFmtId="4" fontId="3" fillId="0" borderId="0" xfId="0" applyNumberFormat="1" applyFont="1" applyBorder="1"/>
    <xf numFmtId="4" fontId="3" fillId="3" borderId="0" xfId="0" applyNumberFormat="1" applyFont="1" applyFill="1" applyBorder="1"/>
    <xf numFmtId="0" fontId="0" fillId="0" borderId="0" xfId="0" applyBorder="1" applyProtection="1"/>
    <xf numFmtId="4" fontId="0" fillId="0" borderId="0" xfId="0" applyNumberFormat="1" applyBorder="1" applyProtection="1"/>
    <xf numFmtId="0" fontId="7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6" fillId="6" borderId="1" xfId="0" applyFont="1" applyFill="1" applyBorder="1" applyAlignment="1" applyProtection="1">
      <alignment horizontal="center" vertical="top"/>
    </xf>
    <xf numFmtId="0" fontId="6" fillId="6" borderId="1" xfId="0" applyFont="1" applyFill="1" applyBorder="1" applyAlignment="1" applyProtection="1">
      <alignment horizontal="center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1" xfId="0" applyNumberFormat="1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top"/>
    </xf>
    <xf numFmtId="0" fontId="6" fillId="3" borderId="3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 vertical="top" wrapText="1"/>
    </xf>
    <xf numFmtId="0" fontId="8" fillId="3" borderId="3" xfId="0" applyFont="1" applyFill="1" applyBorder="1" applyAlignment="1" applyProtection="1">
      <alignment horizontal="left" vertical="top" wrapText="1"/>
    </xf>
    <xf numFmtId="43" fontId="3" fillId="3" borderId="3" xfId="16" applyNumberFormat="1" applyFont="1" applyFill="1" applyBorder="1" applyAlignment="1" applyProtection="1">
      <alignment horizontal="right" vertical="top" wrapText="1"/>
    </xf>
    <xf numFmtId="0" fontId="3" fillId="3" borderId="3" xfId="0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right" vertical="top" wrapText="1"/>
    </xf>
    <xf numFmtId="0" fontId="3" fillId="3" borderId="3" xfId="0" applyFont="1" applyFill="1" applyBorder="1" applyAlignment="1" applyProtection="1">
      <alignment vertical="top" wrapText="1"/>
    </xf>
    <xf numFmtId="0" fontId="8" fillId="3" borderId="3" xfId="0" applyFont="1" applyFill="1" applyBorder="1" applyAlignment="1" applyProtection="1">
      <alignment horizontal="right" vertical="top" wrapText="1"/>
    </xf>
    <xf numFmtId="0" fontId="8" fillId="3" borderId="3" xfId="0" applyNumberFormat="1" applyFont="1" applyFill="1" applyBorder="1" applyAlignment="1" applyProtection="1">
      <alignment horizontal="left" vertical="top" wrapText="1"/>
    </xf>
    <xf numFmtId="168" fontId="14" fillId="3" borderId="3" xfId="0" applyNumberFormat="1" applyFont="1" applyFill="1" applyBorder="1" applyAlignment="1" applyProtection="1">
      <alignment horizontal="right"/>
    </xf>
    <xf numFmtId="0" fontId="14" fillId="3" borderId="3" xfId="0" applyNumberFormat="1" applyFont="1" applyFill="1" applyBorder="1" applyAlignment="1" applyProtection="1">
      <alignment horizontal="center"/>
    </xf>
    <xf numFmtId="168" fontId="3" fillId="0" borderId="3" xfId="0" applyNumberFormat="1" applyFont="1" applyFill="1" applyBorder="1" applyAlignment="1" applyProtection="1">
      <alignment horizontal="right"/>
    </xf>
    <xf numFmtId="0" fontId="3" fillId="3" borderId="3" xfId="19" applyFont="1" applyFill="1" applyBorder="1" applyAlignment="1" applyProtection="1">
      <alignment horizontal="left" vertical="top" wrapText="1"/>
    </xf>
    <xf numFmtId="4" fontId="3" fillId="3" borderId="3" xfId="27" applyNumberFormat="1" applyFont="1" applyFill="1" applyBorder="1" applyAlignment="1" applyProtection="1">
      <alignment horizontal="right" wrapText="1"/>
    </xf>
    <xf numFmtId="168" fontId="3" fillId="3" borderId="3" xfId="19" applyNumberFormat="1" applyFont="1" applyFill="1" applyBorder="1" applyAlignment="1" applyProtection="1">
      <alignment horizontal="center" wrapText="1"/>
    </xf>
    <xf numFmtId="0" fontId="3" fillId="3" borderId="3" xfId="19" applyFont="1" applyFill="1" applyBorder="1" applyAlignment="1" applyProtection="1">
      <alignment vertical="top" wrapText="1"/>
    </xf>
    <xf numFmtId="4" fontId="3" fillId="3" borderId="3" xfId="27" applyNumberFormat="1" applyFont="1" applyFill="1" applyBorder="1" applyAlignment="1" applyProtection="1">
      <alignment horizontal="right" vertical="top" wrapText="1"/>
    </xf>
    <xf numFmtId="168" fontId="3" fillId="3" borderId="3" xfId="19" applyNumberFormat="1" applyFont="1" applyFill="1" applyBorder="1" applyAlignment="1" applyProtection="1">
      <alignment horizontal="center" vertical="top" wrapText="1"/>
    </xf>
    <xf numFmtId="4" fontId="3" fillId="3" borderId="0" xfId="27" applyNumberFormat="1" applyFont="1" applyFill="1" applyBorder="1" applyAlignment="1" applyProtection="1">
      <alignment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169" fontId="7" fillId="3" borderId="3" xfId="0" applyNumberFormat="1" applyFont="1" applyFill="1" applyBorder="1" applyAlignment="1" applyProtection="1">
      <alignment horizontal="right" vertical="center" wrapText="1"/>
    </xf>
    <xf numFmtId="166" fontId="7" fillId="3" borderId="3" xfId="0" applyNumberFormat="1" applyFont="1" applyFill="1" applyBorder="1" applyAlignment="1" applyProtection="1">
      <alignment horizontal="center" vertical="center"/>
    </xf>
    <xf numFmtId="39" fontId="3" fillId="3" borderId="3" xfId="0" applyNumberFormat="1" applyFont="1" applyFill="1" applyBorder="1" applyAlignment="1" applyProtection="1">
      <alignment horizontal="left" vertical="top" wrapText="1"/>
    </xf>
    <xf numFmtId="43" fontId="3" fillId="3" borderId="3" xfId="8" applyNumberFormat="1" applyFont="1" applyFill="1" applyBorder="1" applyAlignment="1" applyProtection="1">
      <alignment horizontal="right" vertical="top" wrapText="1"/>
    </xf>
    <xf numFmtId="39" fontId="3" fillId="3" borderId="3" xfId="0" applyNumberFormat="1" applyFont="1" applyFill="1" applyBorder="1" applyAlignment="1" applyProtection="1">
      <alignment horizontal="center" vertical="top"/>
    </xf>
    <xf numFmtId="169" fontId="7" fillId="3" borderId="3" xfId="0" applyNumberFormat="1" applyFont="1" applyFill="1" applyBorder="1" applyAlignment="1" applyProtection="1">
      <alignment horizontal="right" vertical="top" wrapText="1"/>
    </xf>
    <xf numFmtId="166" fontId="7" fillId="3" borderId="3" xfId="0" applyNumberFormat="1" applyFont="1" applyFill="1" applyBorder="1" applyAlignment="1" applyProtection="1">
      <alignment horizontal="center" vertical="top"/>
    </xf>
    <xf numFmtId="2" fontId="3" fillId="3" borderId="3" xfId="0" applyNumberFormat="1" applyFont="1" applyFill="1" applyBorder="1" applyAlignment="1" applyProtection="1">
      <alignment horizontal="right" vertical="top" wrapText="1"/>
    </xf>
    <xf numFmtId="0" fontId="3" fillId="3" borderId="3" xfId="0" applyNumberFormat="1" applyFont="1" applyFill="1" applyBorder="1" applyAlignment="1" applyProtection="1">
      <alignment horizontal="left" vertical="top" wrapText="1"/>
    </xf>
    <xf numFmtId="168" fontId="3" fillId="3" borderId="3" xfId="0" applyNumberFormat="1" applyFont="1" applyFill="1" applyBorder="1" applyAlignment="1" applyProtection="1">
      <alignment horizontal="right"/>
    </xf>
    <xf numFmtId="2" fontId="3" fillId="3" borderId="3" xfId="0" applyNumberFormat="1" applyFont="1" applyFill="1" applyBorder="1" applyAlignment="1" applyProtection="1">
      <alignment horizontal="center"/>
    </xf>
    <xf numFmtId="0" fontId="8" fillId="3" borderId="3" xfId="0" applyNumberFormat="1" applyFont="1" applyFill="1" applyBorder="1" applyAlignment="1" applyProtection="1">
      <alignment horizontal="center" vertical="top" wrapText="1"/>
    </xf>
    <xf numFmtId="168" fontId="14" fillId="3" borderId="3" xfId="0" applyNumberFormat="1" applyFont="1" applyFill="1" applyBorder="1" applyAlignment="1" applyProtection="1">
      <alignment horizontal="center"/>
    </xf>
    <xf numFmtId="168" fontId="3" fillId="3" borderId="3" xfId="0" applyNumberFormat="1" applyFont="1" applyFill="1" applyBorder="1" applyAlignment="1" applyProtection="1"/>
    <xf numFmtId="0" fontId="3" fillId="3" borderId="3" xfId="0" applyNumberFormat="1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right" vertical="top" wrapText="1"/>
    </xf>
    <xf numFmtId="0" fontId="3" fillId="3" borderId="5" xfId="0" applyNumberFormat="1" applyFont="1" applyFill="1" applyBorder="1" applyAlignment="1" applyProtection="1">
      <alignment horizontal="left" vertical="top" wrapText="1"/>
    </xf>
    <xf numFmtId="168" fontId="3" fillId="3" borderId="5" xfId="0" applyNumberFormat="1" applyFont="1" applyFill="1" applyBorder="1" applyAlignment="1" applyProtection="1"/>
    <xf numFmtId="0" fontId="3" fillId="3" borderId="5" xfId="0" applyNumberFormat="1" applyFont="1" applyFill="1" applyBorder="1" applyAlignment="1" applyProtection="1">
      <alignment horizontal="center"/>
    </xf>
    <xf numFmtId="2" fontId="3" fillId="3" borderId="3" xfId="0" applyNumberFormat="1" applyFont="1" applyFill="1" applyBorder="1" applyAlignment="1" applyProtection="1"/>
    <xf numFmtId="0" fontId="3" fillId="3" borderId="0" xfId="0" applyFont="1" applyFill="1" applyBorder="1" applyAlignment="1" applyProtection="1">
      <alignment horizontal="center"/>
    </xf>
    <xf numFmtId="2" fontId="3" fillId="3" borderId="3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49" fontId="8" fillId="3" borderId="3" xfId="3" applyNumberFormat="1" applyFont="1" applyFill="1" applyBorder="1" applyAlignment="1" applyProtection="1">
      <alignment horizontal="left" vertical="center" wrapText="1"/>
    </xf>
    <xf numFmtId="4" fontId="3" fillId="3" borderId="3" xfId="3" applyNumberFormat="1" applyFont="1" applyFill="1" applyBorder="1" applyAlignment="1" applyProtection="1">
      <alignment horizontal="right" vertical="center" wrapText="1"/>
    </xf>
    <xf numFmtId="39" fontId="3" fillId="3" borderId="3" xfId="3" applyNumberFormat="1" applyFont="1" applyFill="1" applyBorder="1" applyAlignment="1" applyProtection="1">
      <alignment vertical="center"/>
    </xf>
    <xf numFmtId="49" fontId="3" fillId="3" borderId="3" xfId="3" applyNumberFormat="1" applyFont="1" applyFill="1" applyBorder="1" applyAlignment="1" applyProtection="1">
      <alignment horizontal="left" vertical="center" wrapText="1"/>
    </xf>
    <xf numFmtId="39" fontId="3" fillId="3" borderId="3" xfId="3" applyNumberFormat="1" applyFont="1" applyFill="1" applyBorder="1" applyAlignment="1" applyProtection="1">
      <alignment horizontal="center" vertical="center"/>
    </xf>
    <xf numFmtId="49" fontId="3" fillId="3" borderId="3" xfId="3" applyNumberFormat="1" applyFont="1" applyFill="1" applyBorder="1" applyAlignment="1" applyProtection="1">
      <alignment horizontal="left" vertical="top" wrapText="1"/>
    </xf>
    <xf numFmtId="4" fontId="3" fillId="3" borderId="3" xfId="3" applyNumberFormat="1" applyFont="1" applyFill="1" applyBorder="1" applyAlignment="1" applyProtection="1">
      <alignment horizontal="right" wrapText="1"/>
    </xf>
    <xf numFmtId="39" fontId="3" fillId="3" borderId="3" xfId="3" applyNumberFormat="1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 vertical="top" wrapText="1"/>
    </xf>
    <xf numFmtId="43" fontId="8" fillId="7" borderId="5" xfId="16" applyNumberFormat="1" applyFont="1" applyFill="1" applyBorder="1" applyAlignment="1" applyProtection="1">
      <alignment horizontal="right" vertical="top" wrapText="1"/>
    </xf>
    <xf numFmtId="168" fontId="8" fillId="7" borderId="5" xfId="0" applyNumberFormat="1" applyFont="1" applyFill="1" applyBorder="1" applyAlignment="1" applyProtection="1">
      <alignment horizontal="center" vertical="top" wrapText="1"/>
    </xf>
    <xf numFmtId="43" fontId="8" fillId="3" borderId="3" xfId="16" applyNumberFormat="1" applyFont="1" applyFill="1" applyBorder="1" applyAlignment="1" applyProtection="1">
      <alignment horizontal="right" vertical="top" wrapText="1"/>
    </xf>
    <xf numFmtId="168" fontId="8" fillId="3" borderId="3" xfId="0" applyNumberFormat="1" applyFont="1" applyFill="1" applyBorder="1" applyAlignment="1" applyProtection="1">
      <alignment horizontal="center" vertical="top" wrapText="1"/>
    </xf>
    <xf numFmtId="39" fontId="8" fillId="3" borderId="3" xfId="3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Protection="1"/>
    <xf numFmtId="4" fontId="8" fillId="3" borderId="3" xfId="19" applyNumberFormat="1" applyFont="1" applyFill="1" applyBorder="1" applyAlignment="1" applyProtection="1">
      <alignment horizontal="center" vertical="center"/>
    </xf>
    <xf numFmtId="4" fontId="8" fillId="3" borderId="3" xfId="19" applyNumberFormat="1" applyFont="1" applyFill="1" applyBorder="1" applyAlignment="1" applyProtection="1">
      <alignment horizontal="right" vertical="center"/>
    </xf>
    <xf numFmtId="37" fontId="8" fillId="3" borderId="3" xfId="3" applyNumberFormat="1" applyFont="1" applyFill="1" applyBorder="1" applyAlignment="1" applyProtection="1">
      <alignment horizontal="right" vertical="center" wrapText="1"/>
    </xf>
    <xf numFmtId="173" fontId="3" fillId="3" borderId="3" xfId="3" applyNumberFormat="1" applyFont="1" applyFill="1" applyBorder="1" applyAlignment="1" applyProtection="1">
      <alignment horizontal="right" vertical="center" wrapText="1"/>
    </xf>
    <xf numFmtId="4" fontId="3" fillId="3" borderId="3" xfId="19" applyNumberFormat="1" applyFont="1" applyFill="1" applyBorder="1" applyAlignment="1" applyProtection="1">
      <alignment horizontal="right"/>
    </xf>
    <xf numFmtId="4" fontId="3" fillId="3" borderId="3" xfId="19" applyNumberFormat="1" applyFont="1" applyFill="1" applyBorder="1" applyAlignment="1" applyProtection="1">
      <alignment horizontal="center"/>
    </xf>
    <xf numFmtId="4" fontId="3" fillId="3" borderId="3" xfId="19" applyNumberFormat="1" applyFont="1" applyFill="1" applyBorder="1" applyAlignment="1" applyProtection="1">
      <alignment horizontal="right" vertical="center"/>
    </xf>
    <xf numFmtId="4" fontId="3" fillId="3" borderId="3" xfId="19" applyNumberFormat="1" applyFont="1" applyFill="1" applyBorder="1" applyAlignment="1" applyProtection="1">
      <alignment horizontal="center" vertical="center"/>
    </xf>
    <xf numFmtId="49" fontId="3" fillId="0" borderId="3" xfId="3" applyNumberFormat="1" applyFont="1" applyFill="1" applyBorder="1" applyAlignment="1" applyProtection="1">
      <alignment horizontal="left" vertical="center" wrapText="1"/>
    </xf>
    <xf numFmtId="169" fontId="3" fillId="3" borderId="3" xfId="3" applyNumberFormat="1" applyFont="1" applyFill="1" applyBorder="1" applyAlignment="1" applyProtection="1">
      <alignment horizontal="right" vertical="center" wrapText="1"/>
    </xf>
    <xf numFmtId="174" fontId="3" fillId="3" borderId="3" xfId="31" applyNumberFormat="1" applyFont="1" applyFill="1" applyBorder="1" applyAlignment="1" applyProtection="1">
      <alignment horizontal="right" vertical="center" wrapText="1"/>
    </xf>
    <xf numFmtId="173" fontId="3" fillId="3" borderId="3" xfId="3" applyNumberFormat="1" applyFont="1" applyFill="1" applyBorder="1" applyAlignment="1" applyProtection="1">
      <alignment horizontal="right" vertical="top" wrapText="1"/>
    </xf>
    <xf numFmtId="173" fontId="3" fillId="3" borderId="5" xfId="3" applyNumberFormat="1" applyFont="1" applyFill="1" applyBorder="1" applyAlignment="1" applyProtection="1">
      <alignment horizontal="right" vertical="center" wrapText="1"/>
    </xf>
    <xf numFmtId="49" fontId="3" fillId="3" borderId="5" xfId="3" applyNumberFormat="1" applyFont="1" applyFill="1" applyBorder="1" applyAlignment="1" applyProtection="1">
      <alignment horizontal="left" vertical="center" wrapText="1"/>
    </xf>
    <xf numFmtId="4" fontId="3" fillId="3" borderId="5" xfId="3" applyNumberFormat="1" applyFont="1" applyFill="1" applyBorder="1" applyAlignment="1" applyProtection="1">
      <alignment horizontal="right" vertical="center" wrapText="1"/>
    </xf>
    <xf numFmtId="39" fontId="3" fillId="3" borderId="5" xfId="3" applyNumberFormat="1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 applyProtection="1">
      <alignment horizontal="center" vertical="top" wrapText="1"/>
    </xf>
    <xf numFmtId="0" fontId="8" fillId="6" borderId="3" xfId="0" applyNumberFormat="1" applyFont="1" applyFill="1" applyBorder="1" applyAlignment="1" applyProtection="1">
      <alignment horizontal="center" vertical="top" wrapText="1"/>
    </xf>
    <xf numFmtId="43" fontId="14" fillId="6" borderId="3" xfId="16" applyNumberFormat="1" applyFont="1" applyFill="1" applyBorder="1" applyAlignment="1" applyProtection="1">
      <alignment horizontal="right" vertical="top" wrapText="1"/>
    </xf>
    <xf numFmtId="0" fontId="14" fillId="6" borderId="3" xfId="0" applyNumberFormat="1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right" vertical="top"/>
    </xf>
    <xf numFmtId="0" fontId="3" fillId="3" borderId="3" xfId="0" applyFont="1" applyFill="1" applyBorder="1" applyAlignment="1" applyProtection="1"/>
    <xf numFmtId="4" fontId="3" fillId="3" borderId="3" xfId="0" applyNumberFormat="1" applyFont="1" applyFill="1" applyBorder="1" applyAlignment="1" applyProtection="1">
      <alignment horizontal="right"/>
    </xf>
    <xf numFmtId="37" fontId="8" fillId="3" borderId="3" xfId="0" applyNumberFormat="1" applyFont="1" applyFill="1" applyBorder="1" applyAlignment="1" applyProtection="1">
      <alignment horizontal="center" vertical="top" wrapText="1"/>
    </xf>
    <xf numFmtId="4" fontId="3" fillId="3" borderId="3" xfId="0" applyNumberFormat="1" applyFont="1" applyFill="1" applyBorder="1" applyAlignment="1" applyProtection="1">
      <alignment horizontal="right" vertical="top" wrapText="1"/>
    </xf>
    <xf numFmtId="0" fontId="3" fillId="3" borderId="3" xfId="0" applyFont="1" applyFill="1" applyBorder="1" applyAlignment="1" applyProtection="1">
      <alignment vertical="top"/>
    </xf>
    <xf numFmtId="0" fontId="7" fillId="3" borderId="3" xfId="0" applyNumberFormat="1" applyFont="1" applyFill="1" applyBorder="1" applyAlignment="1" applyProtection="1">
      <alignment wrapText="1"/>
    </xf>
    <xf numFmtId="165" fontId="3" fillId="3" borderId="3" xfId="7" applyFont="1" applyFill="1" applyBorder="1" applyAlignment="1" applyProtection="1">
      <alignment horizontal="right" wrapText="1"/>
    </xf>
    <xf numFmtId="4" fontId="3" fillId="3" borderId="3" xfId="0" applyNumberFormat="1" applyFont="1" applyFill="1" applyBorder="1" applyAlignment="1" applyProtection="1">
      <alignment horizontal="center" wrapText="1"/>
    </xf>
    <xf numFmtId="0" fontId="3" fillId="3" borderId="3" xfId="0" applyFont="1" applyFill="1" applyBorder="1" applyProtection="1"/>
    <xf numFmtId="0" fontId="3" fillId="3" borderId="3" xfId="0" applyFont="1" applyFill="1" applyBorder="1" applyAlignment="1" applyProtection="1">
      <alignment horizontal="center" wrapText="1"/>
    </xf>
    <xf numFmtId="37" fontId="3" fillId="6" borderId="3" xfId="0" applyNumberFormat="1" applyFont="1" applyFill="1" applyBorder="1" applyAlignment="1" applyProtection="1">
      <alignment vertical="top" wrapText="1"/>
    </xf>
    <xf numFmtId="4" fontId="3" fillId="6" borderId="3" xfId="0" applyNumberFormat="1" applyFont="1" applyFill="1" applyBorder="1" applyAlignment="1" applyProtection="1">
      <alignment horizontal="right" vertical="top" wrapText="1"/>
    </xf>
    <xf numFmtId="0" fontId="3" fillId="6" borderId="3" xfId="0" applyFont="1" applyFill="1" applyBorder="1" applyAlignment="1" applyProtection="1">
      <alignment horizontal="right" vertical="top" wrapText="1"/>
    </xf>
    <xf numFmtId="0" fontId="6" fillId="3" borderId="3" xfId="0" applyFont="1" applyFill="1" applyBorder="1" applyAlignment="1" applyProtection="1"/>
    <xf numFmtId="0" fontId="6" fillId="3" borderId="3" xfId="0" applyFont="1" applyFill="1" applyBorder="1" applyAlignment="1" applyProtection="1">
      <alignment horizontal="center"/>
    </xf>
    <xf numFmtId="37" fontId="3" fillId="6" borderId="5" xfId="0" applyNumberFormat="1" applyFont="1" applyFill="1" applyBorder="1" applyAlignment="1" applyProtection="1">
      <alignment vertical="top" wrapText="1"/>
    </xf>
    <xf numFmtId="0" fontId="8" fillId="6" borderId="5" xfId="0" applyFont="1" applyFill="1" applyBorder="1" applyAlignment="1" applyProtection="1">
      <alignment horizontal="center" vertical="top" wrapText="1"/>
    </xf>
    <xf numFmtId="4" fontId="3" fillId="6" borderId="5" xfId="0" applyNumberFormat="1" applyFont="1" applyFill="1" applyBorder="1" applyAlignment="1" applyProtection="1">
      <alignment vertical="top"/>
    </xf>
    <xf numFmtId="0" fontId="3" fillId="6" borderId="5" xfId="0" applyFont="1" applyFill="1" applyBorder="1" applyAlignment="1" applyProtection="1">
      <alignment horizontal="center" vertical="top"/>
    </xf>
    <xf numFmtId="0" fontId="6" fillId="6" borderId="2" xfId="0" applyFont="1" applyFill="1" applyBorder="1" applyAlignment="1" applyProtection="1"/>
    <xf numFmtId="0" fontId="8" fillId="6" borderId="2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right"/>
    </xf>
    <xf numFmtId="4" fontId="7" fillId="2" borderId="3" xfId="0" applyNumberFormat="1" applyFont="1" applyFill="1" applyBorder="1" applyProtection="1"/>
    <xf numFmtId="4" fontId="7" fillId="2" borderId="3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 applyProtection="1">
      <alignment horizontal="right" vertical="top" wrapText="1"/>
    </xf>
    <xf numFmtId="10" fontId="7" fillId="0" borderId="3" xfId="0" applyNumberFormat="1" applyFont="1" applyFill="1" applyBorder="1" applyProtection="1"/>
    <xf numFmtId="170" fontId="7" fillId="2" borderId="3" xfId="0" applyNumberFormat="1" applyFont="1" applyFill="1" applyBorder="1" applyAlignment="1" applyProtection="1"/>
    <xf numFmtId="0" fontId="3" fillId="0" borderId="3" xfId="0" applyFont="1" applyFill="1" applyBorder="1" applyAlignment="1" applyProtection="1">
      <alignment horizontal="right" wrapText="1"/>
    </xf>
    <xf numFmtId="0" fontId="3" fillId="0" borderId="3" xfId="7" applyNumberFormat="1" applyFont="1" applyFill="1" applyBorder="1" applyAlignment="1" applyProtection="1">
      <alignment horizontal="right" vertical="top" wrapText="1"/>
    </xf>
    <xf numFmtId="170" fontId="6" fillId="2" borderId="3" xfId="0" applyNumberFormat="1" applyFont="1" applyFill="1" applyBorder="1" applyAlignment="1" applyProtection="1"/>
    <xf numFmtId="0" fontId="3" fillId="0" borderId="3" xfId="25" applyFont="1" applyFill="1" applyBorder="1" applyAlignment="1" applyProtection="1">
      <alignment horizontal="right"/>
    </xf>
    <xf numFmtId="10" fontId="3" fillId="0" borderId="3" xfId="15" applyNumberFormat="1" applyFont="1" applyFill="1" applyBorder="1" applyAlignment="1" applyProtection="1">
      <alignment horizontal="right" wrapText="1"/>
    </xf>
    <xf numFmtId="168" fontId="3" fillId="0" borderId="3" xfId="25" applyNumberFormat="1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right"/>
    </xf>
    <xf numFmtId="10" fontId="7" fillId="3" borderId="3" xfId="0" applyNumberFormat="1" applyFont="1" applyFill="1" applyBorder="1" applyProtection="1"/>
    <xf numFmtId="170" fontId="6" fillId="3" borderId="3" xfId="0" applyNumberFormat="1" applyFont="1" applyFill="1" applyBorder="1" applyAlignment="1" applyProtection="1"/>
    <xf numFmtId="0" fontId="3" fillId="3" borderId="3" xfId="30" applyFont="1" applyFill="1" applyBorder="1" applyAlignment="1" applyProtection="1">
      <alignment horizontal="right" vertical="top" wrapText="1"/>
    </xf>
    <xf numFmtId="4" fontId="3" fillId="3" borderId="3" xfId="30" applyNumberFormat="1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/>
    <xf numFmtId="0" fontId="8" fillId="6" borderId="3" xfId="0" applyFont="1" applyFill="1" applyBorder="1" applyAlignment="1" applyProtection="1">
      <alignment horizontal="right" vertical="top" wrapText="1"/>
    </xf>
    <xf numFmtId="0" fontId="6" fillId="6" borderId="3" xfId="0" applyFont="1" applyFill="1" applyBorder="1" applyProtection="1"/>
    <xf numFmtId="170" fontId="6" fillId="6" borderId="3" xfId="0" applyNumberFormat="1" applyFont="1" applyFill="1" applyBorder="1" applyAlignment="1" applyProtection="1"/>
    <xf numFmtId="0" fontId="6" fillId="2" borderId="3" xfId="0" applyFont="1" applyFill="1" applyBorder="1" applyProtection="1"/>
    <xf numFmtId="0" fontId="6" fillId="6" borderId="5" xfId="0" applyFont="1" applyFill="1" applyBorder="1" applyAlignment="1" applyProtection="1"/>
    <xf numFmtId="0" fontId="8" fillId="6" borderId="5" xfId="0" applyFont="1" applyFill="1" applyBorder="1" applyAlignment="1" applyProtection="1">
      <alignment horizontal="right"/>
    </xf>
    <xf numFmtId="0" fontId="3" fillId="6" borderId="5" xfId="0" applyFont="1" applyFill="1" applyBorder="1" applyProtection="1"/>
    <xf numFmtId="4" fontId="3" fillId="0" borderId="3" xfId="27" applyNumberFormat="1" applyFont="1" applyFill="1" applyBorder="1" applyAlignment="1" applyProtection="1">
      <alignment horizontal="right" wrapText="1"/>
      <protection locked="0"/>
    </xf>
    <xf numFmtId="4" fontId="3" fillId="3" borderId="3" xfId="16" applyNumberFormat="1" applyFont="1" applyFill="1" applyBorder="1" applyAlignment="1" applyProtection="1">
      <alignment horizontal="right" wrapText="1"/>
      <protection locked="0"/>
    </xf>
    <xf numFmtId="4" fontId="3" fillId="0" borderId="4" xfId="27" applyNumberFormat="1" applyFont="1" applyFill="1" applyBorder="1" applyAlignment="1" applyProtection="1">
      <alignment vertical="top"/>
      <protection locked="0"/>
    </xf>
    <xf numFmtId="4" fontId="3" fillId="3" borderId="3" xfId="16" applyNumberFormat="1" applyFont="1" applyFill="1" applyBorder="1" applyAlignment="1" applyProtection="1">
      <alignment horizontal="right" vertical="top" wrapText="1"/>
      <protection locked="0"/>
    </xf>
    <xf numFmtId="4" fontId="3" fillId="0" borderId="3" xfId="27" applyNumberFormat="1" applyFont="1" applyFill="1" applyBorder="1" applyAlignment="1" applyProtection="1">
      <alignment horizontal="right" vertical="top" wrapText="1"/>
      <protection locked="0"/>
    </xf>
    <xf numFmtId="4" fontId="3" fillId="0" borderId="3" xfId="28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8" applyNumberFormat="1" applyFont="1" applyFill="1" applyBorder="1" applyAlignment="1" applyProtection="1">
      <alignment horizontal="right" vertical="top"/>
      <protection locked="0"/>
    </xf>
    <xf numFmtId="168" fontId="3" fillId="0" borderId="3" xfId="0" applyNumberFormat="1" applyFont="1" applyFill="1" applyBorder="1" applyAlignment="1" applyProtection="1">
      <alignment horizontal="right"/>
      <protection locked="0"/>
    </xf>
    <xf numFmtId="168" fontId="14" fillId="3" borderId="3" xfId="0" applyNumberFormat="1" applyFont="1" applyFill="1" applyBorder="1" applyAlignment="1" applyProtection="1">
      <alignment horizontal="right"/>
      <protection locked="0"/>
    </xf>
    <xf numFmtId="168" fontId="3" fillId="3" borderId="3" xfId="0" applyNumberFormat="1" applyFont="1" applyFill="1" applyBorder="1" applyAlignment="1" applyProtection="1">
      <alignment horizontal="right"/>
      <protection locked="0"/>
    </xf>
    <xf numFmtId="168" fontId="3" fillId="3" borderId="5" xfId="0" applyNumberFormat="1" applyFont="1" applyFill="1" applyBorder="1" applyAlignment="1" applyProtection="1">
      <alignment horizontal="right"/>
      <protection locked="0"/>
    </xf>
    <xf numFmtId="4" fontId="3" fillId="3" borderId="5" xfId="16" applyNumberFormat="1" applyFont="1" applyFill="1" applyBorder="1" applyAlignment="1" applyProtection="1">
      <alignment horizontal="right" wrapText="1"/>
      <protection locked="0"/>
    </xf>
    <xf numFmtId="4" fontId="3" fillId="3" borderId="3" xfId="8" applyNumberFormat="1" applyFont="1" applyFill="1" applyBorder="1" applyAlignment="1" applyProtection="1">
      <alignment horizontal="right"/>
      <protection locked="0"/>
    </xf>
    <xf numFmtId="4" fontId="3" fillId="3" borderId="3" xfId="0" applyNumberFormat="1" applyFont="1" applyFill="1" applyBorder="1" applyAlignment="1" applyProtection="1">
      <protection locked="0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4" fontId="3" fillId="0" borderId="3" xfId="3" applyNumberFormat="1" applyFont="1" applyFill="1" applyBorder="1" applyAlignment="1" applyProtection="1">
      <alignment vertical="center"/>
      <protection locked="0"/>
    </xf>
    <xf numFmtId="4" fontId="3" fillId="3" borderId="3" xfId="3" applyNumberFormat="1" applyFont="1" applyFill="1" applyBorder="1" applyAlignment="1" applyProtection="1">
      <alignment vertical="center"/>
      <protection locked="0"/>
    </xf>
    <xf numFmtId="4" fontId="3" fillId="3" borderId="3" xfId="16" applyNumberFormat="1" applyFont="1" applyFill="1" applyBorder="1" applyAlignment="1" applyProtection="1">
      <alignment horizontal="right" vertical="center" wrapText="1"/>
      <protection locked="0"/>
    </xf>
    <xf numFmtId="4" fontId="3" fillId="3" borderId="3" xfId="0" applyNumberFormat="1" applyFont="1" applyFill="1" applyBorder="1" applyAlignment="1" applyProtection="1">
      <alignment horizontal="right" wrapText="1"/>
      <protection locked="0"/>
    </xf>
    <xf numFmtId="4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3" xfId="3" applyNumberFormat="1" applyFont="1" applyFill="1" applyBorder="1" applyAlignment="1" applyProtection="1">
      <protection locked="0"/>
    </xf>
    <xf numFmtId="43" fontId="15" fillId="7" borderId="5" xfId="16" applyNumberFormat="1" applyFont="1" applyFill="1" applyBorder="1" applyAlignment="1" applyProtection="1">
      <alignment horizontal="right" vertical="top" wrapText="1"/>
      <protection locked="0"/>
    </xf>
    <xf numFmtId="4" fontId="8" fillId="7" borderId="5" xfId="16" applyNumberFormat="1" applyFont="1" applyFill="1" applyBorder="1" applyAlignment="1" applyProtection="1">
      <alignment horizontal="right" vertical="top" wrapText="1"/>
      <protection locked="0"/>
    </xf>
    <xf numFmtId="43" fontId="15" fillId="3" borderId="3" xfId="16" applyNumberFormat="1" applyFont="1" applyFill="1" applyBorder="1" applyAlignment="1" applyProtection="1">
      <alignment horizontal="right" vertical="top" wrapText="1"/>
      <protection locked="0"/>
    </xf>
    <xf numFmtId="4" fontId="8" fillId="3" borderId="3" xfId="0" applyNumberFormat="1" applyFont="1" applyFill="1" applyBorder="1" applyAlignment="1" applyProtection="1">
      <alignment horizontal="right" vertical="top" wrapText="1"/>
      <protection locked="0"/>
    </xf>
    <xf numFmtId="4" fontId="8" fillId="3" borderId="3" xfId="19" applyNumberFormat="1" applyFont="1" applyFill="1" applyBorder="1" applyAlignment="1" applyProtection="1">
      <alignment horizontal="right" vertical="center"/>
      <protection locked="0"/>
    </xf>
    <xf numFmtId="172" fontId="8" fillId="3" borderId="3" xfId="6" applyNumberFormat="1" applyFont="1" applyFill="1" applyBorder="1" applyAlignment="1" applyProtection="1">
      <alignment horizontal="right" vertical="center" wrapText="1"/>
      <protection locked="0"/>
    </xf>
    <xf numFmtId="4" fontId="3" fillId="3" borderId="3" xfId="19" applyNumberFormat="1" applyFont="1" applyFill="1" applyBorder="1" applyAlignment="1" applyProtection="1">
      <alignment horizontal="right"/>
      <protection locked="0"/>
    </xf>
    <xf numFmtId="172" fontId="3" fillId="3" borderId="3" xfId="6" applyNumberFormat="1" applyFont="1" applyFill="1" applyBorder="1" applyAlignment="1" applyProtection="1">
      <alignment horizontal="right" wrapText="1"/>
      <protection locked="0"/>
    </xf>
    <xf numFmtId="4" fontId="3" fillId="3" borderId="3" xfId="19" applyNumberFormat="1" applyFont="1" applyFill="1" applyBorder="1" applyAlignment="1" applyProtection="1">
      <alignment horizontal="right" vertical="center"/>
      <protection locked="0"/>
    </xf>
    <xf numFmtId="172" fontId="3" fillId="3" borderId="3" xfId="6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19" applyNumberFormat="1" applyFont="1" applyFill="1" applyBorder="1" applyAlignment="1" applyProtection="1">
      <alignment horizontal="right" vertical="center"/>
      <protection locked="0"/>
    </xf>
    <xf numFmtId="172" fontId="3" fillId="0" borderId="3" xfId="6" applyNumberFormat="1" applyFont="1" applyFill="1" applyBorder="1" applyAlignment="1" applyProtection="1">
      <alignment horizontal="right" vertical="center" wrapText="1"/>
      <protection locked="0"/>
    </xf>
    <xf numFmtId="4" fontId="3" fillId="3" borderId="3" xfId="19" applyNumberFormat="1" applyFont="1" applyFill="1" applyBorder="1" applyAlignment="1" applyProtection="1">
      <alignment vertical="center"/>
      <protection locked="0"/>
    </xf>
    <xf numFmtId="4" fontId="3" fillId="3" borderId="5" xfId="3" applyNumberFormat="1" applyFont="1" applyFill="1" applyBorder="1" applyAlignment="1" applyProtection="1">
      <alignment vertical="center"/>
      <protection locked="0"/>
    </xf>
    <xf numFmtId="172" fontId="3" fillId="3" borderId="5" xfId="6" applyNumberFormat="1" applyFont="1" applyFill="1" applyBorder="1" applyAlignment="1" applyProtection="1">
      <alignment horizontal="right" vertical="center" wrapText="1"/>
      <protection locked="0"/>
    </xf>
    <xf numFmtId="43" fontId="14" fillId="6" borderId="3" xfId="16" applyNumberFormat="1" applyFont="1" applyFill="1" applyBorder="1" applyAlignment="1" applyProtection="1">
      <alignment horizontal="right" vertical="top" wrapText="1"/>
      <protection locked="0"/>
    </xf>
    <xf numFmtId="4" fontId="8" fillId="6" borderId="3" xfId="19" applyNumberFormat="1" applyFont="1" applyFill="1" applyBorder="1" applyAlignment="1" applyProtection="1">
      <alignment horizontal="right" vertical="top" wrapText="1"/>
      <protection locked="0"/>
    </xf>
    <xf numFmtId="4" fontId="3" fillId="5" borderId="3" xfId="4" applyNumberFormat="1" applyFont="1" applyFill="1" applyBorder="1" applyAlignment="1" applyProtection="1">
      <alignment horizontal="right"/>
      <protection locked="0"/>
    </xf>
    <xf numFmtId="165" fontId="3" fillId="3" borderId="3" xfId="1" applyFont="1" applyFill="1" applyBorder="1" applyAlignment="1" applyProtection="1">
      <alignment horizontal="right" wrapText="1"/>
      <protection locked="0"/>
    </xf>
    <xf numFmtId="4" fontId="3" fillId="3" borderId="3" xfId="0" applyNumberFormat="1" applyFont="1" applyFill="1" applyBorder="1" applyAlignment="1" applyProtection="1">
      <alignment horizontal="right" vertical="top" wrapText="1"/>
      <protection locked="0"/>
    </xf>
    <xf numFmtId="168" fontId="3" fillId="3" borderId="3" xfId="0" applyNumberFormat="1" applyFont="1" applyFill="1" applyBorder="1" applyAlignment="1" applyProtection="1">
      <alignment horizontal="right" wrapText="1"/>
      <protection locked="0"/>
    </xf>
    <xf numFmtId="39" fontId="3" fillId="3" borderId="3" xfId="0" applyNumberFormat="1" applyFont="1" applyFill="1" applyBorder="1" applyAlignment="1" applyProtection="1">
      <alignment horizontal="right" wrapText="1"/>
      <protection locked="0"/>
    </xf>
    <xf numFmtId="4" fontId="3" fillId="6" borderId="3" xfId="0" applyNumberFormat="1" applyFont="1" applyFill="1" applyBorder="1" applyAlignment="1" applyProtection="1">
      <alignment horizontal="right" vertical="top" wrapText="1"/>
      <protection locked="0"/>
    </xf>
    <xf numFmtId="0" fontId="6" fillId="3" borderId="3" xfId="0" applyFont="1" applyFill="1" applyBorder="1" applyAlignment="1" applyProtection="1">
      <protection locked="0"/>
    </xf>
    <xf numFmtId="4" fontId="6" fillId="3" borderId="3" xfId="0" applyNumberFormat="1" applyFont="1" applyFill="1" applyBorder="1" applyAlignment="1" applyProtection="1">
      <protection locked="0"/>
    </xf>
    <xf numFmtId="4" fontId="3" fillId="6" borderId="5" xfId="0" applyNumberFormat="1" applyFont="1" applyFill="1" applyBorder="1" applyAlignment="1" applyProtection="1">
      <alignment vertical="top"/>
      <protection locked="0"/>
    </xf>
    <xf numFmtId="0" fontId="6" fillId="6" borderId="2" xfId="0" applyFont="1" applyFill="1" applyBorder="1" applyAlignment="1" applyProtection="1">
      <protection locked="0"/>
    </xf>
    <xf numFmtId="4" fontId="6" fillId="6" borderId="2" xfId="0" applyNumberFormat="1" applyFont="1" applyFill="1" applyBorder="1" applyAlignment="1" applyProtection="1">
      <protection locked="0"/>
    </xf>
    <xf numFmtId="4" fontId="7" fillId="2" borderId="3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horizontal="center" vertical="top"/>
      <protection locked="0"/>
    </xf>
    <xf numFmtId="4" fontId="6" fillId="2" borderId="3" xfId="0" applyNumberFormat="1" applyFont="1" applyFill="1" applyBorder="1" applyProtection="1">
      <protection locked="0"/>
    </xf>
    <xf numFmtId="165" fontId="3" fillId="0" borderId="3" xfId="7" applyFont="1" applyFill="1" applyBorder="1" applyAlignment="1" applyProtection="1">
      <alignment horizontal="center"/>
      <protection locked="0"/>
    </xf>
    <xf numFmtId="4" fontId="6" fillId="3" borderId="3" xfId="0" applyNumberFormat="1" applyFont="1" applyFill="1" applyBorder="1" applyProtection="1">
      <protection locked="0"/>
    </xf>
    <xf numFmtId="167" fontId="3" fillId="3" borderId="3" xfId="28" applyFont="1" applyFill="1" applyBorder="1" applyAlignment="1" applyProtection="1">
      <alignment vertical="center"/>
      <protection locked="0"/>
    </xf>
    <xf numFmtId="4" fontId="6" fillId="6" borderId="3" xfId="0" applyNumberFormat="1" applyFont="1" applyFill="1" applyBorder="1" applyProtection="1">
      <protection locked="0"/>
    </xf>
    <xf numFmtId="4" fontId="6" fillId="6" borderId="3" xfId="0" applyNumberFormat="1" applyFont="1" applyFill="1" applyBorder="1" applyAlignment="1" applyProtection="1">
      <alignment horizontal="right" vertical="top" wrapText="1"/>
      <protection locked="0"/>
    </xf>
    <xf numFmtId="0" fontId="6" fillId="2" borderId="3" xfId="0" applyFont="1" applyFill="1" applyBorder="1" applyAlignment="1" applyProtection="1">
      <alignment horizontal="center" vertical="top"/>
      <protection locked="0"/>
    </xf>
    <xf numFmtId="4" fontId="3" fillId="6" borderId="5" xfId="0" applyNumberFormat="1" applyFont="1" applyFill="1" applyBorder="1" applyProtection="1">
      <protection locked="0"/>
    </xf>
    <xf numFmtId="165" fontId="8" fillId="6" borderId="5" xfId="7" applyFont="1" applyFill="1" applyBorder="1" applyAlignment="1" applyProtection="1">
      <alignment horizontal="right" wrapText="1"/>
      <protection locked="0"/>
    </xf>
    <xf numFmtId="166" fontId="13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 applyProtection="1">
      <alignment horizontal="center" vertical="top"/>
    </xf>
    <xf numFmtId="0" fontId="4" fillId="0" borderId="0" xfId="2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center"/>
    </xf>
  </cellXfs>
  <cellStyles count="36">
    <cellStyle name="Comma 3" xfId="21"/>
    <cellStyle name="Comma_ANALISIS EL PUERTO" xfId="10"/>
    <cellStyle name="Millares" xfId="1" builtinId="3"/>
    <cellStyle name="Millares 10" xfId="16"/>
    <cellStyle name="Millares 10 2" xfId="33"/>
    <cellStyle name="Millares 11" xfId="7"/>
    <cellStyle name="Millares 14" xfId="35"/>
    <cellStyle name="Millares 2" xfId="6"/>
    <cellStyle name="Millares 2 2" xfId="29"/>
    <cellStyle name="Millares 2 2 2" xfId="28"/>
    <cellStyle name="Millares 3" xfId="27"/>
    <cellStyle name="Millares 3 3" xfId="4"/>
    <cellStyle name="Millares 4" xfId="23"/>
    <cellStyle name="Millares 4 2" xfId="31"/>
    <cellStyle name="Millares 5" xfId="5"/>
    <cellStyle name="Millares 5 3" xfId="8"/>
    <cellStyle name="Millares 6 2" xfId="26"/>
    <cellStyle name="Millares 7 2 2" xfId="12"/>
    <cellStyle name="Normal" xfId="0" builtinId="0"/>
    <cellStyle name="Normal 10" xfId="11"/>
    <cellStyle name="Normal 10 2 2" xfId="13"/>
    <cellStyle name="Normal 13 2" xfId="17"/>
    <cellStyle name="Normal 18" xfId="25"/>
    <cellStyle name="Normal 2" xfId="22"/>
    <cellStyle name="Normal 2 2 2" xfId="19"/>
    <cellStyle name="Normal 2 3" xfId="9"/>
    <cellStyle name="Normal 2 3 2" xfId="14"/>
    <cellStyle name="Normal 2_ANALISIS REC 3" xfId="18"/>
    <cellStyle name="Normal 20" xfId="34"/>
    <cellStyle name="Normal 3" xfId="32"/>
    <cellStyle name="Normal 5" xfId="24"/>
    <cellStyle name="Normal 9" xfId="20"/>
    <cellStyle name="Normal_Hoja1" xfId="3"/>
    <cellStyle name="Normal_Presupuesto Terminaciones Edificio Mantenimiento Nave I " xfId="30"/>
    <cellStyle name="Normal_Rec. No.3 118-03   Pta. de trat.A.Negras san juan de la maguana" xfId="2"/>
    <cellStyle name="Porcentaje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165</xdr:row>
      <xdr:rowOff>0</xdr:rowOff>
    </xdr:from>
    <xdr:to>
      <xdr:col>1</xdr:col>
      <xdr:colOff>1476375</xdr:colOff>
      <xdr:row>165</xdr:row>
      <xdr:rowOff>57150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1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133</xdr:row>
      <xdr:rowOff>0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5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5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6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19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0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1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1304925</xdr:colOff>
      <xdr:row>134</xdr:row>
      <xdr:rowOff>161925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207"/>
  <sheetViews>
    <sheetView showGridLines="0" showZeros="0" tabSelected="1" view="pageBreakPreview" zoomScaleNormal="100" zoomScaleSheetLayoutView="100" workbookViewId="0">
      <selection activeCell="I38" sqref="I38"/>
    </sheetView>
  </sheetViews>
  <sheetFormatPr baseColWidth="10" defaultColWidth="9.140625" defaultRowHeight="12.75" x14ac:dyDescent="0.2"/>
  <cols>
    <col min="1" max="1" width="7.42578125" style="6" customWidth="1"/>
    <col min="2" max="2" width="52.5703125" style="6" customWidth="1"/>
    <col min="3" max="3" width="11.140625" style="6" customWidth="1"/>
    <col min="4" max="4" width="9.42578125" style="6" customWidth="1"/>
    <col min="5" max="5" width="12" style="29" customWidth="1"/>
    <col min="6" max="6" width="14.85546875" style="29" customWidth="1"/>
    <col min="7" max="7" width="16.140625" style="30" customWidth="1"/>
    <col min="8" max="8" width="16.5703125" style="6" customWidth="1"/>
    <col min="9" max="9" width="12.85546875" style="6" bestFit="1" customWidth="1"/>
    <col min="10" max="10" width="9.140625" style="6"/>
    <col min="11" max="11" width="15.42578125" style="6" bestFit="1" customWidth="1"/>
    <col min="12" max="12" width="9.140625" style="6"/>
    <col min="13" max="13" width="11.5703125" style="6" bestFit="1" customWidth="1"/>
    <col min="14" max="16384" width="9.140625" style="6"/>
  </cols>
  <sheetData>
    <row r="1" spans="1:48" customFormat="1" ht="20.100000000000001" customHeight="1" x14ac:dyDescent="0.2">
      <c r="A1" s="241"/>
      <c r="B1" s="241"/>
      <c r="C1" s="241"/>
      <c r="D1" s="241"/>
      <c r="E1" s="241"/>
      <c r="F1" s="241"/>
      <c r="G1" s="1"/>
    </row>
    <row r="2" spans="1:48" s="3" customFormat="1" ht="15" x14ac:dyDescent="0.2">
      <c r="A2" s="242"/>
      <c r="B2" s="242"/>
      <c r="C2" s="242"/>
      <c r="D2" s="242"/>
      <c r="E2" s="242"/>
      <c r="F2" s="242"/>
      <c r="G2" s="2"/>
      <c r="I2" s="4"/>
      <c r="J2" s="4"/>
      <c r="K2" s="6"/>
      <c r="L2" s="4"/>
      <c r="M2" s="4"/>
      <c r="N2" s="4"/>
      <c r="O2" s="4"/>
      <c r="P2" s="4"/>
    </row>
    <row r="3" spans="1:48" customFormat="1" x14ac:dyDescent="0.2">
      <c r="A3" s="41"/>
      <c r="B3" s="41"/>
      <c r="C3" s="41"/>
      <c r="D3" s="41"/>
      <c r="E3" s="42"/>
      <c r="F3" s="42"/>
      <c r="G3" s="1"/>
      <c r="K3" s="6">
        <f t="shared" ref="K3:K4" si="0">+E3*C3</f>
        <v>0</v>
      </c>
    </row>
    <row r="4" spans="1:48" ht="26.25" customHeight="1" x14ac:dyDescent="0.2">
      <c r="A4" s="243" t="s">
        <v>144</v>
      </c>
      <c r="B4" s="243"/>
      <c r="C4" s="243"/>
      <c r="D4" s="243"/>
      <c r="E4" s="243"/>
      <c r="F4" s="243"/>
      <c r="G4" s="5"/>
      <c r="K4" s="6">
        <f t="shared" si="0"/>
        <v>0</v>
      </c>
    </row>
    <row r="5" spans="1:48" ht="15" customHeight="1" x14ac:dyDescent="0.2">
      <c r="A5" s="43" t="s">
        <v>30</v>
      </c>
      <c r="B5" s="44"/>
      <c r="C5" s="45" t="s">
        <v>0</v>
      </c>
      <c r="D5" s="46" t="s">
        <v>1</v>
      </c>
      <c r="E5" s="47"/>
      <c r="F5" s="47"/>
      <c r="G5" s="7"/>
      <c r="H5" s="8"/>
      <c r="I5" s="8"/>
      <c r="J5" s="8"/>
      <c r="L5" s="8"/>
      <c r="M5" s="8"/>
      <c r="N5" s="8"/>
      <c r="O5" s="8"/>
    </row>
    <row r="6" spans="1:48" ht="6" customHeight="1" x14ac:dyDescent="0.2">
      <c r="A6" s="244"/>
      <c r="B6" s="244"/>
      <c r="C6" s="244"/>
      <c r="D6" s="244"/>
      <c r="E6" s="244"/>
      <c r="F6" s="244"/>
      <c r="G6" s="7"/>
      <c r="H6" s="8"/>
      <c r="I6" s="9"/>
      <c r="J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12" customFormat="1" ht="12.75" customHeight="1" x14ac:dyDescent="0.2">
      <c r="A7" s="48" t="s">
        <v>2</v>
      </c>
      <c r="B7" s="49" t="s">
        <v>3</v>
      </c>
      <c r="C7" s="50" t="s">
        <v>4</v>
      </c>
      <c r="D7" s="51" t="s">
        <v>5</v>
      </c>
      <c r="E7" s="50" t="s">
        <v>6</v>
      </c>
      <c r="F7" s="50" t="s">
        <v>7</v>
      </c>
      <c r="G7" s="10"/>
      <c r="H7" s="11"/>
      <c r="I7" s="11"/>
      <c r="J7" s="11"/>
      <c r="K7" s="6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</row>
    <row r="8" spans="1:48" s="15" customFormat="1" ht="12.75" customHeight="1" x14ac:dyDescent="0.2">
      <c r="A8" s="52"/>
      <c r="B8" s="53"/>
      <c r="C8" s="54"/>
      <c r="D8" s="55"/>
      <c r="E8" s="54"/>
      <c r="F8" s="54"/>
      <c r="G8" s="13"/>
      <c r="H8" s="14"/>
      <c r="I8" s="14"/>
      <c r="J8" s="14"/>
      <c r="K8" s="6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48" s="15" customFormat="1" ht="25.5" x14ac:dyDescent="0.2">
      <c r="A9" s="56" t="s">
        <v>8</v>
      </c>
      <c r="B9" s="57" t="s">
        <v>76</v>
      </c>
      <c r="C9" s="58"/>
      <c r="D9" s="59"/>
      <c r="E9" s="58"/>
      <c r="F9" s="33">
        <f t="shared" ref="F9:F32" si="1">ROUND(E9*C9,2)</f>
        <v>0</v>
      </c>
      <c r="G9" s="13"/>
      <c r="H9" s="14"/>
      <c r="I9" s="14"/>
      <c r="J9" s="14"/>
      <c r="K9" s="6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48" s="15" customFormat="1" ht="12.75" customHeight="1" x14ac:dyDescent="0.2">
      <c r="A10" s="60"/>
      <c r="B10" s="61"/>
      <c r="C10" s="58"/>
      <c r="D10" s="59"/>
      <c r="E10" s="58"/>
      <c r="F10" s="33">
        <f t="shared" si="1"/>
        <v>0</v>
      </c>
      <c r="G10" s="13"/>
      <c r="H10" s="14"/>
      <c r="I10" s="14"/>
      <c r="J10" s="14"/>
      <c r="K10" s="6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48" s="15" customFormat="1" ht="12.75" customHeight="1" x14ac:dyDescent="0.2">
      <c r="A11" s="62">
        <v>1</v>
      </c>
      <c r="B11" s="63" t="s">
        <v>31</v>
      </c>
      <c r="C11" s="64"/>
      <c r="D11" s="65"/>
      <c r="E11" s="66"/>
      <c r="F11" s="33">
        <f t="shared" si="1"/>
        <v>0</v>
      </c>
      <c r="G11" s="13"/>
      <c r="H11" s="14"/>
      <c r="I11" s="14"/>
      <c r="J11" s="14"/>
      <c r="K11" s="6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48" s="15" customFormat="1" ht="25.5" x14ac:dyDescent="0.2">
      <c r="A12" s="60">
        <v>1.1000000000000001</v>
      </c>
      <c r="B12" s="67" t="s">
        <v>138</v>
      </c>
      <c r="C12" s="68">
        <v>1</v>
      </c>
      <c r="D12" s="69" t="s">
        <v>29</v>
      </c>
      <c r="E12" s="180"/>
      <c r="F12" s="181">
        <f t="shared" si="1"/>
        <v>0</v>
      </c>
      <c r="G12" s="13"/>
      <c r="H12" s="40"/>
      <c r="I12" s="14"/>
      <c r="J12" s="14"/>
      <c r="K12" s="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48" s="15" customFormat="1" ht="25.5" x14ac:dyDescent="0.2">
      <c r="A13" s="60">
        <f>+A12+0.1</f>
        <v>1.2000000000000002</v>
      </c>
      <c r="B13" s="67" t="s">
        <v>139</v>
      </c>
      <c r="C13" s="68">
        <v>1</v>
      </c>
      <c r="D13" s="69" t="s">
        <v>29</v>
      </c>
      <c r="E13" s="180"/>
      <c r="F13" s="181">
        <f t="shared" si="1"/>
        <v>0</v>
      </c>
      <c r="G13" s="13"/>
      <c r="H13" s="40"/>
      <c r="I13" s="14"/>
      <c r="J13" s="14"/>
      <c r="K13" s="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</row>
    <row r="14" spans="1:48" s="15" customFormat="1" ht="12.75" customHeight="1" x14ac:dyDescent="0.2">
      <c r="A14" s="60">
        <f t="shared" ref="A14:A25" si="2">+A13+0.1</f>
        <v>1.3000000000000003</v>
      </c>
      <c r="B14" s="70" t="s">
        <v>32</v>
      </c>
      <c r="C14" s="71">
        <v>500</v>
      </c>
      <c r="D14" s="72" t="s">
        <v>33</v>
      </c>
      <c r="E14" s="182"/>
      <c r="F14" s="183">
        <f>ROUND(E14*C14,2)</f>
        <v>0</v>
      </c>
      <c r="G14" s="13"/>
      <c r="H14" s="14"/>
      <c r="I14" s="14"/>
      <c r="J14" s="14"/>
      <c r="K14" s="6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</row>
    <row r="15" spans="1:48" s="15" customFormat="1" ht="12.75" customHeight="1" x14ac:dyDescent="0.2">
      <c r="A15" s="60">
        <f t="shared" si="2"/>
        <v>1.4000000000000004</v>
      </c>
      <c r="B15" s="70" t="s">
        <v>60</v>
      </c>
      <c r="C15" s="71">
        <v>300</v>
      </c>
      <c r="D15" s="72" t="s">
        <v>61</v>
      </c>
      <c r="E15" s="182"/>
      <c r="F15" s="183">
        <f t="shared" si="1"/>
        <v>0</v>
      </c>
      <c r="G15" s="13"/>
      <c r="H15" s="14"/>
      <c r="I15" s="14"/>
      <c r="J15" s="14"/>
      <c r="K15" s="6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</row>
    <row r="16" spans="1:48" s="15" customFormat="1" ht="12.75" customHeight="1" x14ac:dyDescent="0.2">
      <c r="A16" s="60">
        <f t="shared" si="2"/>
        <v>1.5000000000000004</v>
      </c>
      <c r="B16" s="70" t="s">
        <v>62</v>
      </c>
      <c r="C16" s="71">
        <v>3</v>
      </c>
      <c r="D16" s="72" t="s">
        <v>29</v>
      </c>
      <c r="E16" s="182"/>
      <c r="F16" s="183">
        <f t="shared" si="1"/>
        <v>0</v>
      </c>
      <c r="G16" s="13"/>
      <c r="H16" s="14"/>
      <c r="I16" s="14"/>
      <c r="J16" s="14"/>
      <c r="K16" s="6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</row>
    <row r="17" spans="1:48" s="15" customFormat="1" ht="12.75" customHeight="1" x14ac:dyDescent="0.2">
      <c r="A17" s="60">
        <f t="shared" si="2"/>
        <v>1.6000000000000005</v>
      </c>
      <c r="B17" s="70" t="s">
        <v>37</v>
      </c>
      <c r="C17" s="71">
        <v>2</v>
      </c>
      <c r="D17" s="72" t="s">
        <v>29</v>
      </c>
      <c r="E17" s="184"/>
      <c r="F17" s="183">
        <f t="shared" si="1"/>
        <v>0</v>
      </c>
      <c r="G17" s="13"/>
      <c r="H17" s="14"/>
      <c r="I17" s="14"/>
      <c r="J17" s="14"/>
      <c r="K17" s="6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</row>
    <row r="18" spans="1:48" s="15" customFormat="1" ht="12.75" customHeight="1" x14ac:dyDescent="0.2">
      <c r="A18" s="60">
        <f t="shared" si="2"/>
        <v>1.7000000000000006</v>
      </c>
      <c r="B18" s="67" t="s">
        <v>39</v>
      </c>
      <c r="C18" s="73">
        <v>2</v>
      </c>
      <c r="D18" s="72" t="s">
        <v>29</v>
      </c>
      <c r="E18" s="184"/>
      <c r="F18" s="183">
        <f t="shared" si="1"/>
        <v>0</v>
      </c>
      <c r="G18" s="13"/>
      <c r="H18" s="14"/>
      <c r="I18" s="14"/>
      <c r="J18" s="14"/>
      <c r="K18" s="6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</row>
    <row r="19" spans="1:48" s="15" customFormat="1" ht="12.75" customHeight="1" x14ac:dyDescent="0.2">
      <c r="A19" s="60">
        <f t="shared" si="2"/>
        <v>1.8000000000000007</v>
      </c>
      <c r="B19" s="74" t="s">
        <v>40</v>
      </c>
      <c r="C19" s="75">
        <v>2</v>
      </c>
      <c r="D19" s="76" t="s">
        <v>29</v>
      </c>
      <c r="E19" s="185"/>
      <c r="F19" s="183">
        <f t="shared" si="1"/>
        <v>0</v>
      </c>
      <c r="G19" s="13"/>
      <c r="H19" s="14"/>
      <c r="I19" s="14"/>
      <c r="J19" s="14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</row>
    <row r="20" spans="1:48" s="15" customFormat="1" ht="12.75" customHeight="1" x14ac:dyDescent="0.2">
      <c r="A20" s="60">
        <f t="shared" si="2"/>
        <v>1.9000000000000008</v>
      </c>
      <c r="B20" s="74" t="s">
        <v>41</v>
      </c>
      <c r="C20" s="75">
        <v>1</v>
      </c>
      <c r="D20" s="72" t="s">
        <v>29</v>
      </c>
      <c r="E20" s="184"/>
      <c r="F20" s="183">
        <f>ROUND(E20*C20,2)</f>
        <v>0</v>
      </c>
      <c r="G20" s="13"/>
      <c r="H20" s="14"/>
      <c r="I20" s="14"/>
      <c r="J20" s="14"/>
      <c r="K20" s="6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</row>
    <row r="21" spans="1:48" s="15" customFormat="1" ht="12.75" customHeight="1" x14ac:dyDescent="0.2">
      <c r="A21" s="60">
        <f t="shared" si="2"/>
        <v>2.0000000000000009</v>
      </c>
      <c r="B21" s="74" t="s">
        <v>63</v>
      </c>
      <c r="C21" s="75">
        <v>2</v>
      </c>
      <c r="D21" s="76" t="s">
        <v>29</v>
      </c>
      <c r="E21" s="185"/>
      <c r="F21" s="183">
        <f t="shared" si="1"/>
        <v>0</v>
      </c>
      <c r="G21" s="13"/>
      <c r="H21" s="14"/>
      <c r="I21" s="14"/>
      <c r="J21" s="14"/>
      <c r="K21" s="6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</row>
    <row r="22" spans="1:48" s="15" customFormat="1" ht="12.75" customHeight="1" x14ac:dyDescent="0.2">
      <c r="A22" s="60">
        <f t="shared" si="2"/>
        <v>2.100000000000001</v>
      </c>
      <c r="B22" s="74" t="s">
        <v>64</v>
      </c>
      <c r="C22" s="75">
        <v>1</v>
      </c>
      <c r="D22" s="76" t="s">
        <v>29</v>
      </c>
      <c r="E22" s="185"/>
      <c r="F22" s="183">
        <f t="shared" si="1"/>
        <v>0</v>
      </c>
      <c r="G22" s="13"/>
      <c r="H22" s="14"/>
      <c r="I22" s="14"/>
      <c r="J22" s="14"/>
      <c r="K22" s="6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</row>
    <row r="23" spans="1:48" s="15" customFormat="1" ht="25.5" x14ac:dyDescent="0.2">
      <c r="A23" s="60">
        <f t="shared" si="2"/>
        <v>2.2000000000000011</v>
      </c>
      <c r="B23" s="74" t="s">
        <v>65</v>
      </c>
      <c r="C23" s="75">
        <v>1</v>
      </c>
      <c r="D23" s="76" t="s">
        <v>29</v>
      </c>
      <c r="E23" s="185"/>
      <c r="F23" s="183">
        <f t="shared" si="1"/>
        <v>0</v>
      </c>
      <c r="G23" s="13"/>
      <c r="H23" s="14"/>
      <c r="I23" s="14"/>
      <c r="J23" s="14"/>
      <c r="K23" s="6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</row>
    <row r="24" spans="1:48" s="15" customFormat="1" ht="12.75" customHeight="1" x14ac:dyDescent="0.2">
      <c r="A24" s="60">
        <f t="shared" si="2"/>
        <v>2.3000000000000012</v>
      </c>
      <c r="B24" s="77" t="s">
        <v>43</v>
      </c>
      <c r="C24" s="78">
        <v>2</v>
      </c>
      <c r="D24" s="79" t="s">
        <v>29</v>
      </c>
      <c r="E24" s="34"/>
      <c r="F24" s="183">
        <f t="shared" si="1"/>
        <v>0</v>
      </c>
      <c r="G24" s="13"/>
      <c r="H24" s="14"/>
      <c r="I24" s="14"/>
      <c r="J24" s="14"/>
      <c r="K24" s="6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</row>
    <row r="25" spans="1:48" s="15" customFormat="1" ht="12.75" customHeight="1" x14ac:dyDescent="0.2">
      <c r="A25" s="60">
        <f t="shared" si="2"/>
        <v>2.4000000000000012</v>
      </c>
      <c r="B25" s="74" t="s">
        <v>44</v>
      </c>
      <c r="C25" s="80">
        <v>2</v>
      </c>
      <c r="D25" s="81" t="s">
        <v>29</v>
      </c>
      <c r="E25" s="186"/>
      <c r="F25" s="183">
        <f>ROUND(E25*C25,2)</f>
        <v>0</v>
      </c>
      <c r="G25" s="13"/>
      <c r="H25" s="14"/>
      <c r="I25" s="14"/>
      <c r="J25" s="14"/>
      <c r="K25" s="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</row>
    <row r="26" spans="1:48" s="15" customFormat="1" ht="12.75" customHeight="1" x14ac:dyDescent="0.2">
      <c r="A26" s="60">
        <v>2.5000000000000013</v>
      </c>
      <c r="B26" s="74" t="s">
        <v>42</v>
      </c>
      <c r="C26" s="80">
        <v>2</v>
      </c>
      <c r="D26" s="81" t="s">
        <v>29</v>
      </c>
      <c r="E26" s="186"/>
      <c r="F26" s="183">
        <f t="shared" si="1"/>
        <v>0</v>
      </c>
      <c r="G26" s="13"/>
      <c r="H26" s="14"/>
      <c r="I26" s="14"/>
      <c r="J26" s="14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</row>
    <row r="27" spans="1:48" s="15" customFormat="1" ht="12.75" customHeight="1" x14ac:dyDescent="0.2">
      <c r="A27" s="60">
        <v>2.6000000000000014</v>
      </c>
      <c r="B27" s="74" t="s">
        <v>66</v>
      </c>
      <c r="C27" s="80">
        <v>4</v>
      </c>
      <c r="D27" s="81" t="s">
        <v>29</v>
      </c>
      <c r="E27" s="186"/>
      <c r="F27" s="183">
        <f t="shared" si="1"/>
        <v>0</v>
      </c>
      <c r="G27" s="13"/>
      <c r="H27" s="14"/>
      <c r="I27" s="14"/>
      <c r="J27" s="14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</row>
    <row r="28" spans="1:48" s="15" customFormat="1" ht="12.75" customHeight="1" x14ac:dyDescent="0.2">
      <c r="A28" s="60">
        <v>2.7000000000000015</v>
      </c>
      <c r="B28" s="74" t="s">
        <v>67</v>
      </c>
      <c r="C28" s="80">
        <v>4</v>
      </c>
      <c r="D28" s="81" t="s">
        <v>29</v>
      </c>
      <c r="E28" s="186"/>
      <c r="F28" s="183">
        <f t="shared" si="1"/>
        <v>0</v>
      </c>
      <c r="G28" s="13"/>
      <c r="H28" s="14"/>
      <c r="I28" s="14"/>
      <c r="J28" s="14"/>
      <c r="K28" s="6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</row>
    <row r="29" spans="1:48" s="15" customFormat="1" ht="12.75" customHeight="1" x14ac:dyDescent="0.2">
      <c r="A29" s="60">
        <v>2.8000000000000016</v>
      </c>
      <c r="B29" s="74" t="s">
        <v>68</v>
      </c>
      <c r="C29" s="80">
        <v>3</v>
      </c>
      <c r="D29" s="81" t="s">
        <v>29</v>
      </c>
      <c r="E29" s="186"/>
      <c r="F29" s="183">
        <f t="shared" si="1"/>
        <v>0</v>
      </c>
      <c r="G29" s="13"/>
      <c r="H29" s="14"/>
      <c r="I29" s="14"/>
      <c r="J29" s="14"/>
      <c r="K29" s="6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</row>
    <row r="30" spans="1:48" s="15" customFormat="1" ht="12.75" customHeight="1" x14ac:dyDescent="0.2">
      <c r="A30" s="60">
        <v>2.9000000000000017</v>
      </c>
      <c r="B30" s="74" t="s">
        <v>69</v>
      </c>
      <c r="C30" s="80">
        <v>30</v>
      </c>
      <c r="D30" s="81" t="s">
        <v>12</v>
      </c>
      <c r="E30" s="186"/>
      <c r="F30" s="183">
        <f>ROUND(E30*C30,2)</f>
        <v>0</v>
      </c>
      <c r="G30" s="13"/>
      <c r="H30" s="14"/>
      <c r="I30" s="14"/>
      <c r="J30" s="14"/>
      <c r="K30" s="6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</row>
    <row r="31" spans="1:48" s="15" customFormat="1" ht="12.75" customHeight="1" x14ac:dyDescent="0.2">
      <c r="A31" s="82">
        <v>2.1</v>
      </c>
      <c r="B31" s="83" t="s">
        <v>70</v>
      </c>
      <c r="C31" s="84">
        <v>1</v>
      </c>
      <c r="D31" s="85" t="s">
        <v>29</v>
      </c>
      <c r="E31" s="187"/>
      <c r="F31" s="183">
        <f t="shared" si="1"/>
        <v>0</v>
      </c>
      <c r="G31" s="13"/>
      <c r="H31" s="14"/>
      <c r="I31" s="14"/>
      <c r="J31" s="14"/>
      <c r="K31" s="6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</row>
    <row r="32" spans="1:48" s="15" customFormat="1" ht="12.75" customHeight="1" x14ac:dyDescent="0.2">
      <c r="A32" s="56"/>
      <c r="B32" s="86"/>
      <c r="C32" s="87"/>
      <c r="D32" s="65"/>
      <c r="E32" s="188"/>
      <c r="F32" s="183">
        <f t="shared" si="1"/>
        <v>0</v>
      </c>
      <c r="G32" s="13"/>
      <c r="H32" s="14"/>
      <c r="I32" s="14"/>
      <c r="J32" s="14"/>
      <c r="K32" s="6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</row>
    <row r="33" spans="1:48" s="15" customFormat="1" ht="12.75" customHeight="1" x14ac:dyDescent="0.2">
      <c r="A33" s="62">
        <v>2</v>
      </c>
      <c r="B33" s="63" t="s">
        <v>45</v>
      </c>
      <c r="C33" s="64"/>
      <c r="D33" s="65"/>
      <c r="E33" s="188"/>
      <c r="F33" s="183">
        <f t="shared" ref="F33:F70" si="3">ROUND(E33*C33,2)</f>
        <v>0</v>
      </c>
      <c r="G33" s="13"/>
      <c r="H33" s="14"/>
      <c r="I33" s="14"/>
      <c r="J33" s="14"/>
      <c r="K33" s="6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</row>
    <row r="34" spans="1:48" s="15" customFormat="1" ht="40.5" customHeight="1" x14ac:dyDescent="0.2">
      <c r="A34" s="60">
        <v>2.1</v>
      </c>
      <c r="B34" s="83" t="s">
        <v>71</v>
      </c>
      <c r="C34" s="88">
        <v>15</v>
      </c>
      <c r="D34" s="89" t="s">
        <v>9</v>
      </c>
      <c r="E34" s="189"/>
      <c r="F34" s="181">
        <f t="shared" si="3"/>
        <v>0</v>
      </c>
      <c r="G34" s="13"/>
      <c r="H34" s="14"/>
      <c r="I34" s="14"/>
      <c r="J34" s="14"/>
      <c r="K34" s="6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</row>
    <row r="35" spans="1:48" s="15" customFormat="1" ht="38.25" x14ac:dyDescent="0.2">
      <c r="A35" s="60">
        <f>+A34+0.1</f>
        <v>2.2000000000000002</v>
      </c>
      <c r="B35" s="83" t="s">
        <v>72</v>
      </c>
      <c r="C35" s="88">
        <v>30</v>
      </c>
      <c r="D35" s="89" t="s">
        <v>9</v>
      </c>
      <c r="E35" s="189"/>
      <c r="F35" s="181">
        <f t="shared" si="3"/>
        <v>0</v>
      </c>
      <c r="G35" s="13"/>
      <c r="H35" s="14"/>
      <c r="I35" s="14"/>
      <c r="J35" s="14"/>
      <c r="K35" s="6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</row>
    <row r="36" spans="1:48" s="15" customFormat="1" ht="38.25" x14ac:dyDescent="0.2">
      <c r="A36" s="60">
        <f t="shared" ref="A36:A42" si="4">+A35+0.1</f>
        <v>2.3000000000000003</v>
      </c>
      <c r="B36" s="83" t="s">
        <v>46</v>
      </c>
      <c r="C36" s="88">
        <v>6</v>
      </c>
      <c r="D36" s="89" t="s">
        <v>9</v>
      </c>
      <c r="E36" s="189"/>
      <c r="F36" s="181">
        <f t="shared" si="3"/>
        <v>0</v>
      </c>
      <c r="G36" s="13"/>
      <c r="H36" s="14"/>
      <c r="I36" s="14"/>
      <c r="J36" s="14"/>
      <c r="K36" s="6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</row>
    <row r="37" spans="1:48" s="15" customFormat="1" ht="38.25" x14ac:dyDescent="0.2">
      <c r="A37" s="60">
        <f t="shared" si="4"/>
        <v>2.4000000000000004</v>
      </c>
      <c r="B37" s="83" t="s">
        <v>47</v>
      </c>
      <c r="C37" s="88">
        <v>8</v>
      </c>
      <c r="D37" s="89" t="s">
        <v>9</v>
      </c>
      <c r="E37" s="189"/>
      <c r="F37" s="181">
        <f t="shared" si="3"/>
        <v>0</v>
      </c>
      <c r="G37" s="13"/>
      <c r="H37" s="14"/>
      <c r="I37" s="14"/>
      <c r="J37" s="14"/>
      <c r="K37" s="6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</row>
    <row r="38" spans="1:48" s="15" customFormat="1" ht="63.75" x14ac:dyDescent="0.2">
      <c r="A38" s="60">
        <f t="shared" si="4"/>
        <v>2.5000000000000004</v>
      </c>
      <c r="B38" s="83" t="s">
        <v>124</v>
      </c>
      <c r="C38" s="88">
        <v>30</v>
      </c>
      <c r="D38" s="89" t="s">
        <v>9</v>
      </c>
      <c r="E38" s="189"/>
      <c r="F38" s="181">
        <f t="shared" si="3"/>
        <v>0</v>
      </c>
      <c r="G38" s="13"/>
      <c r="H38" s="14"/>
      <c r="I38" s="14"/>
      <c r="J38" s="14"/>
      <c r="K38" s="6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</row>
    <row r="39" spans="1:48" s="15" customFormat="1" ht="51" x14ac:dyDescent="0.2">
      <c r="A39" s="90">
        <f t="shared" si="4"/>
        <v>2.6000000000000005</v>
      </c>
      <c r="B39" s="91" t="s">
        <v>125</v>
      </c>
      <c r="C39" s="92">
        <v>30</v>
      </c>
      <c r="D39" s="93" t="s">
        <v>9</v>
      </c>
      <c r="E39" s="190"/>
      <c r="F39" s="191">
        <f t="shared" si="3"/>
        <v>0</v>
      </c>
      <c r="G39" s="13"/>
      <c r="H39" s="14"/>
      <c r="I39" s="14"/>
      <c r="J39" s="14"/>
      <c r="K39" s="6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</row>
    <row r="40" spans="1:48" s="15" customFormat="1" ht="43.5" customHeight="1" x14ac:dyDescent="0.2">
      <c r="A40" s="60">
        <f t="shared" si="4"/>
        <v>2.7000000000000006</v>
      </c>
      <c r="B40" s="83" t="s">
        <v>48</v>
      </c>
      <c r="C40" s="88">
        <v>20</v>
      </c>
      <c r="D40" s="89" t="s">
        <v>9</v>
      </c>
      <c r="E40" s="189"/>
      <c r="F40" s="181">
        <f t="shared" si="3"/>
        <v>0</v>
      </c>
      <c r="G40" s="13"/>
      <c r="H40" s="14"/>
      <c r="I40" s="14"/>
      <c r="J40" s="14"/>
      <c r="K40" s="6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</row>
    <row r="41" spans="1:48" s="15" customFormat="1" ht="25.5" x14ac:dyDescent="0.2">
      <c r="A41" s="60">
        <f t="shared" si="4"/>
        <v>2.8000000000000007</v>
      </c>
      <c r="B41" s="74" t="s">
        <v>49</v>
      </c>
      <c r="C41" s="94">
        <v>1</v>
      </c>
      <c r="D41" s="95" t="s">
        <v>29</v>
      </c>
      <c r="E41" s="192"/>
      <c r="F41" s="181">
        <f t="shared" si="3"/>
        <v>0</v>
      </c>
      <c r="G41" s="13"/>
      <c r="H41" s="14"/>
      <c r="I41" s="14"/>
      <c r="J41" s="14"/>
      <c r="K41" s="6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</row>
    <row r="42" spans="1:48" s="15" customFormat="1" ht="38.25" x14ac:dyDescent="0.2">
      <c r="A42" s="60">
        <f t="shared" si="4"/>
        <v>2.9000000000000008</v>
      </c>
      <c r="B42" s="74" t="s">
        <v>126</v>
      </c>
      <c r="C42" s="94">
        <v>1</v>
      </c>
      <c r="D42" s="95" t="s">
        <v>29</v>
      </c>
      <c r="E42" s="193"/>
      <c r="F42" s="181">
        <f t="shared" si="3"/>
        <v>0</v>
      </c>
      <c r="G42" s="13"/>
      <c r="H42" s="14"/>
      <c r="I42" s="14"/>
      <c r="J42" s="14"/>
      <c r="K42" s="6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48" s="15" customFormat="1" x14ac:dyDescent="0.2">
      <c r="A43" s="82">
        <v>2.1</v>
      </c>
      <c r="B43" s="74" t="s">
        <v>50</v>
      </c>
      <c r="C43" s="96">
        <v>1</v>
      </c>
      <c r="D43" s="97" t="s">
        <v>29</v>
      </c>
      <c r="E43" s="194"/>
      <c r="F43" s="183">
        <f t="shared" si="3"/>
        <v>0</v>
      </c>
      <c r="G43" s="13"/>
      <c r="H43" s="14"/>
      <c r="I43" s="14"/>
      <c r="J43" s="14"/>
      <c r="K43" s="6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</row>
    <row r="44" spans="1:48" s="15" customFormat="1" ht="12.75" customHeight="1" x14ac:dyDescent="0.2">
      <c r="A44" s="60">
        <v>2.11</v>
      </c>
      <c r="B44" s="74" t="s">
        <v>51</v>
      </c>
      <c r="C44" s="96">
        <v>1</v>
      </c>
      <c r="D44" s="97" t="s">
        <v>29</v>
      </c>
      <c r="E44" s="194"/>
      <c r="F44" s="183">
        <f t="shared" si="3"/>
        <v>0</v>
      </c>
      <c r="G44" s="13"/>
      <c r="H44" s="14"/>
      <c r="I44" s="14"/>
      <c r="J44" s="14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</row>
    <row r="45" spans="1:48" s="15" customFormat="1" ht="12.75" customHeight="1" x14ac:dyDescent="0.2">
      <c r="A45" s="60">
        <v>2.12</v>
      </c>
      <c r="B45" s="74" t="s">
        <v>52</v>
      </c>
      <c r="C45" s="96">
        <v>2</v>
      </c>
      <c r="D45" s="97" t="s">
        <v>29</v>
      </c>
      <c r="E45" s="194"/>
      <c r="F45" s="183">
        <f t="shared" si="3"/>
        <v>0</v>
      </c>
      <c r="G45" s="13"/>
      <c r="H45" s="14"/>
      <c r="I45" s="14"/>
      <c r="J45" s="14"/>
      <c r="K45" s="6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</row>
    <row r="46" spans="1:48" s="15" customFormat="1" ht="12.75" customHeight="1" x14ac:dyDescent="0.2">
      <c r="A46" s="60">
        <v>2.13</v>
      </c>
      <c r="B46" s="74" t="s">
        <v>81</v>
      </c>
      <c r="C46" s="96">
        <v>1</v>
      </c>
      <c r="D46" s="97" t="s">
        <v>11</v>
      </c>
      <c r="E46" s="194"/>
      <c r="F46" s="183">
        <f t="shared" si="3"/>
        <v>0</v>
      </c>
      <c r="G46" s="13"/>
      <c r="H46" s="14"/>
      <c r="I46" s="14"/>
      <c r="J46" s="14"/>
      <c r="K46" s="6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</row>
    <row r="47" spans="1:48" s="15" customFormat="1" ht="12.75" customHeight="1" x14ac:dyDescent="0.2">
      <c r="A47" s="56"/>
      <c r="B47" s="63"/>
      <c r="C47" s="64"/>
      <c r="D47" s="65"/>
      <c r="E47" s="188"/>
      <c r="F47" s="183">
        <f t="shared" si="3"/>
        <v>0</v>
      </c>
      <c r="G47" s="13"/>
      <c r="H47" s="14"/>
      <c r="I47" s="14"/>
      <c r="J47" s="14"/>
      <c r="K47" s="6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</row>
    <row r="48" spans="1:48" s="15" customFormat="1" ht="12.75" customHeight="1" x14ac:dyDescent="0.2">
      <c r="A48" s="62">
        <v>3</v>
      </c>
      <c r="B48" s="98" t="s">
        <v>53</v>
      </c>
      <c r="C48" s="99"/>
      <c r="D48" s="100"/>
      <c r="E48" s="195"/>
      <c r="F48" s="183">
        <f t="shared" si="3"/>
        <v>0</v>
      </c>
      <c r="G48" s="13"/>
      <c r="H48" s="14"/>
      <c r="I48" s="14"/>
      <c r="J48" s="14"/>
      <c r="K48" s="6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</row>
    <row r="49" spans="1:48" s="15" customFormat="1" ht="38.25" x14ac:dyDescent="0.2">
      <c r="A49" s="60">
        <v>3.1</v>
      </c>
      <c r="B49" s="101" t="s">
        <v>127</v>
      </c>
      <c r="C49" s="99">
        <v>3</v>
      </c>
      <c r="D49" s="102" t="s">
        <v>11</v>
      </c>
      <c r="E49" s="196"/>
      <c r="F49" s="197">
        <f>ROUND(E49*C49,2)</f>
        <v>0</v>
      </c>
      <c r="G49" s="13"/>
      <c r="H49" s="40"/>
      <c r="I49" s="14"/>
      <c r="J49" s="14"/>
      <c r="K49" s="6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</row>
    <row r="50" spans="1:48" s="15" customFormat="1" ht="12.75" customHeight="1" x14ac:dyDescent="0.2">
      <c r="A50" s="60">
        <f>+A49+0.1</f>
        <v>3.2</v>
      </c>
      <c r="B50" s="101" t="s">
        <v>128</v>
      </c>
      <c r="C50" s="99">
        <v>3</v>
      </c>
      <c r="D50" s="102" t="s">
        <v>11</v>
      </c>
      <c r="E50" s="196"/>
      <c r="F50" s="183">
        <f t="shared" si="3"/>
        <v>0</v>
      </c>
      <c r="G50" s="13"/>
      <c r="H50" s="14"/>
      <c r="I50" s="14"/>
      <c r="J50" s="14"/>
      <c r="K50" s="6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</row>
    <row r="51" spans="1:48" s="15" customFormat="1" ht="12.75" customHeight="1" x14ac:dyDescent="0.2">
      <c r="A51" s="60">
        <f t="shared" ref="A51:A57" si="5">+A50+0.1</f>
        <v>3.3000000000000003</v>
      </c>
      <c r="B51" s="103" t="s">
        <v>54</v>
      </c>
      <c r="C51" s="99">
        <v>3</v>
      </c>
      <c r="D51" s="102" t="s">
        <v>11</v>
      </c>
      <c r="E51" s="196"/>
      <c r="F51" s="183">
        <f t="shared" si="3"/>
        <v>0</v>
      </c>
      <c r="G51" s="13"/>
      <c r="H51" s="14"/>
      <c r="I51" s="14"/>
      <c r="J51" s="14"/>
      <c r="K51" s="6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</row>
    <row r="52" spans="1:48" s="15" customFormat="1" ht="25.5" x14ac:dyDescent="0.2">
      <c r="A52" s="60">
        <f t="shared" si="5"/>
        <v>3.4000000000000004</v>
      </c>
      <c r="B52" s="101" t="s">
        <v>129</v>
      </c>
      <c r="C52" s="99">
        <v>6</v>
      </c>
      <c r="D52" s="102" t="s">
        <v>11</v>
      </c>
      <c r="E52" s="194"/>
      <c r="F52" s="183">
        <f t="shared" si="3"/>
        <v>0</v>
      </c>
      <c r="G52" s="13"/>
      <c r="H52" s="14"/>
      <c r="I52" s="14"/>
      <c r="J52" s="14"/>
      <c r="K52" s="6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</row>
    <row r="53" spans="1:48" s="15" customFormat="1" ht="25.5" x14ac:dyDescent="0.2">
      <c r="A53" s="60">
        <f t="shared" si="5"/>
        <v>3.5000000000000004</v>
      </c>
      <c r="B53" s="101" t="s">
        <v>130</v>
      </c>
      <c r="C53" s="99">
        <v>4</v>
      </c>
      <c r="D53" s="102" t="s">
        <v>11</v>
      </c>
      <c r="E53" s="194"/>
      <c r="F53" s="183">
        <f t="shared" si="3"/>
        <v>0</v>
      </c>
      <c r="G53" s="13"/>
      <c r="H53" s="14"/>
      <c r="I53" s="14"/>
      <c r="J53" s="14"/>
      <c r="K53" s="6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</row>
    <row r="54" spans="1:48" s="15" customFormat="1" ht="25.5" x14ac:dyDescent="0.2">
      <c r="A54" s="60">
        <f t="shared" si="5"/>
        <v>3.6000000000000005</v>
      </c>
      <c r="B54" s="101" t="s">
        <v>73</v>
      </c>
      <c r="C54" s="99">
        <v>3</v>
      </c>
      <c r="D54" s="102" t="s">
        <v>11</v>
      </c>
      <c r="E54" s="194"/>
      <c r="F54" s="183">
        <f t="shared" si="3"/>
        <v>0</v>
      </c>
      <c r="G54" s="13"/>
      <c r="H54" s="14"/>
      <c r="I54" s="14"/>
      <c r="J54" s="14"/>
      <c r="K54" s="6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</row>
    <row r="55" spans="1:48" s="15" customFormat="1" ht="12.75" customHeight="1" x14ac:dyDescent="0.2">
      <c r="A55" s="60">
        <f t="shared" si="5"/>
        <v>3.7000000000000006</v>
      </c>
      <c r="B55" s="101" t="s">
        <v>55</v>
      </c>
      <c r="C55" s="99">
        <v>4</v>
      </c>
      <c r="D55" s="102" t="s">
        <v>11</v>
      </c>
      <c r="E55" s="194"/>
      <c r="F55" s="183">
        <f t="shared" si="3"/>
        <v>0</v>
      </c>
      <c r="G55" s="13"/>
      <c r="H55" s="14"/>
      <c r="I55" s="14"/>
      <c r="J55" s="14"/>
      <c r="K55" s="6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</row>
    <row r="56" spans="1:48" s="15" customFormat="1" ht="12.75" customHeight="1" x14ac:dyDescent="0.2">
      <c r="A56" s="60">
        <f t="shared" si="5"/>
        <v>3.8000000000000007</v>
      </c>
      <c r="B56" s="101" t="s">
        <v>131</v>
      </c>
      <c r="C56" s="99">
        <v>3</v>
      </c>
      <c r="D56" s="102" t="s">
        <v>11</v>
      </c>
      <c r="E56" s="194"/>
      <c r="F56" s="183">
        <f t="shared" si="3"/>
        <v>0</v>
      </c>
      <c r="G56" s="13"/>
      <c r="H56" s="14"/>
      <c r="I56" s="14"/>
      <c r="J56" s="14"/>
      <c r="K56" s="6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</row>
    <row r="57" spans="1:48" s="15" customFormat="1" ht="25.5" x14ac:dyDescent="0.2">
      <c r="A57" s="60">
        <f t="shared" si="5"/>
        <v>3.9000000000000008</v>
      </c>
      <c r="B57" s="101" t="s">
        <v>148</v>
      </c>
      <c r="C57" s="104">
        <v>1</v>
      </c>
      <c r="D57" s="105" t="s">
        <v>11</v>
      </c>
      <c r="E57" s="198"/>
      <c r="F57" s="181">
        <f t="shared" ref="F57" si="6">ROUND(E57*C57,2)</f>
        <v>0</v>
      </c>
      <c r="G57" s="13"/>
      <c r="H57" s="14"/>
      <c r="I57" s="14"/>
      <c r="J57" s="14"/>
      <c r="K57" s="6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</row>
    <row r="58" spans="1:48" s="15" customFormat="1" ht="25.5" x14ac:dyDescent="0.2">
      <c r="A58" s="82">
        <v>3.1</v>
      </c>
      <c r="B58" s="101" t="s">
        <v>132</v>
      </c>
      <c r="C58" s="99">
        <v>3</v>
      </c>
      <c r="D58" s="102" t="s">
        <v>11</v>
      </c>
      <c r="E58" s="199"/>
      <c r="F58" s="183">
        <f t="shared" si="3"/>
        <v>0</v>
      </c>
      <c r="G58" s="13"/>
      <c r="H58" s="14"/>
      <c r="I58" s="14"/>
      <c r="J58" s="14"/>
      <c r="K58" s="6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</row>
    <row r="59" spans="1:48" s="15" customFormat="1" ht="25.5" x14ac:dyDescent="0.2">
      <c r="A59" s="82">
        <f>+A58+0.01</f>
        <v>3.11</v>
      </c>
      <c r="B59" s="101" t="s">
        <v>74</v>
      </c>
      <c r="C59" s="99">
        <v>3</v>
      </c>
      <c r="D59" s="102" t="s">
        <v>11</v>
      </c>
      <c r="E59" s="199"/>
      <c r="F59" s="183">
        <f t="shared" si="3"/>
        <v>0</v>
      </c>
      <c r="G59" s="13"/>
      <c r="H59" s="14"/>
      <c r="I59" s="14"/>
      <c r="J59" s="14"/>
      <c r="K59" s="6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</row>
    <row r="60" spans="1:48" s="15" customFormat="1" ht="12.75" customHeight="1" x14ac:dyDescent="0.2">
      <c r="A60" s="82">
        <f t="shared" ref="A60:A70" si="7">+A59+0.01</f>
        <v>3.1199999999999997</v>
      </c>
      <c r="B60" s="101" t="s">
        <v>133</v>
      </c>
      <c r="C60" s="99">
        <v>3</v>
      </c>
      <c r="D60" s="102" t="s">
        <v>11</v>
      </c>
      <c r="E60" s="198"/>
      <c r="F60" s="181">
        <f t="shared" si="3"/>
        <v>0</v>
      </c>
      <c r="G60" s="13"/>
      <c r="H60" s="14"/>
      <c r="I60" s="14"/>
      <c r="J60" s="14"/>
      <c r="K60" s="6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</row>
    <row r="61" spans="1:48" s="15" customFormat="1" ht="25.5" x14ac:dyDescent="0.2">
      <c r="A61" s="82">
        <f t="shared" si="7"/>
        <v>3.1299999999999994</v>
      </c>
      <c r="B61" s="101" t="s">
        <v>145</v>
      </c>
      <c r="C61" s="99">
        <v>1</v>
      </c>
      <c r="D61" s="105" t="s">
        <v>11</v>
      </c>
      <c r="E61" s="198"/>
      <c r="F61" s="181">
        <f t="shared" si="3"/>
        <v>0</v>
      </c>
      <c r="G61" s="13"/>
      <c r="H61" s="14"/>
      <c r="I61" s="14"/>
      <c r="J61" s="14"/>
      <c r="K61" s="6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</row>
    <row r="62" spans="1:48" s="15" customFormat="1" ht="12.75" customHeight="1" x14ac:dyDescent="0.2">
      <c r="A62" s="82">
        <f t="shared" si="7"/>
        <v>3.1399999999999992</v>
      </c>
      <c r="B62" s="101" t="s">
        <v>134</v>
      </c>
      <c r="C62" s="99">
        <v>1</v>
      </c>
      <c r="D62" s="102" t="s">
        <v>11</v>
      </c>
      <c r="E62" s="196"/>
      <c r="F62" s="183">
        <f t="shared" si="3"/>
        <v>0</v>
      </c>
      <c r="G62" s="13"/>
      <c r="H62" s="14"/>
      <c r="I62" s="14"/>
      <c r="J62" s="14"/>
      <c r="K62" s="6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</row>
    <row r="63" spans="1:48" s="15" customFormat="1" ht="25.5" x14ac:dyDescent="0.2">
      <c r="A63" s="82">
        <f t="shared" si="7"/>
        <v>3.149999999999999</v>
      </c>
      <c r="B63" s="101" t="s">
        <v>135</v>
      </c>
      <c r="C63" s="99">
        <v>3</v>
      </c>
      <c r="D63" s="102" t="s">
        <v>11</v>
      </c>
      <c r="E63" s="35"/>
      <c r="F63" s="183">
        <f t="shared" si="3"/>
        <v>0</v>
      </c>
      <c r="G63" s="13"/>
      <c r="H63" s="14"/>
      <c r="I63" s="14"/>
      <c r="J63" s="14"/>
      <c r="K63" s="6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</row>
    <row r="64" spans="1:48" s="15" customFormat="1" ht="25.5" x14ac:dyDescent="0.2">
      <c r="A64" s="82">
        <f t="shared" si="7"/>
        <v>3.1599999999999988</v>
      </c>
      <c r="B64" s="101" t="s">
        <v>147</v>
      </c>
      <c r="C64" s="99">
        <v>1</v>
      </c>
      <c r="D64" s="102" t="s">
        <v>11</v>
      </c>
      <c r="E64" s="35"/>
      <c r="F64" s="183">
        <f t="shared" si="3"/>
        <v>0</v>
      </c>
      <c r="G64" s="13"/>
      <c r="H64" s="14"/>
      <c r="I64" s="14"/>
      <c r="J64" s="14"/>
      <c r="K64" s="6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</row>
    <row r="65" spans="1:48" s="15" customFormat="1" ht="25.5" x14ac:dyDescent="0.2">
      <c r="A65" s="82">
        <f t="shared" si="7"/>
        <v>3.1699999999999986</v>
      </c>
      <c r="B65" s="101" t="s">
        <v>146</v>
      </c>
      <c r="C65" s="99">
        <v>1</v>
      </c>
      <c r="D65" s="102" t="s">
        <v>11</v>
      </c>
      <c r="E65" s="35"/>
      <c r="F65" s="183">
        <f t="shared" si="3"/>
        <v>0</v>
      </c>
      <c r="G65" s="13"/>
      <c r="H65" s="14"/>
      <c r="I65" s="14"/>
      <c r="J65" s="14"/>
      <c r="K65" s="6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</row>
    <row r="66" spans="1:48" s="15" customFormat="1" ht="25.5" x14ac:dyDescent="0.2">
      <c r="A66" s="82">
        <f t="shared" si="7"/>
        <v>3.1799999999999984</v>
      </c>
      <c r="B66" s="101" t="s">
        <v>77</v>
      </c>
      <c r="C66" s="99">
        <v>1</v>
      </c>
      <c r="D66" s="102" t="s">
        <v>11</v>
      </c>
      <c r="E66" s="35"/>
      <c r="F66" s="183">
        <f t="shared" si="3"/>
        <v>0</v>
      </c>
      <c r="G66" s="13"/>
      <c r="H66" s="14"/>
      <c r="I66" s="14"/>
      <c r="J66" s="14"/>
      <c r="K66" s="6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</row>
    <row r="67" spans="1:48" s="15" customFormat="1" ht="25.5" x14ac:dyDescent="0.2">
      <c r="A67" s="82">
        <f t="shared" si="7"/>
        <v>3.1899999999999982</v>
      </c>
      <c r="B67" s="101" t="s">
        <v>56</v>
      </c>
      <c r="C67" s="104">
        <v>1</v>
      </c>
      <c r="D67" s="105" t="s">
        <v>11</v>
      </c>
      <c r="E67" s="198"/>
      <c r="F67" s="181">
        <f t="shared" si="3"/>
        <v>0</v>
      </c>
      <c r="G67" s="13"/>
      <c r="H67" s="14"/>
      <c r="I67" s="14"/>
      <c r="J67" s="14"/>
      <c r="K67" s="6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</row>
    <row r="68" spans="1:48" s="15" customFormat="1" ht="25.5" x14ac:dyDescent="0.2">
      <c r="A68" s="82">
        <f t="shared" si="7"/>
        <v>3.199999999999998</v>
      </c>
      <c r="B68" s="101" t="s">
        <v>149</v>
      </c>
      <c r="C68" s="104">
        <v>5.8</v>
      </c>
      <c r="D68" s="105" t="s">
        <v>12</v>
      </c>
      <c r="E68" s="198"/>
      <c r="F68" s="181">
        <f t="shared" si="3"/>
        <v>0</v>
      </c>
      <c r="G68" s="13"/>
      <c r="H68" s="14"/>
      <c r="I68" s="14"/>
      <c r="J68" s="14"/>
      <c r="K68" s="6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</row>
    <row r="69" spans="1:48" s="15" customFormat="1" ht="12.75" customHeight="1" x14ac:dyDescent="0.2">
      <c r="A69" s="82">
        <f t="shared" si="7"/>
        <v>3.2099999999999977</v>
      </c>
      <c r="B69" s="101" t="s">
        <v>75</v>
      </c>
      <c r="C69" s="104">
        <v>3</v>
      </c>
      <c r="D69" s="105" t="s">
        <v>11</v>
      </c>
      <c r="E69" s="200"/>
      <c r="F69" s="181">
        <f t="shared" si="3"/>
        <v>0</v>
      </c>
      <c r="G69" s="13"/>
      <c r="H69" s="14"/>
      <c r="I69" s="14"/>
      <c r="J69" s="14"/>
      <c r="K69" s="6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</row>
    <row r="70" spans="1:48" s="15" customFormat="1" ht="12.75" customHeight="1" x14ac:dyDescent="0.2">
      <c r="A70" s="82">
        <f t="shared" si="7"/>
        <v>3.2199999999999975</v>
      </c>
      <c r="B70" s="101" t="s">
        <v>57</v>
      </c>
      <c r="C70" s="104">
        <v>3</v>
      </c>
      <c r="D70" s="105" t="s">
        <v>11</v>
      </c>
      <c r="E70" s="200"/>
      <c r="F70" s="181">
        <f t="shared" si="3"/>
        <v>0</v>
      </c>
      <c r="G70" s="13"/>
      <c r="H70" s="14"/>
      <c r="I70" s="14"/>
      <c r="J70" s="14"/>
      <c r="K70" s="6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</row>
    <row r="71" spans="1:48" s="15" customFormat="1" x14ac:dyDescent="0.2">
      <c r="A71" s="106"/>
      <c r="B71" s="106" t="s">
        <v>136</v>
      </c>
      <c r="C71" s="107"/>
      <c r="D71" s="108"/>
      <c r="E71" s="201"/>
      <c r="F71" s="202">
        <f>SUM(F12:F70)</f>
        <v>0</v>
      </c>
      <c r="G71" s="13"/>
      <c r="H71" s="14"/>
      <c r="I71" s="14"/>
      <c r="J71" s="14"/>
      <c r="K71" s="6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</row>
    <row r="72" spans="1:48" s="15" customFormat="1" ht="12.75" customHeight="1" x14ac:dyDescent="0.2">
      <c r="A72" s="56"/>
      <c r="B72" s="56"/>
      <c r="C72" s="109"/>
      <c r="D72" s="110"/>
      <c r="E72" s="203"/>
      <c r="F72" s="204"/>
      <c r="G72" s="13"/>
      <c r="H72" s="14"/>
      <c r="I72" s="14"/>
      <c r="J72" s="14"/>
      <c r="K72" s="6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</row>
    <row r="73" spans="1:48" x14ac:dyDescent="0.2">
      <c r="A73" s="111" t="s">
        <v>10</v>
      </c>
      <c r="B73" s="112" t="s">
        <v>123</v>
      </c>
      <c r="C73" s="113"/>
      <c r="D73" s="114"/>
      <c r="E73" s="205"/>
      <c r="F73" s="206"/>
      <c r="G73" s="13"/>
      <c r="H73" s="8"/>
      <c r="I73" s="14"/>
      <c r="J73" s="14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48" x14ac:dyDescent="0.2">
      <c r="A74" s="111"/>
      <c r="B74" s="112"/>
      <c r="C74" s="113"/>
      <c r="D74" s="114"/>
      <c r="E74" s="205"/>
      <c r="F74" s="206"/>
      <c r="G74" s="13"/>
      <c r="H74" s="8"/>
      <c r="I74" s="14"/>
      <c r="J74" s="14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48" x14ac:dyDescent="0.2">
      <c r="A75" s="115">
        <v>1</v>
      </c>
      <c r="B75" s="98" t="s">
        <v>82</v>
      </c>
      <c r="C75" s="113"/>
      <c r="D75" s="114"/>
      <c r="E75" s="205"/>
      <c r="F75" s="206"/>
      <c r="G75" s="13"/>
      <c r="H75" s="8"/>
      <c r="I75" s="14"/>
      <c r="J75" s="14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48" ht="25.5" x14ac:dyDescent="0.2">
      <c r="A76" s="116">
        <f>+A75+0.1</f>
        <v>1.1000000000000001</v>
      </c>
      <c r="B76" s="101" t="s">
        <v>140</v>
      </c>
      <c r="C76" s="117">
        <v>7</v>
      </c>
      <c r="D76" s="118" t="s">
        <v>11</v>
      </c>
      <c r="E76" s="207"/>
      <c r="F76" s="208">
        <f>ROUND(C76*E76,2)</f>
        <v>0</v>
      </c>
      <c r="G76" s="13"/>
      <c r="H76" s="39"/>
      <c r="I76" s="14"/>
      <c r="J76" s="14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48" ht="25.5" x14ac:dyDescent="0.2">
      <c r="A77" s="116">
        <f>+A76+0.1</f>
        <v>1.2000000000000002</v>
      </c>
      <c r="B77" s="101" t="s">
        <v>141</v>
      </c>
      <c r="C77" s="117">
        <v>9</v>
      </c>
      <c r="D77" s="118" t="s">
        <v>11</v>
      </c>
      <c r="E77" s="207"/>
      <c r="F77" s="208">
        <f t="shared" ref="F77:F130" si="8">ROUND(C77*E77,2)</f>
        <v>0</v>
      </c>
      <c r="G77" s="13"/>
      <c r="H77" s="39"/>
      <c r="I77" s="14"/>
      <c r="J77" s="14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48" x14ac:dyDescent="0.2">
      <c r="A78" s="116">
        <f t="shared" ref="A78:A84" si="9">+A77+0.1</f>
        <v>1.3000000000000003</v>
      </c>
      <c r="B78" s="101" t="s">
        <v>83</v>
      </c>
      <c r="C78" s="119">
        <v>16</v>
      </c>
      <c r="D78" s="120" t="s">
        <v>11</v>
      </c>
      <c r="E78" s="209"/>
      <c r="F78" s="210">
        <f t="shared" si="8"/>
        <v>0</v>
      </c>
      <c r="G78" s="13"/>
      <c r="H78" s="8"/>
      <c r="I78" s="14"/>
      <c r="J78" s="14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48" x14ac:dyDescent="0.2">
      <c r="A79" s="116">
        <f t="shared" si="9"/>
        <v>1.4000000000000004</v>
      </c>
      <c r="B79" s="121" t="s">
        <v>34</v>
      </c>
      <c r="C79" s="119">
        <v>5</v>
      </c>
      <c r="D79" s="120" t="s">
        <v>11</v>
      </c>
      <c r="E79" s="209"/>
      <c r="F79" s="210">
        <f t="shared" si="8"/>
        <v>0</v>
      </c>
      <c r="G79" s="13"/>
      <c r="H79" s="8"/>
      <c r="I79" s="14"/>
      <c r="J79" s="14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48" x14ac:dyDescent="0.2">
      <c r="A80" s="116">
        <f t="shared" si="9"/>
        <v>1.5000000000000004</v>
      </c>
      <c r="B80" s="121" t="s">
        <v>35</v>
      </c>
      <c r="C80" s="119">
        <v>3</v>
      </c>
      <c r="D80" s="120" t="s">
        <v>11</v>
      </c>
      <c r="E80" s="209"/>
      <c r="F80" s="210">
        <f t="shared" si="8"/>
        <v>0</v>
      </c>
      <c r="G80" s="13"/>
      <c r="H80" s="8"/>
      <c r="I80" s="14"/>
      <c r="J80" s="14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x14ac:dyDescent="0.2">
      <c r="A81" s="116">
        <f t="shared" si="9"/>
        <v>1.6000000000000005</v>
      </c>
      <c r="B81" s="121" t="s">
        <v>36</v>
      </c>
      <c r="C81" s="119">
        <v>3</v>
      </c>
      <c r="D81" s="120" t="s">
        <v>11</v>
      </c>
      <c r="E81" s="209"/>
      <c r="F81" s="210">
        <f t="shared" si="8"/>
        <v>0</v>
      </c>
      <c r="G81" s="13"/>
      <c r="H81" s="8"/>
      <c r="I81" s="14"/>
      <c r="J81" s="14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x14ac:dyDescent="0.2">
      <c r="A82" s="116">
        <f t="shared" si="9"/>
        <v>1.7000000000000006</v>
      </c>
      <c r="B82" s="121" t="s">
        <v>37</v>
      </c>
      <c r="C82" s="119">
        <v>4</v>
      </c>
      <c r="D82" s="120" t="s">
        <v>11</v>
      </c>
      <c r="E82" s="209"/>
      <c r="F82" s="210">
        <f t="shared" si="8"/>
        <v>0</v>
      </c>
      <c r="G82" s="13"/>
      <c r="H82" s="8"/>
      <c r="I82" s="14"/>
      <c r="J82" s="14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x14ac:dyDescent="0.2">
      <c r="A83" s="116">
        <f t="shared" si="9"/>
        <v>1.8000000000000007</v>
      </c>
      <c r="B83" s="121" t="s">
        <v>38</v>
      </c>
      <c r="C83" s="119">
        <v>1</v>
      </c>
      <c r="D83" s="120" t="s">
        <v>11</v>
      </c>
      <c r="E83" s="211"/>
      <c r="F83" s="212">
        <f t="shared" si="8"/>
        <v>0</v>
      </c>
      <c r="G83" s="13"/>
      <c r="H83" s="8"/>
      <c r="I83" s="14"/>
      <c r="J83" s="14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x14ac:dyDescent="0.2">
      <c r="A84" s="116">
        <f t="shared" si="9"/>
        <v>1.9000000000000008</v>
      </c>
      <c r="B84" s="101" t="s">
        <v>84</v>
      </c>
      <c r="C84" s="119">
        <v>16</v>
      </c>
      <c r="D84" s="120" t="s">
        <v>11</v>
      </c>
      <c r="E84" s="209"/>
      <c r="F84" s="210">
        <f t="shared" si="8"/>
        <v>0</v>
      </c>
      <c r="G84" s="13"/>
      <c r="H84" s="8"/>
      <c r="I84" s="14"/>
      <c r="J84" s="14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x14ac:dyDescent="0.2">
      <c r="A85" s="122">
        <v>1.1000000000000001</v>
      </c>
      <c r="B85" s="101" t="s">
        <v>41</v>
      </c>
      <c r="C85" s="119">
        <v>1</v>
      </c>
      <c r="D85" s="120" t="s">
        <v>11</v>
      </c>
      <c r="E85" s="209"/>
      <c r="F85" s="210">
        <f t="shared" si="8"/>
        <v>0</v>
      </c>
      <c r="G85" s="13"/>
      <c r="H85" s="8"/>
      <c r="I85" s="14"/>
      <c r="J85" s="14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x14ac:dyDescent="0.2">
      <c r="A86" s="122">
        <f>+A85+0.01</f>
        <v>1.1100000000000001</v>
      </c>
      <c r="B86" s="101" t="s">
        <v>85</v>
      </c>
      <c r="C86" s="119">
        <v>10100</v>
      </c>
      <c r="D86" s="120" t="s">
        <v>86</v>
      </c>
      <c r="E86" s="209"/>
      <c r="F86" s="210">
        <f t="shared" si="8"/>
        <v>0</v>
      </c>
      <c r="G86" s="13"/>
      <c r="H86" s="8"/>
      <c r="I86" s="14"/>
      <c r="J86" s="14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x14ac:dyDescent="0.2">
      <c r="A87" s="122">
        <f t="shared" ref="A87:A90" si="10">+A86+0.01</f>
        <v>1.1200000000000001</v>
      </c>
      <c r="B87" s="101" t="s">
        <v>87</v>
      </c>
      <c r="C87" s="119">
        <v>3</v>
      </c>
      <c r="D87" s="120" t="s">
        <v>11</v>
      </c>
      <c r="E87" s="209"/>
      <c r="F87" s="210">
        <f t="shared" si="8"/>
        <v>0</v>
      </c>
      <c r="G87" s="13"/>
      <c r="H87" s="8"/>
      <c r="I87" s="14"/>
      <c r="J87" s="14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x14ac:dyDescent="0.2">
      <c r="A88" s="122">
        <f t="shared" si="10"/>
        <v>1.1300000000000001</v>
      </c>
      <c r="B88" s="101" t="s">
        <v>27</v>
      </c>
      <c r="C88" s="119">
        <v>1</v>
      </c>
      <c r="D88" s="120" t="s">
        <v>11</v>
      </c>
      <c r="E88" s="209"/>
      <c r="F88" s="210">
        <f>ROUND(C88*E88,2)</f>
        <v>0</v>
      </c>
      <c r="G88" s="13"/>
      <c r="H88" s="38"/>
      <c r="I88" s="14"/>
      <c r="J88" s="14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x14ac:dyDescent="0.2">
      <c r="A89" s="122">
        <f t="shared" si="10"/>
        <v>1.1400000000000001</v>
      </c>
      <c r="B89" s="101" t="s">
        <v>88</v>
      </c>
      <c r="C89" s="119">
        <v>16</v>
      </c>
      <c r="D89" s="120" t="s">
        <v>11</v>
      </c>
      <c r="E89" s="209"/>
      <c r="F89" s="210">
        <f t="shared" si="8"/>
        <v>0</v>
      </c>
      <c r="G89" s="13"/>
      <c r="H89" s="7"/>
      <c r="I89" s="14"/>
      <c r="J89" s="14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x14ac:dyDescent="0.2">
      <c r="A90" s="122">
        <f t="shared" si="10"/>
        <v>1.1500000000000001</v>
      </c>
      <c r="B90" s="101" t="s">
        <v>44</v>
      </c>
      <c r="C90" s="119">
        <v>19</v>
      </c>
      <c r="D90" s="120" t="s">
        <v>11</v>
      </c>
      <c r="E90" s="209"/>
      <c r="F90" s="210">
        <f t="shared" si="8"/>
        <v>0</v>
      </c>
      <c r="G90" s="13"/>
      <c r="H90" s="8"/>
      <c r="I90" s="14"/>
      <c r="J90" s="14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x14ac:dyDescent="0.2">
      <c r="A91" s="116"/>
      <c r="B91" s="101"/>
      <c r="C91" s="119"/>
      <c r="D91" s="120"/>
      <c r="E91" s="209"/>
      <c r="F91" s="210"/>
      <c r="G91" s="13"/>
      <c r="H91" s="8"/>
      <c r="I91" s="14"/>
      <c r="J91" s="14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x14ac:dyDescent="0.2">
      <c r="A92" s="115">
        <v>2</v>
      </c>
      <c r="B92" s="98" t="s">
        <v>89</v>
      </c>
      <c r="C92" s="119"/>
      <c r="D92" s="120"/>
      <c r="E92" s="213"/>
      <c r="F92" s="210"/>
      <c r="G92" s="13"/>
      <c r="H92" s="8"/>
      <c r="I92" s="14"/>
      <c r="J92" s="14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x14ac:dyDescent="0.2">
      <c r="A93" s="116">
        <f>+A92+0.1</f>
        <v>2.1</v>
      </c>
      <c r="B93" s="101" t="s">
        <v>90</v>
      </c>
      <c r="C93" s="119">
        <v>700</v>
      </c>
      <c r="D93" s="120" t="s">
        <v>86</v>
      </c>
      <c r="E93" s="213"/>
      <c r="F93" s="210">
        <f t="shared" si="8"/>
        <v>0</v>
      </c>
      <c r="G93" s="13"/>
      <c r="H93" s="8"/>
      <c r="I93" s="14"/>
      <c r="J93" s="14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x14ac:dyDescent="0.2">
      <c r="A94" s="116">
        <f t="shared" ref="A94:A99" si="11">+A93+0.1</f>
        <v>2.2000000000000002</v>
      </c>
      <c r="B94" s="101" t="s">
        <v>91</v>
      </c>
      <c r="C94" s="119">
        <v>250</v>
      </c>
      <c r="D94" s="120" t="s">
        <v>86</v>
      </c>
      <c r="E94" s="213"/>
      <c r="F94" s="210">
        <f t="shared" si="8"/>
        <v>0</v>
      </c>
      <c r="G94" s="13"/>
      <c r="H94" s="8"/>
      <c r="I94" s="14"/>
      <c r="J94" s="14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x14ac:dyDescent="0.2">
      <c r="A95" s="116">
        <v>2.2999999999999998</v>
      </c>
      <c r="B95" s="101" t="s">
        <v>92</v>
      </c>
      <c r="C95" s="119">
        <v>250</v>
      </c>
      <c r="D95" s="120" t="s">
        <v>86</v>
      </c>
      <c r="E95" s="213"/>
      <c r="F95" s="210">
        <f t="shared" si="8"/>
        <v>0</v>
      </c>
      <c r="G95" s="13"/>
      <c r="H95" s="8"/>
      <c r="I95" s="14"/>
      <c r="J95" s="14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x14ac:dyDescent="0.2">
      <c r="A96" s="116">
        <v>2.4</v>
      </c>
      <c r="B96" s="101" t="s">
        <v>93</v>
      </c>
      <c r="C96" s="119">
        <v>300</v>
      </c>
      <c r="D96" s="120" t="s">
        <v>86</v>
      </c>
      <c r="E96" s="213"/>
      <c r="F96" s="210">
        <f>ROUND(C96*E96,2)</f>
        <v>0</v>
      </c>
      <c r="G96" s="13"/>
      <c r="H96" s="8"/>
      <c r="I96" s="14"/>
      <c r="J96" s="14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x14ac:dyDescent="0.2">
      <c r="A97" s="116">
        <v>2.5</v>
      </c>
      <c r="B97" s="101" t="s">
        <v>94</v>
      </c>
      <c r="C97" s="119">
        <v>6</v>
      </c>
      <c r="D97" s="120" t="s">
        <v>11</v>
      </c>
      <c r="E97" s="213"/>
      <c r="F97" s="210">
        <f t="shared" si="8"/>
        <v>0</v>
      </c>
      <c r="G97" s="13"/>
      <c r="H97" s="8"/>
      <c r="I97" s="14"/>
      <c r="J97" s="14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x14ac:dyDescent="0.2">
      <c r="A98" s="116">
        <f t="shared" si="11"/>
        <v>2.6</v>
      </c>
      <c r="B98" s="101" t="s">
        <v>95</v>
      </c>
      <c r="C98" s="119">
        <v>6</v>
      </c>
      <c r="D98" s="120" t="s">
        <v>11</v>
      </c>
      <c r="E98" s="213"/>
      <c r="F98" s="210">
        <f t="shared" si="8"/>
        <v>0</v>
      </c>
      <c r="G98" s="13"/>
      <c r="H98" s="8"/>
      <c r="I98" s="14"/>
      <c r="J98" s="14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x14ac:dyDescent="0.2">
      <c r="A99" s="116">
        <f t="shared" si="11"/>
        <v>2.7</v>
      </c>
      <c r="B99" s="101" t="s">
        <v>96</v>
      </c>
      <c r="C99" s="119">
        <v>9</v>
      </c>
      <c r="D99" s="120" t="s">
        <v>11</v>
      </c>
      <c r="E99" s="213"/>
      <c r="F99" s="210">
        <f t="shared" si="8"/>
        <v>0</v>
      </c>
      <c r="G99" s="13"/>
      <c r="H99" s="8"/>
      <c r="I99" s="14"/>
      <c r="J99" s="14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x14ac:dyDescent="0.2">
      <c r="A100" s="116">
        <v>2.8</v>
      </c>
      <c r="B100" s="101" t="s">
        <v>97</v>
      </c>
      <c r="C100" s="119">
        <v>6</v>
      </c>
      <c r="D100" s="120" t="s">
        <v>11</v>
      </c>
      <c r="E100" s="213"/>
      <c r="F100" s="210">
        <f t="shared" si="8"/>
        <v>0</v>
      </c>
      <c r="G100" s="13"/>
      <c r="H100" s="8"/>
      <c r="I100" s="14"/>
      <c r="J100" s="14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x14ac:dyDescent="0.2">
      <c r="A101" s="123">
        <v>2.9</v>
      </c>
      <c r="B101" s="101" t="s">
        <v>98</v>
      </c>
      <c r="C101" s="119">
        <v>6</v>
      </c>
      <c r="D101" s="120" t="s">
        <v>11</v>
      </c>
      <c r="E101" s="213"/>
      <c r="F101" s="210">
        <f t="shared" si="8"/>
        <v>0</v>
      </c>
      <c r="G101" s="13"/>
      <c r="H101" s="8"/>
      <c r="I101" s="14"/>
      <c r="J101" s="14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x14ac:dyDescent="0.2">
      <c r="A102" s="122">
        <v>2.1</v>
      </c>
      <c r="B102" s="101" t="s">
        <v>99</v>
      </c>
      <c r="C102" s="119">
        <v>3</v>
      </c>
      <c r="D102" s="120" t="s">
        <v>11</v>
      </c>
      <c r="E102" s="213"/>
      <c r="F102" s="210">
        <f t="shared" si="8"/>
        <v>0</v>
      </c>
      <c r="G102" s="13"/>
      <c r="H102" s="8"/>
      <c r="I102" s="14"/>
      <c r="J102" s="14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x14ac:dyDescent="0.2">
      <c r="A103" s="122">
        <f>+A102+0.01</f>
        <v>2.11</v>
      </c>
      <c r="B103" s="101" t="s">
        <v>100</v>
      </c>
      <c r="C103" s="119">
        <v>3</v>
      </c>
      <c r="D103" s="120" t="s">
        <v>11</v>
      </c>
      <c r="E103" s="213"/>
      <c r="F103" s="210">
        <f t="shared" si="8"/>
        <v>0</v>
      </c>
      <c r="G103" s="13"/>
      <c r="H103" s="8"/>
      <c r="I103" s="14"/>
      <c r="J103" s="14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x14ac:dyDescent="0.2">
      <c r="A104" s="122">
        <f>+A103+0.01</f>
        <v>2.1199999999999997</v>
      </c>
      <c r="B104" s="101" t="s">
        <v>101</v>
      </c>
      <c r="C104" s="119">
        <v>3</v>
      </c>
      <c r="D104" s="120" t="s">
        <v>11</v>
      </c>
      <c r="E104" s="213"/>
      <c r="F104" s="210">
        <f t="shared" si="8"/>
        <v>0</v>
      </c>
      <c r="G104" s="13"/>
      <c r="H104" s="8"/>
      <c r="I104" s="14"/>
      <c r="J104" s="14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x14ac:dyDescent="0.2">
      <c r="A105" s="122">
        <f>+A104+0.01</f>
        <v>2.1299999999999994</v>
      </c>
      <c r="B105" s="101" t="s">
        <v>102</v>
      </c>
      <c r="C105" s="119">
        <v>3</v>
      </c>
      <c r="D105" s="120" t="s">
        <v>11</v>
      </c>
      <c r="E105" s="213"/>
      <c r="F105" s="210">
        <f t="shared" si="8"/>
        <v>0</v>
      </c>
      <c r="G105" s="13"/>
      <c r="H105" s="8"/>
      <c r="I105" s="14"/>
      <c r="J105" s="14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x14ac:dyDescent="0.2">
      <c r="A106" s="122">
        <f>+A105+0.01</f>
        <v>2.1399999999999992</v>
      </c>
      <c r="B106" s="101" t="s">
        <v>28</v>
      </c>
      <c r="C106" s="119">
        <v>1</v>
      </c>
      <c r="D106" s="120" t="s">
        <v>11</v>
      </c>
      <c r="E106" s="213"/>
      <c r="F106" s="210">
        <f>ROUND(C106*E106,2)</f>
        <v>0</v>
      </c>
      <c r="G106" s="13"/>
      <c r="H106" s="8"/>
      <c r="I106" s="14"/>
      <c r="J106" s="14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x14ac:dyDescent="0.2">
      <c r="A107" s="122"/>
      <c r="B107" s="101"/>
      <c r="C107" s="119"/>
      <c r="D107" s="120"/>
      <c r="E107" s="213"/>
      <c r="F107" s="210"/>
      <c r="G107" s="13"/>
      <c r="H107" s="8"/>
      <c r="I107" s="14"/>
      <c r="J107" s="14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x14ac:dyDescent="0.2">
      <c r="A108" s="115">
        <v>3</v>
      </c>
      <c r="B108" s="98" t="s">
        <v>53</v>
      </c>
      <c r="C108" s="99"/>
      <c r="D108" s="100"/>
      <c r="E108" s="196"/>
      <c r="F108" s="210"/>
      <c r="G108" s="13"/>
      <c r="H108" s="8"/>
      <c r="I108" s="14"/>
      <c r="J108" s="14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63.75" x14ac:dyDescent="0.2">
      <c r="A109" s="124">
        <f>+A108+0.1</f>
        <v>3.1</v>
      </c>
      <c r="B109" s="101" t="s">
        <v>103</v>
      </c>
      <c r="C109" s="99">
        <v>3</v>
      </c>
      <c r="D109" s="102" t="s">
        <v>11</v>
      </c>
      <c r="E109" s="196"/>
      <c r="F109" s="210">
        <f t="shared" si="8"/>
        <v>0</v>
      </c>
      <c r="G109" s="13"/>
      <c r="H109" s="8"/>
      <c r="I109" s="14"/>
      <c r="J109" s="14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14.25" customHeight="1" x14ac:dyDescent="0.2">
      <c r="A110" s="116">
        <f>+A109+0.1</f>
        <v>3.2</v>
      </c>
      <c r="B110" s="101" t="s">
        <v>54</v>
      </c>
      <c r="C110" s="99">
        <v>3</v>
      </c>
      <c r="D110" s="102" t="s">
        <v>11</v>
      </c>
      <c r="E110" s="196"/>
      <c r="F110" s="210">
        <f t="shared" si="8"/>
        <v>0</v>
      </c>
      <c r="G110" s="13"/>
      <c r="H110" s="8"/>
      <c r="I110" s="14"/>
      <c r="J110" s="14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x14ac:dyDescent="0.2">
      <c r="A111" s="116">
        <f t="shared" ref="A111:A117" si="12">+A110+0.1</f>
        <v>3.3000000000000003</v>
      </c>
      <c r="B111" s="101" t="s">
        <v>104</v>
      </c>
      <c r="C111" s="99">
        <v>3</v>
      </c>
      <c r="D111" s="102" t="s">
        <v>11</v>
      </c>
      <c r="E111" s="196"/>
      <c r="F111" s="210">
        <f t="shared" si="8"/>
        <v>0</v>
      </c>
      <c r="G111" s="13"/>
      <c r="H111" s="8"/>
      <c r="I111" s="14"/>
      <c r="J111" s="14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x14ac:dyDescent="0.2">
      <c r="A112" s="116">
        <f t="shared" si="12"/>
        <v>3.4000000000000004</v>
      </c>
      <c r="B112" s="101" t="s">
        <v>105</v>
      </c>
      <c r="C112" s="99">
        <v>9</v>
      </c>
      <c r="D112" s="102" t="s">
        <v>11</v>
      </c>
      <c r="E112" s="196"/>
      <c r="F112" s="210">
        <f t="shared" si="8"/>
        <v>0</v>
      </c>
      <c r="G112" s="13"/>
      <c r="H112" s="8"/>
      <c r="I112" s="14"/>
      <c r="J112" s="14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x14ac:dyDescent="0.2">
      <c r="A113" s="116">
        <f t="shared" si="12"/>
        <v>3.5000000000000004</v>
      </c>
      <c r="B113" s="101" t="s">
        <v>106</v>
      </c>
      <c r="C113" s="99">
        <v>3</v>
      </c>
      <c r="D113" s="102" t="s">
        <v>11</v>
      </c>
      <c r="E113" s="196"/>
      <c r="F113" s="210">
        <f t="shared" si="8"/>
        <v>0</v>
      </c>
      <c r="G113" s="13"/>
      <c r="H113" s="8"/>
      <c r="I113" s="14"/>
      <c r="J113" s="14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x14ac:dyDescent="0.2">
      <c r="A114" s="125">
        <f t="shared" si="12"/>
        <v>3.6000000000000005</v>
      </c>
      <c r="B114" s="126" t="s">
        <v>107</v>
      </c>
      <c r="C114" s="127">
        <v>3</v>
      </c>
      <c r="D114" s="128" t="s">
        <v>11</v>
      </c>
      <c r="E114" s="214"/>
      <c r="F114" s="215">
        <f t="shared" si="8"/>
        <v>0</v>
      </c>
      <c r="G114" s="13"/>
      <c r="H114" s="8"/>
      <c r="I114" s="14"/>
      <c r="J114" s="14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x14ac:dyDescent="0.2">
      <c r="A115" s="116">
        <f t="shared" si="12"/>
        <v>3.7000000000000006</v>
      </c>
      <c r="B115" s="101" t="s">
        <v>59</v>
      </c>
      <c r="C115" s="99">
        <v>3</v>
      </c>
      <c r="D115" s="102" t="s">
        <v>11</v>
      </c>
      <c r="E115" s="196"/>
      <c r="F115" s="210">
        <f t="shared" si="8"/>
        <v>0</v>
      </c>
      <c r="G115" s="13"/>
      <c r="H115" s="8"/>
      <c r="I115" s="14"/>
      <c r="J115" s="14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51" x14ac:dyDescent="0.2">
      <c r="A116" s="116">
        <f t="shared" si="12"/>
        <v>3.8000000000000007</v>
      </c>
      <c r="B116" s="101" t="s">
        <v>108</v>
      </c>
      <c r="C116" s="99">
        <v>3</v>
      </c>
      <c r="D116" s="102" t="s">
        <v>11</v>
      </c>
      <c r="E116" s="196"/>
      <c r="F116" s="210">
        <f t="shared" si="8"/>
        <v>0</v>
      </c>
      <c r="G116" s="13"/>
      <c r="H116" s="8"/>
      <c r="I116" s="14"/>
      <c r="J116" s="14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51" x14ac:dyDescent="0.2">
      <c r="A117" s="116">
        <f t="shared" si="12"/>
        <v>3.9000000000000008</v>
      </c>
      <c r="B117" s="101" t="s">
        <v>109</v>
      </c>
      <c r="C117" s="99">
        <v>3</v>
      </c>
      <c r="D117" s="102" t="s">
        <v>11</v>
      </c>
      <c r="E117" s="196"/>
      <c r="F117" s="210">
        <f t="shared" si="8"/>
        <v>0</v>
      </c>
      <c r="G117" s="13"/>
      <c r="H117" s="8"/>
      <c r="I117" s="37"/>
      <c r="J117" s="14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x14ac:dyDescent="0.2">
      <c r="A118" s="122">
        <v>3.1</v>
      </c>
      <c r="B118" s="101" t="s">
        <v>110</v>
      </c>
      <c r="C118" s="99">
        <v>3</v>
      </c>
      <c r="D118" s="102" t="s">
        <v>11</v>
      </c>
      <c r="E118" s="195"/>
      <c r="F118" s="210">
        <f t="shared" si="8"/>
        <v>0</v>
      </c>
      <c r="G118" s="13"/>
      <c r="H118" s="8"/>
      <c r="I118" s="14"/>
      <c r="J118" s="14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x14ac:dyDescent="0.2">
      <c r="A119" s="122">
        <f>+A118+0.01</f>
        <v>3.11</v>
      </c>
      <c r="B119" s="103" t="s">
        <v>111</v>
      </c>
      <c r="C119" s="99">
        <v>3</v>
      </c>
      <c r="D119" s="102" t="s">
        <v>11</v>
      </c>
      <c r="E119" s="196"/>
      <c r="F119" s="210">
        <f t="shared" si="8"/>
        <v>0</v>
      </c>
      <c r="G119" s="13"/>
      <c r="H119" s="8"/>
      <c r="I119" s="14"/>
      <c r="J119" s="14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25.5" x14ac:dyDescent="0.2">
      <c r="A120" s="122">
        <f t="shared" ref="A120:A130" si="13">+A119+0.01</f>
        <v>3.1199999999999997</v>
      </c>
      <c r="B120" s="101" t="s">
        <v>112</v>
      </c>
      <c r="C120" s="99">
        <v>3</v>
      </c>
      <c r="D120" s="102" t="s">
        <v>11</v>
      </c>
      <c r="E120" s="196"/>
      <c r="F120" s="210">
        <f t="shared" si="8"/>
        <v>0</v>
      </c>
      <c r="G120" s="13"/>
      <c r="H120" s="8"/>
      <c r="I120" s="14"/>
      <c r="J120" s="14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25.5" x14ac:dyDescent="0.2">
      <c r="A121" s="122">
        <f t="shared" si="13"/>
        <v>3.1299999999999994</v>
      </c>
      <c r="B121" s="101" t="s">
        <v>113</v>
      </c>
      <c r="C121" s="99">
        <v>3</v>
      </c>
      <c r="D121" s="102" t="s">
        <v>11</v>
      </c>
      <c r="E121" s="196"/>
      <c r="F121" s="210">
        <f t="shared" si="8"/>
        <v>0</v>
      </c>
      <c r="G121" s="13"/>
      <c r="H121" s="8"/>
      <c r="I121" s="14"/>
      <c r="J121" s="14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25.5" x14ac:dyDescent="0.2">
      <c r="A122" s="122">
        <f t="shared" si="13"/>
        <v>3.1399999999999992</v>
      </c>
      <c r="B122" s="101" t="s">
        <v>114</v>
      </c>
      <c r="C122" s="99">
        <v>3</v>
      </c>
      <c r="D122" s="102" t="s">
        <v>11</v>
      </c>
      <c r="E122" s="196"/>
      <c r="F122" s="210">
        <f t="shared" si="8"/>
        <v>0</v>
      </c>
      <c r="G122" s="13"/>
      <c r="H122" s="8"/>
      <c r="I122" s="14"/>
      <c r="J122" s="14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25.5" x14ac:dyDescent="0.2">
      <c r="A123" s="122">
        <f t="shared" si="13"/>
        <v>3.149999999999999</v>
      </c>
      <c r="B123" s="101" t="s">
        <v>115</v>
      </c>
      <c r="C123" s="99">
        <v>3</v>
      </c>
      <c r="D123" s="102" t="s">
        <v>11</v>
      </c>
      <c r="E123" s="196"/>
      <c r="F123" s="210">
        <f t="shared" si="8"/>
        <v>0</v>
      </c>
      <c r="G123" s="13"/>
      <c r="H123" s="8"/>
      <c r="I123" s="14"/>
      <c r="J123" s="14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x14ac:dyDescent="0.2">
      <c r="A124" s="122">
        <f t="shared" si="13"/>
        <v>3.1599999999999988</v>
      </c>
      <c r="B124" s="101" t="s">
        <v>116</v>
      </c>
      <c r="C124" s="99">
        <v>3</v>
      </c>
      <c r="D124" s="102" t="s">
        <v>11</v>
      </c>
      <c r="E124" s="195"/>
      <c r="F124" s="210">
        <f t="shared" si="8"/>
        <v>0</v>
      </c>
      <c r="G124" s="13"/>
      <c r="H124" s="8"/>
      <c r="I124" s="14"/>
      <c r="J124" s="14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x14ac:dyDescent="0.2">
      <c r="A125" s="122">
        <f t="shared" si="13"/>
        <v>3.1699999999999986</v>
      </c>
      <c r="B125" s="101" t="s">
        <v>117</v>
      </c>
      <c r="C125" s="99">
        <v>3</v>
      </c>
      <c r="D125" s="102" t="s">
        <v>11</v>
      </c>
      <c r="E125" s="196"/>
      <c r="F125" s="210">
        <f t="shared" si="8"/>
        <v>0</v>
      </c>
      <c r="G125" s="13"/>
      <c r="H125" s="8"/>
      <c r="I125" s="14"/>
      <c r="J125" s="14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12.75" customHeight="1" x14ac:dyDescent="0.2">
      <c r="A126" s="122">
        <f t="shared" si="13"/>
        <v>3.1799999999999984</v>
      </c>
      <c r="B126" s="101" t="s">
        <v>118</v>
      </c>
      <c r="C126" s="99">
        <v>3</v>
      </c>
      <c r="D126" s="102" t="s">
        <v>11</v>
      </c>
      <c r="E126" s="196"/>
      <c r="F126" s="210">
        <f t="shared" si="8"/>
        <v>0</v>
      </c>
      <c r="G126" s="13"/>
      <c r="H126" s="8"/>
      <c r="I126" s="14"/>
      <c r="J126" s="14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x14ac:dyDescent="0.2">
      <c r="A127" s="122">
        <f t="shared" si="13"/>
        <v>3.1899999999999982</v>
      </c>
      <c r="B127" s="101" t="s">
        <v>119</v>
      </c>
      <c r="C127" s="99">
        <v>3</v>
      </c>
      <c r="D127" s="102" t="s">
        <v>11</v>
      </c>
      <c r="E127" s="195"/>
      <c r="F127" s="210">
        <f t="shared" si="8"/>
        <v>0</v>
      </c>
      <c r="G127" s="13"/>
      <c r="H127" s="8"/>
      <c r="I127" s="14"/>
      <c r="J127" s="14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x14ac:dyDescent="0.2">
      <c r="A128" s="122">
        <f t="shared" si="13"/>
        <v>3.199999999999998</v>
      </c>
      <c r="B128" s="101" t="s">
        <v>120</v>
      </c>
      <c r="C128" s="99">
        <v>6</v>
      </c>
      <c r="D128" s="102" t="s">
        <v>11</v>
      </c>
      <c r="E128" s="196"/>
      <c r="F128" s="210">
        <f t="shared" si="8"/>
        <v>0</v>
      </c>
      <c r="G128" s="13"/>
      <c r="H128" s="8"/>
      <c r="I128" s="14"/>
      <c r="J128" s="14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x14ac:dyDescent="0.2">
      <c r="A129" s="122">
        <f t="shared" si="13"/>
        <v>3.2099999999999977</v>
      </c>
      <c r="B129" s="101" t="s">
        <v>121</v>
      </c>
      <c r="C129" s="99">
        <v>650</v>
      </c>
      <c r="D129" s="102" t="s">
        <v>33</v>
      </c>
      <c r="E129" s="196"/>
      <c r="F129" s="210">
        <f t="shared" si="8"/>
        <v>0</v>
      </c>
      <c r="G129" s="13"/>
      <c r="H129" s="8"/>
      <c r="I129" s="14"/>
      <c r="J129" s="14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x14ac:dyDescent="0.2">
      <c r="A130" s="122">
        <f t="shared" si="13"/>
        <v>3.2199999999999975</v>
      </c>
      <c r="B130" s="101" t="s">
        <v>122</v>
      </c>
      <c r="C130" s="99">
        <v>3</v>
      </c>
      <c r="D130" s="102" t="s">
        <v>11</v>
      </c>
      <c r="E130" s="196"/>
      <c r="F130" s="210">
        <f t="shared" si="8"/>
        <v>0</v>
      </c>
      <c r="G130" s="13"/>
      <c r="H130" s="8"/>
      <c r="I130" s="14"/>
      <c r="J130" s="14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x14ac:dyDescent="0.2">
      <c r="A131" s="129"/>
      <c r="B131" s="130" t="s">
        <v>137</v>
      </c>
      <c r="C131" s="131"/>
      <c r="D131" s="132"/>
      <c r="E131" s="216"/>
      <c r="F131" s="217">
        <f>SUM(F76:F130)</f>
        <v>0</v>
      </c>
      <c r="G131" s="13"/>
      <c r="H131" s="8"/>
      <c r="I131" s="14"/>
      <c r="J131" s="14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x14ac:dyDescent="0.2">
      <c r="A132" s="133"/>
      <c r="B132" s="134"/>
      <c r="C132" s="135"/>
      <c r="D132" s="16"/>
      <c r="E132" s="218"/>
      <c r="F132" s="219"/>
      <c r="G132" s="13"/>
      <c r="H132" s="8"/>
      <c r="I132" s="14"/>
      <c r="J132" s="14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x14ac:dyDescent="0.2">
      <c r="A133" s="136" t="s">
        <v>13</v>
      </c>
      <c r="B133" s="57" t="s">
        <v>14</v>
      </c>
      <c r="C133" s="137"/>
      <c r="D133" s="59"/>
      <c r="E133" s="220"/>
      <c r="F133" s="18"/>
      <c r="G133" s="13"/>
      <c r="I133" s="14"/>
      <c r="J133" s="14"/>
    </row>
    <row r="134" spans="1:21" ht="63.75" x14ac:dyDescent="0.2">
      <c r="A134" s="138">
        <v>1</v>
      </c>
      <c r="B134" s="139" t="s">
        <v>15</v>
      </c>
      <c r="C134" s="140">
        <v>1</v>
      </c>
      <c r="D134" s="141" t="s">
        <v>11</v>
      </c>
      <c r="E134" s="221"/>
      <c r="F134" s="222">
        <f>ROUND(C134*E134,2)</f>
        <v>0</v>
      </c>
      <c r="G134" s="13"/>
      <c r="I134" s="14"/>
      <c r="J134" s="14"/>
    </row>
    <row r="135" spans="1:21" ht="25.5" x14ac:dyDescent="0.2">
      <c r="A135" s="142">
        <v>2</v>
      </c>
      <c r="B135" s="83" t="s">
        <v>58</v>
      </c>
      <c r="C135" s="198"/>
      <c r="D135" s="143" t="s">
        <v>11</v>
      </c>
      <c r="E135" s="198"/>
      <c r="F135" s="222">
        <f>ROUND(C135*E135,2)</f>
        <v>0</v>
      </c>
      <c r="G135" s="13"/>
      <c r="I135" s="14"/>
      <c r="J135" s="14"/>
    </row>
    <row r="136" spans="1:21" x14ac:dyDescent="0.2">
      <c r="A136" s="144"/>
      <c r="B136" s="129" t="s">
        <v>16</v>
      </c>
      <c r="C136" s="145"/>
      <c r="D136" s="146"/>
      <c r="E136" s="223"/>
      <c r="F136" s="17">
        <f>SUM(F134:F135)</f>
        <v>0</v>
      </c>
      <c r="G136" s="13"/>
      <c r="I136" s="14"/>
      <c r="J136" s="14"/>
    </row>
    <row r="137" spans="1:21" x14ac:dyDescent="0.2">
      <c r="A137" s="147"/>
      <c r="B137" s="148"/>
      <c r="C137" s="147"/>
      <c r="D137" s="147"/>
      <c r="E137" s="224"/>
      <c r="F137" s="225"/>
      <c r="G137" s="5"/>
      <c r="I137" s="14"/>
      <c r="J137" s="14"/>
      <c r="K137" s="30"/>
    </row>
    <row r="138" spans="1:21" x14ac:dyDescent="0.2">
      <c r="A138" s="149"/>
      <c r="B138" s="150" t="s">
        <v>17</v>
      </c>
      <c r="C138" s="151"/>
      <c r="D138" s="152"/>
      <c r="E138" s="226"/>
      <c r="F138" s="19">
        <f>+F136+F131+F71</f>
        <v>0</v>
      </c>
      <c r="I138" s="14"/>
      <c r="J138" s="14"/>
    </row>
    <row r="139" spans="1:21" x14ac:dyDescent="0.2">
      <c r="A139" s="153"/>
      <c r="B139" s="154" t="s">
        <v>17</v>
      </c>
      <c r="C139" s="153"/>
      <c r="D139" s="153"/>
      <c r="E139" s="227"/>
      <c r="F139" s="228">
        <f>+F138</f>
        <v>0</v>
      </c>
      <c r="I139" s="14"/>
      <c r="J139" s="14"/>
    </row>
    <row r="140" spans="1:21" x14ac:dyDescent="0.2">
      <c r="A140" s="147"/>
      <c r="B140" s="148"/>
      <c r="C140" s="147"/>
      <c r="D140" s="147"/>
      <c r="E140" s="224"/>
      <c r="F140" s="225"/>
    </row>
    <row r="141" spans="1:21" x14ac:dyDescent="0.2">
      <c r="A141" s="147"/>
      <c r="B141" s="148"/>
      <c r="C141" s="147"/>
      <c r="D141" s="147"/>
      <c r="E141" s="224"/>
      <c r="F141" s="225"/>
    </row>
    <row r="142" spans="1:21" x14ac:dyDescent="0.2">
      <c r="A142" s="147"/>
      <c r="B142" s="155" t="s">
        <v>18</v>
      </c>
      <c r="C142" s="156"/>
      <c r="D142" s="157"/>
      <c r="E142" s="229"/>
      <c r="F142" s="230"/>
    </row>
    <row r="143" spans="1:21" x14ac:dyDescent="0.2">
      <c r="A143" s="147"/>
      <c r="B143" s="158" t="s">
        <v>19</v>
      </c>
      <c r="C143" s="159">
        <v>0.1</v>
      </c>
      <c r="D143" s="157"/>
      <c r="E143" s="229"/>
      <c r="F143" s="222">
        <f t="shared" ref="F143:F148" si="14">ROUND(C143*$F$138,2)</f>
        <v>0</v>
      </c>
    </row>
    <row r="144" spans="1:21" x14ac:dyDescent="0.2">
      <c r="A144" s="147"/>
      <c r="B144" s="158" t="s">
        <v>20</v>
      </c>
      <c r="C144" s="159">
        <v>0.04</v>
      </c>
      <c r="D144" s="160"/>
      <c r="E144" s="229"/>
      <c r="F144" s="222">
        <f t="shared" si="14"/>
        <v>0</v>
      </c>
    </row>
    <row r="145" spans="1:6" x14ac:dyDescent="0.2">
      <c r="A145" s="147"/>
      <c r="B145" s="161" t="s">
        <v>78</v>
      </c>
      <c r="C145" s="159">
        <v>0.05</v>
      </c>
      <c r="D145" s="160"/>
      <c r="E145" s="229"/>
      <c r="F145" s="222">
        <f t="shared" si="14"/>
        <v>0</v>
      </c>
    </row>
    <row r="146" spans="1:6" x14ac:dyDescent="0.2">
      <c r="A146" s="147"/>
      <c r="B146" s="158" t="s">
        <v>21</v>
      </c>
      <c r="C146" s="159">
        <v>0.01</v>
      </c>
      <c r="D146" s="160"/>
      <c r="E146" s="229"/>
      <c r="F146" s="222">
        <f t="shared" si="14"/>
        <v>0</v>
      </c>
    </row>
    <row r="147" spans="1:6" x14ac:dyDescent="0.2">
      <c r="A147" s="147"/>
      <c r="B147" s="158" t="s">
        <v>22</v>
      </c>
      <c r="C147" s="159">
        <v>0.04</v>
      </c>
      <c r="D147" s="160"/>
      <c r="E147" s="229"/>
      <c r="F147" s="222">
        <f t="shared" si="14"/>
        <v>0</v>
      </c>
    </row>
    <row r="148" spans="1:6" x14ac:dyDescent="0.2">
      <c r="A148" s="147"/>
      <c r="B148" s="158" t="s">
        <v>23</v>
      </c>
      <c r="C148" s="159">
        <v>0.04</v>
      </c>
      <c r="D148" s="160"/>
      <c r="E148" s="229"/>
      <c r="F148" s="222">
        <f t="shared" si="14"/>
        <v>0</v>
      </c>
    </row>
    <row r="149" spans="1:6" x14ac:dyDescent="0.2">
      <c r="A149" s="147"/>
      <c r="B149" s="162" t="s">
        <v>79</v>
      </c>
      <c r="C149" s="159">
        <v>0.18</v>
      </c>
      <c r="D149" s="163"/>
      <c r="E149" s="231"/>
      <c r="F149" s="222">
        <f>ROUND(C149*F143,2)</f>
        <v>0</v>
      </c>
    </row>
    <row r="150" spans="1:6" x14ac:dyDescent="0.2">
      <c r="A150" s="147"/>
      <c r="B150" s="164" t="s">
        <v>80</v>
      </c>
      <c r="C150" s="165">
        <v>1E-3</v>
      </c>
      <c r="D150" s="166"/>
      <c r="E150" s="232"/>
      <c r="F150" s="222">
        <f>ROUND(C150*$F$138,2)</f>
        <v>0</v>
      </c>
    </row>
    <row r="151" spans="1:6" x14ac:dyDescent="0.2">
      <c r="A151" s="147"/>
      <c r="B151" s="167" t="s">
        <v>24</v>
      </c>
      <c r="C151" s="168">
        <v>0.05</v>
      </c>
      <c r="D151" s="169"/>
      <c r="E151" s="233"/>
      <c r="F151" s="222">
        <f>ROUND(C151*$F$138,2)</f>
        <v>0</v>
      </c>
    </row>
    <row r="152" spans="1:6" x14ac:dyDescent="0.2">
      <c r="A152" s="147"/>
      <c r="B152" s="170" t="s">
        <v>142</v>
      </c>
      <c r="C152" s="140">
        <v>1</v>
      </c>
      <c r="D152" s="171" t="s">
        <v>11</v>
      </c>
      <c r="E152" s="234"/>
      <c r="F152" s="222"/>
    </row>
    <row r="153" spans="1:6" x14ac:dyDescent="0.2">
      <c r="A153" s="147"/>
      <c r="B153" s="170" t="s">
        <v>143</v>
      </c>
      <c r="C153" s="140">
        <v>1</v>
      </c>
      <c r="D153" s="171" t="s">
        <v>11</v>
      </c>
      <c r="E153" s="234"/>
      <c r="F153" s="222"/>
    </row>
    <row r="154" spans="1:6" x14ac:dyDescent="0.2">
      <c r="A154" s="172"/>
      <c r="B154" s="173" t="s">
        <v>25</v>
      </c>
      <c r="C154" s="174"/>
      <c r="D154" s="175"/>
      <c r="E154" s="235"/>
      <c r="F154" s="236">
        <f>SUM(F143:F153)</f>
        <v>0</v>
      </c>
    </row>
    <row r="155" spans="1:6" x14ac:dyDescent="0.2">
      <c r="A155" s="147"/>
      <c r="B155" s="155"/>
      <c r="C155" s="176"/>
      <c r="D155" s="163"/>
      <c r="E155" s="231"/>
      <c r="F155" s="237"/>
    </row>
    <row r="156" spans="1:6" x14ac:dyDescent="0.2">
      <c r="A156" s="177"/>
      <c r="B156" s="178" t="s">
        <v>26</v>
      </c>
      <c r="C156" s="179"/>
      <c r="D156" s="179"/>
      <c r="E156" s="238"/>
      <c r="F156" s="239">
        <f>+F154+F139</f>
        <v>0</v>
      </c>
    </row>
    <row r="157" spans="1:6" x14ac:dyDescent="0.2">
      <c r="A157" s="20"/>
      <c r="B157" s="20"/>
      <c r="C157" s="20"/>
      <c r="D157" s="20"/>
      <c r="E157" s="28"/>
      <c r="F157" s="20"/>
    </row>
    <row r="158" spans="1:6" x14ac:dyDescent="0.2">
      <c r="A158" s="20"/>
      <c r="B158" s="20"/>
      <c r="C158" s="20"/>
      <c r="D158" s="20"/>
      <c r="E158" s="28"/>
      <c r="F158" s="20"/>
    </row>
    <row r="159" spans="1:6" x14ac:dyDescent="0.2">
      <c r="A159" s="21"/>
      <c r="B159" s="36"/>
      <c r="C159" s="21"/>
      <c r="D159" s="21"/>
      <c r="E159" s="22"/>
      <c r="F159" s="21"/>
    </row>
    <row r="160" spans="1:6" x14ac:dyDescent="0.2">
      <c r="A160" s="24"/>
      <c r="B160" s="36"/>
      <c r="C160" s="21"/>
      <c r="D160" s="21"/>
      <c r="E160" s="22"/>
      <c r="F160" s="21"/>
    </row>
    <row r="161" spans="1:6" x14ac:dyDescent="0.2">
      <c r="A161" s="21"/>
      <c r="B161" s="240"/>
      <c r="C161" s="240"/>
      <c r="D161" s="240"/>
      <c r="E161" s="240"/>
      <c r="F161" s="240"/>
    </row>
    <row r="162" spans="1:6" x14ac:dyDescent="0.2">
      <c r="A162" s="21"/>
      <c r="B162" s="36"/>
      <c r="C162" s="21"/>
      <c r="D162" s="21"/>
      <c r="E162" s="22"/>
      <c r="F162" s="21"/>
    </row>
    <row r="163" spans="1:6" x14ac:dyDescent="0.2">
      <c r="A163" s="21"/>
      <c r="B163" s="36"/>
      <c r="C163" s="21"/>
      <c r="D163" s="21"/>
      <c r="E163" s="22"/>
      <c r="F163" s="22"/>
    </row>
    <row r="164" spans="1:6" x14ac:dyDescent="0.2">
      <c r="A164" s="21"/>
      <c r="B164" s="36"/>
      <c r="C164" s="21"/>
      <c r="D164" s="21"/>
      <c r="E164" s="22"/>
      <c r="F164" s="22"/>
    </row>
    <row r="165" spans="1:6" x14ac:dyDescent="0.2">
      <c r="A165" s="21"/>
      <c r="B165" s="21"/>
      <c r="C165" s="21"/>
      <c r="D165" s="21"/>
      <c r="E165" s="22"/>
      <c r="F165" s="22"/>
    </row>
    <row r="166" spans="1:6" x14ac:dyDescent="0.2">
      <c r="A166" s="21"/>
      <c r="B166" s="21"/>
      <c r="C166" s="21"/>
      <c r="D166" s="21"/>
      <c r="E166" s="22"/>
      <c r="F166" s="22"/>
    </row>
    <row r="167" spans="1:6" x14ac:dyDescent="0.2">
      <c r="A167" s="21"/>
      <c r="B167" s="21"/>
      <c r="C167" s="21"/>
      <c r="D167" s="21"/>
      <c r="E167" s="22"/>
      <c r="F167" s="22"/>
    </row>
    <row r="168" spans="1:6" x14ac:dyDescent="0.2">
      <c r="A168" s="21"/>
      <c r="B168" s="21"/>
      <c r="C168" s="21"/>
      <c r="D168" s="21"/>
      <c r="E168" s="22"/>
      <c r="F168" s="22"/>
    </row>
    <row r="169" spans="1:6" x14ac:dyDescent="0.2">
      <c r="A169" s="21"/>
      <c r="B169" s="21"/>
      <c r="C169" s="21"/>
      <c r="D169" s="21"/>
      <c r="E169" s="22"/>
      <c r="F169" s="22"/>
    </row>
    <row r="170" spans="1:6" x14ac:dyDescent="0.2">
      <c r="A170" s="21"/>
      <c r="B170" s="21"/>
      <c r="C170" s="21"/>
      <c r="D170" s="21"/>
      <c r="E170" s="22"/>
      <c r="F170" s="22"/>
    </row>
    <row r="171" spans="1:6" x14ac:dyDescent="0.2">
      <c r="A171" s="21"/>
      <c r="B171" s="21"/>
      <c r="C171" s="21"/>
      <c r="D171" s="21"/>
      <c r="E171" s="22"/>
      <c r="F171" s="22"/>
    </row>
    <row r="172" spans="1:6" x14ac:dyDescent="0.2">
      <c r="A172" s="21"/>
      <c r="B172" s="21"/>
      <c r="C172" s="21"/>
      <c r="D172" s="21"/>
      <c r="E172" s="22"/>
      <c r="F172" s="22"/>
    </row>
    <row r="173" spans="1:6" x14ac:dyDescent="0.2">
      <c r="A173" s="21"/>
      <c r="B173" s="21"/>
      <c r="C173" s="21"/>
      <c r="D173" s="21"/>
      <c r="E173" s="22"/>
      <c r="F173" s="22"/>
    </row>
    <row r="174" spans="1:6" x14ac:dyDescent="0.2">
      <c r="A174" s="21"/>
      <c r="B174" s="21"/>
      <c r="C174" s="21"/>
      <c r="D174" s="21"/>
      <c r="E174" s="22"/>
      <c r="F174" s="22"/>
    </row>
    <row r="175" spans="1:6" x14ac:dyDescent="0.2">
      <c r="A175" s="21"/>
      <c r="B175" s="21"/>
      <c r="C175" s="21"/>
      <c r="D175" s="21"/>
      <c r="E175" s="22"/>
      <c r="F175" s="22"/>
    </row>
    <row r="176" spans="1:6" x14ac:dyDescent="0.2">
      <c r="A176" s="21"/>
      <c r="B176" s="21"/>
      <c r="C176" s="21"/>
      <c r="D176" s="21"/>
      <c r="E176" s="22"/>
      <c r="F176" s="22"/>
    </row>
    <row r="177" spans="1:6" x14ac:dyDescent="0.2">
      <c r="A177" s="21"/>
      <c r="B177" s="21"/>
      <c r="C177" s="21"/>
      <c r="D177" s="21"/>
      <c r="E177" s="22"/>
      <c r="F177" s="22"/>
    </row>
    <row r="178" spans="1:6" x14ac:dyDescent="0.2">
      <c r="A178" s="21"/>
      <c r="B178" s="21"/>
      <c r="C178" s="21"/>
      <c r="D178" s="21"/>
      <c r="E178" s="22"/>
      <c r="F178" s="22"/>
    </row>
    <row r="179" spans="1:6" x14ac:dyDescent="0.2">
      <c r="A179" s="21"/>
      <c r="B179" s="21"/>
      <c r="C179" s="21"/>
      <c r="D179" s="21"/>
      <c r="E179" s="22"/>
      <c r="F179" s="22"/>
    </row>
    <row r="180" spans="1:6" x14ac:dyDescent="0.2">
      <c r="A180" s="21"/>
      <c r="B180" s="21"/>
      <c r="C180" s="21"/>
      <c r="D180" s="21"/>
      <c r="E180" s="22"/>
      <c r="F180" s="22"/>
    </row>
    <row r="181" spans="1:6" x14ac:dyDescent="0.2">
      <c r="A181" s="21"/>
      <c r="B181" s="21"/>
      <c r="C181" s="21"/>
      <c r="D181" s="21"/>
      <c r="E181" s="22"/>
      <c r="F181" s="22"/>
    </row>
    <row r="182" spans="1:6" x14ac:dyDescent="0.2">
      <c r="A182" s="21"/>
      <c r="B182" s="21"/>
      <c r="C182" s="21"/>
      <c r="D182" s="21"/>
      <c r="E182" s="22"/>
      <c r="F182" s="22"/>
    </row>
    <row r="183" spans="1:6" x14ac:dyDescent="0.2">
      <c r="A183" s="21"/>
      <c r="B183" s="21"/>
      <c r="C183" s="21"/>
      <c r="D183" s="21"/>
      <c r="E183" s="22"/>
      <c r="F183" s="22"/>
    </row>
    <row r="184" spans="1:6" x14ac:dyDescent="0.2">
      <c r="A184" s="25"/>
      <c r="B184" s="25"/>
      <c r="C184" s="25"/>
      <c r="D184" s="25"/>
      <c r="E184" s="23"/>
      <c r="F184" s="23"/>
    </row>
    <row r="185" spans="1:6" x14ac:dyDescent="0.2">
      <c r="A185" s="26"/>
      <c r="B185" s="26"/>
      <c r="C185" s="26"/>
      <c r="D185" s="26"/>
      <c r="E185" s="27"/>
      <c r="F185" s="27"/>
    </row>
    <row r="186" spans="1:6" x14ac:dyDescent="0.2">
      <c r="A186" s="20"/>
      <c r="B186" s="20"/>
      <c r="C186" s="20"/>
      <c r="D186" s="20"/>
      <c r="E186" s="28"/>
      <c r="F186" s="28"/>
    </row>
    <row r="187" spans="1:6" x14ac:dyDescent="0.2">
      <c r="A187" s="20"/>
      <c r="B187" s="20"/>
      <c r="C187" s="20"/>
      <c r="D187" s="20"/>
      <c r="E187" s="28"/>
      <c r="F187" s="28"/>
    </row>
    <row r="188" spans="1:6" x14ac:dyDescent="0.2">
      <c r="A188" s="20"/>
      <c r="B188" s="20"/>
      <c r="C188" s="20"/>
      <c r="D188" s="20"/>
      <c r="E188" s="28"/>
      <c r="F188" s="28"/>
    </row>
    <row r="189" spans="1:6" x14ac:dyDescent="0.2">
      <c r="A189" s="20"/>
      <c r="B189" s="20"/>
      <c r="C189" s="20"/>
      <c r="D189" s="20"/>
      <c r="E189" s="28"/>
      <c r="F189" s="28"/>
    </row>
    <row r="190" spans="1:6" x14ac:dyDescent="0.2">
      <c r="A190" s="20"/>
      <c r="B190" s="20"/>
      <c r="C190" s="20"/>
      <c r="D190" s="20"/>
      <c r="E190" s="28"/>
      <c r="F190" s="28"/>
    </row>
    <row r="191" spans="1:6" x14ac:dyDescent="0.2">
      <c r="A191" s="20"/>
      <c r="B191" s="20"/>
      <c r="C191" s="20"/>
      <c r="D191" s="20"/>
      <c r="E191" s="28"/>
      <c r="F191" s="28"/>
    </row>
    <row r="192" spans="1:6" x14ac:dyDescent="0.2">
      <c r="A192" s="20"/>
      <c r="B192" s="20"/>
      <c r="C192" s="20"/>
      <c r="D192" s="20"/>
      <c r="E192" s="28"/>
      <c r="F192" s="28"/>
    </row>
    <row r="193" spans="1:6" x14ac:dyDescent="0.2">
      <c r="A193" s="20"/>
      <c r="B193" s="20"/>
      <c r="C193" s="20"/>
      <c r="D193" s="20"/>
      <c r="E193" s="28"/>
      <c r="F193" s="28"/>
    </row>
    <row r="194" spans="1:6" x14ac:dyDescent="0.2">
      <c r="A194" s="20"/>
      <c r="B194" s="20"/>
      <c r="C194" s="20"/>
      <c r="D194" s="20"/>
      <c r="E194" s="28"/>
      <c r="F194" s="28"/>
    </row>
    <row r="195" spans="1:6" x14ac:dyDescent="0.2">
      <c r="A195" s="20"/>
      <c r="B195" s="20"/>
      <c r="C195" s="20"/>
      <c r="D195" s="20"/>
      <c r="E195" s="28"/>
      <c r="F195" s="28"/>
    </row>
    <row r="196" spans="1:6" x14ac:dyDescent="0.2">
      <c r="A196" s="20"/>
      <c r="B196" s="20"/>
      <c r="C196" s="20"/>
      <c r="D196" s="20"/>
      <c r="E196" s="28"/>
      <c r="F196" s="28"/>
    </row>
    <row r="197" spans="1:6" x14ac:dyDescent="0.2">
      <c r="A197" s="20"/>
      <c r="B197" s="20"/>
      <c r="C197" s="20"/>
      <c r="D197" s="20"/>
      <c r="E197" s="28"/>
      <c r="F197" s="28"/>
    </row>
    <row r="198" spans="1:6" x14ac:dyDescent="0.2">
      <c r="A198" s="20"/>
      <c r="B198" s="20"/>
      <c r="C198" s="20"/>
      <c r="D198" s="20"/>
      <c r="E198" s="28"/>
      <c r="F198" s="28"/>
    </row>
    <row r="199" spans="1:6" x14ac:dyDescent="0.2">
      <c r="A199" s="20"/>
      <c r="B199" s="20"/>
      <c r="C199" s="20"/>
      <c r="D199" s="20"/>
      <c r="E199" s="28"/>
      <c r="F199" s="28"/>
    </row>
    <row r="200" spans="1:6" x14ac:dyDescent="0.2">
      <c r="A200" s="20"/>
      <c r="B200" s="20"/>
      <c r="C200" s="20"/>
      <c r="D200" s="20"/>
      <c r="E200" s="28"/>
      <c r="F200" s="28"/>
    </row>
    <row r="201" spans="1:6" x14ac:dyDescent="0.2">
      <c r="A201" s="20"/>
      <c r="B201" s="20"/>
      <c r="C201" s="20"/>
      <c r="D201" s="20"/>
      <c r="E201" s="28"/>
      <c r="F201" s="28"/>
    </row>
    <row r="202" spans="1:6" x14ac:dyDescent="0.2">
      <c r="A202" s="20"/>
      <c r="B202" s="20"/>
      <c r="C202" s="20"/>
      <c r="D202" s="20"/>
      <c r="E202" s="28"/>
      <c r="F202" s="28"/>
    </row>
    <row r="203" spans="1:6" x14ac:dyDescent="0.2">
      <c r="A203" s="20"/>
      <c r="B203" s="20"/>
      <c r="C203" s="20"/>
      <c r="D203" s="20"/>
      <c r="E203" s="28"/>
      <c r="F203" s="28"/>
    </row>
    <row r="207" spans="1:6" x14ac:dyDescent="0.2">
      <c r="A207" s="32"/>
      <c r="B207" s="32"/>
      <c r="C207" s="32"/>
      <c r="D207" s="32"/>
      <c r="E207" s="31"/>
      <c r="F207" s="31"/>
    </row>
  </sheetData>
  <sheetProtection password="F585" sheet="1" objects="1" scenarios="1"/>
  <mergeCells count="5">
    <mergeCell ref="B161:F161"/>
    <mergeCell ref="A1:F1"/>
    <mergeCell ref="A2:F2"/>
    <mergeCell ref="A4:F4"/>
    <mergeCell ref="A6:F6"/>
  </mergeCells>
  <dataValidations count="1">
    <dataValidation type="list" allowBlank="1" showInputMessage="1" showErrorMessage="1" sqref="B5">
      <formula1>$B$2:$B$156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scale="95" orientation="portrait" r:id="rId1"/>
  <headerFooter alignWithMargins="0"/>
  <rowBreaks count="4" manualBreakCount="4">
    <brk id="39" max="5" man="1"/>
    <brk id="71" max="5" man="1"/>
    <brk id="114" max="5" man="1"/>
    <brk id="13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PARTIDA-2020</vt:lpstr>
      <vt:lpstr>'LISTA DE PARTIDA-2020'!Área_de_impresión</vt:lpstr>
      <vt:lpstr>'LISTA DE PARTIDA-2020'!Títulos_a_imprimir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Karol Alexandra Peña Grullón</cp:lastModifiedBy>
  <cp:lastPrinted>2020-01-23T15:12:36Z</cp:lastPrinted>
  <dcterms:created xsi:type="dcterms:W3CDTF">2019-10-15T13:22:51Z</dcterms:created>
  <dcterms:modified xsi:type="dcterms:W3CDTF">2020-01-24T13:48:05Z</dcterms:modified>
</cp:coreProperties>
</file>