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ocumentos Compartidos Evaluacion y Costo\0- COMPRAS Y CONTRATACIONES\PAGINA 2019\PRIMAVERAL DEPOSITO 1,650 M3\"/>
    </mc:Choice>
  </mc:AlternateContent>
  <bookViews>
    <workbookView xWindow="0" yWindow="0" windowWidth="28800" windowHeight="11430"/>
  </bookViews>
  <sheets>
    <sheet name="PRESUPUESTO  MODI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a" localSheetId="0">#REF!</definedName>
    <definedName name="\a">#REF!</definedName>
    <definedName name="\b" localSheetId="0">'[1]CUB-10181-3(Rescision)'!#REF!</definedName>
    <definedName name="\b">'[1]CUB-10181-3(Rescision)'!#REF!</definedName>
    <definedName name="\c">#N/A</definedName>
    <definedName name="\d">#N/A</definedName>
    <definedName name="\f" localSheetId="0">'[1]CUB-10181-3(Rescision)'!#REF!</definedName>
    <definedName name="\f">'[1]CUB-10181-3(Rescision)'!#REF!</definedName>
    <definedName name="\i" localSheetId="0">'[1]CUB-10181-3(Rescision)'!#REF!</definedName>
    <definedName name="\i">'[1]CUB-10181-3(Rescision)'!#REF!</definedName>
    <definedName name="\m" localSheetId="0">'[1]CUB-10181-3(Rescision)'!#REF!</definedName>
    <definedName name="\m">'[1]CUB-10181-3(Rescision)'!#REF!</definedName>
    <definedName name="\o">#REF!</definedName>
    <definedName name="\p">#REF!</definedName>
    <definedName name="\q">#REF!</definedName>
    <definedName name="\w">#REF!</definedName>
    <definedName name="\z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F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xlnm._FilterDatabase" localSheetId="0" hidden="1">'PRESUPUESTO  MODIF'!$A$7:$F$101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#REF!</definedName>
    <definedName name="a">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[2]M.O.!#REF!</definedName>
    <definedName name="AA">[2]M.O.!#REF!</definedName>
    <definedName name="AC38G40">'[3]LISTADO INSUMOS DEL 2000'!$I$29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[4]INS!#REF!</definedName>
    <definedName name="ACUEDUCTO">[4]INS!#REF!</definedName>
    <definedName name="ACUEDUCTO_8" localSheetId="0">#REF!</definedName>
    <definedName name="ACUEDUCTO_8">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>#REF!</definedName>
    <definedName name="ALBANIL2">#REF!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>#REF!</definedName>
    <definedName name="ana">[5]PRESUPUESTO!$C$4</definedName>
    <definedName name="ana_6" localSheetId="0">#REF!</definedName>
    <definedName name="ana_6">#REF!</definedName>
    <definedName name="analiis" localSheetId="0">[6]M.O.!#REF!</definedName>
    <definedName name="analiis">[6]M.O.!#REF!</definedName>
    <definedName name="analisis" localSheetId="0">#REF!</definedName>
    <definedName name="analisis">#REF!</definedName>
    <definedName name="ANALISSSSS">#N/A</definedName>
    <definedName name="ANALISSSSS_6" localSheetId="0">#REF!</definedName>
    <definedName name="ANALISSSSS_6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qui" localSheetId="0">#REF!</definedName>
    <definedName name="aqui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_xlnm.Extract">#REF!</definedName>
    <definedName name="_xlnm.Print_Area" localSheetId="0">'PRESUPUESTO  MODIF'!$A$1:$F$127</definedName>
    <definedName name="_xlnm.Print_Area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[7]M.O.!#REF!</definedName>
    <definedName name="as">[7]M.O.!#REF!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>#REF!</definedName>
    <definedName name="AYCARP" localSheetId="0">#REF!</definedName>
    <definedName name="AYCARP">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[8]ADDENDA!#REF!</definedName>
    <definedName name="b">[8]ADDENDA!#REF!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s3e">#N/A</definedName>
    <definedName name="bas3e_6" localSheetId="0">#REF!</definedName>
    <definedName name="bas3e_6">#REF!</definedName>
    <definedName name="base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[9]INSU!$B$42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#REF!</definedName>
    <definedName name="BRIGADATOPOGRAFICA_6" localSheetId="0">#REF!</definedName>
    <definedName name="BRIGADATOPOGRAFICA_6">#REF!</definedName>
    <definedName name="BVNBVNBV">#N/A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[10]precios!#REF!</definedName>
    <definedName name="caballeteasbecto">[10]precios!#REF!</definedName>
    <definedName name="caballeteasbecto_8" localSheetId="0">#REF!</definedName>
    <definedName name="caballeteasbecto_8">#REF!</definedName>
    <definedName name="caballeteasbeto" localSheetId="0">[10]precios!#REF!</definedName>
    <definedName name="caballeteasbeto">[10]precios!#REF!</definedName>
    <definedName name="caballeteasbeto_8" localSheetId="0">#REF!</definedName>
    <definedName name="caballeteasbeto_8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RACOL" localSheetId="0">[6]M.O.!#REF!</definedName>
    <definedName name="CARACOL">[6]M.O.!#REF!</definedName>
    <definedName name="CARANTEPECHO" localSheetId="0">#REF!</definedName>
    <definedName name="CARANTEPECHO">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#REF!</definedName>
    <definedName name="CARCOL30">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#REF!</definedName>
    <definedName name="CARCOL50">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[6]M.O.!#REF!</definedName>
    <definedName name="CARCOL51">[6]M.O.!#REF!</definedName>
    <definedName name="CARCOLAMARRE" localSheetId="0">#REF!</definedName>
    <definedName name="CARCOLAMARRE">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#REF!</definedName>
    <definedName name="CARLOSAPLA">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#REF!</definedName>
    <definedName name="CARLOSAVARIASAGUAS">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#REF!</definedName>
    <definedName name="CARMURO">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#REF!</definedName>
    <definedName name="CARP1">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#REF!</definedName>
    <definedName name="CARP2">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#REF!</definedName>
    <definedName name="CARPDINTEL">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#REF!</definedName>
    <definedName name="CARPVIGA2040">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#REF!</definedName>
    <definedName name="CARPVIGA3050">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#REF!</definedName>
    <definedName name="CARPVIGA3060">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#REF!</definedName>
    <definedName name="CARPVIGA4080">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#REF!</definedName>
    <definedName name="CARRAMPA">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[6]M.O.!#REF!</definedName>
    <definedName name="CASABE">[6]M.O.!#REF!</definedName>
    <definedName name="CASABE_8" localSheetId="0">#REF!</definedName>
    <definedName name="CASABE_8">#REF!</definedName>
    <definedName name="CASBESTO" localSheetId="0">#REF!</definedName>
    <definedName name="CASBESTO">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BLOCK10" localSheetId="0">#REF!</definedName>
    <definedName name="CBLOCK10">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'[11]LISTADO INSUMOS DEL 2000'!$I$29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N" localSheetId="0">#REF!</definedName>
    <definedName name="CEN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HAZO">[9]INSU!$B$104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[12]INS!$D$767</definedName>
    <definedName name="CODIGO">#N/A</definedName>
    <definedName name="CODIGO_6">NA()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>#REF!</definedName>
    <definedName name="COLC1_6" localSheetId="0">#REF!</definedName>
    <definedName name="COLC1_6">#REF!</definedName>
    <definedName name="COLC2">#REF!</definedName>
    <definedName name="COLC2_6" localSheetId="0">#REF!</definedName>
    <definedName name="COLC2_6">#REF!</definedName>
    <definedName name="COLC3CIR">#REF!</definedName>
    <definedName name="COLC3CIR_6" localSheetId="0">#REF!</definedName>
    <definedName name="COLC3CIR_6">#REF!</definedName>
    <definedName name="COLC4">#REF!</definedName>
    <definedName name="COLC4_6" localSheetId="0">#REF!</definedName>
    <definedName name="COLC4_6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PIA" localSheetId="0">[4]INS!#REF!</definedName>
    <definedName name="COPIA">[4]INS!#REF!</definedName>
    <definedName name="COPIA_8" localSheetId="0">#REF!</definedName>
    <definedName name="COPIA_8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[8]ADDENDA!#REF!</definedName>
    <definedName name="cuadro">[8]ADDENDA!#REF!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#REF!</definedName>
    <definedName name="CZINC">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erop" localSheetId="0">[7]M.O.!#REF!</definedName>
    <definedName name="derop">[7]M.O.!#REF!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[13]INS!#REF!</definedName>
    <definedName name="donatelo">[13]INS!#REF!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[8]ADDENDA!#REF!</definedName>
    <definedName name="expl">[8]ADDENDA!#REF!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>#N/A</definedName>
    <definedName name="FSDFS_6" localSheetId="0">#REF!</definedName>
    <definedName name="FSDFS_6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#REF!</definedName>
    <definedName name="GASOLINA_6" localSheetId="0">#REF!</definedName>
    <definedName name="GASOLINA_6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H" localSheetId="0">[2]M.O.!#REF!</definedName>
    <definedName name="H">[2]M.O.!#REF!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'[12]HORM.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ilma" localSheetId="0">[6]M.O.!#REF!</definedName>
    <definedName name="ilma">[6]M.O.!#REF!</definedName>
    <definedName name="impresion_2" localSheetId="0">[14]Directos!#REF!</definedName>
    <definedName name="impresion_2">[14]Directos!#REF!</definedName>
    <definedName name="Imprimir_área_IM">[5]PRESUPUESTO!$A$1763:$L$1796</definedName>
    <definedName name="Imprimir_área_IM_6" localSheetId="0">#REF!</definedName>
    <definedName name="Imprimir_área_IM_6">#REF!</definedName>
    <definedName name="ingeniera">[7]M.O.!$C$10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J" localSheetId="0">#REF!</definedName>
    <definedName name="J">#REF!</definedName>
    <definedName name="JOEL" localSheetId="0">#REF!</definedName>
    <definedName name="JOEL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[6]M.O.!#REF!</definedName>
    <definedName name="k">[6]M.O.!#REF!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[9]INSU!$B$41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>#REF!</definedName>
    <definedName name="LOSA12_6" localSheetId="0">#REF!</definedName>
    <definedName name="LOSA12_6">#REF!</definedName>
    <definedName name="LOSA20">#REF!</definedName>
    <definedName name="LOSA20_6" localSheetId="0">#REF!</definedName>
    <definedName name="LOSA20_6">#REF!</definedName>
    <definedName name="LOSA30">#REF!</definedName>
    <definedName name="LOSA30_6" localSheetId="0">#REF!</definedName>
    <definedName name="LOSA30_6">#REF!</definedName>
    <definedName name="MA">#REF!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#REF!</definedName>
    <definedName name="MAESTROCARP">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#REF!</definedName>
    <definedName name="MOPISOCERAMICA">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>#REF!</definedName>
    <definedName name="MURO30_6" localSheetId="0">#REF!</definedName>
    <definedName name="MURO30_6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[15]Insumos!#REF!</definedName>
    <definedName name="NADA">[15]Insumos!#REF!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INGUNA" localSheetId="0">[15]Insumos!#REF!</definedName>
    <definedName name="NINGUNA">[15]Insumos!#REF!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[12]SALARIOS!$C$10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[16]peso!#REF!</definedName>
    <definedName name="p">[16]peso!#REF!</definedName>
    <definedName name="p_8" localSheetId="0">#REF!</definedName>
    <definedName name="p_8">#REF!</definedName>
    <definedName name="P1XE">#REF!</definedName>
    <definedName name="P1XE_6" localSheetId="0">#REF!</definedName>
    <definedName name="P1XE_6">#REF!</definedName>
    <definedName name="P1XT">#REF!</definedName>
    <definedName name="P1XT_6" localSheetId="0">#REF!</definedName>
    <definedName name="P1XT_6">#REF!</definedName>
    <definedName name="P1YE">#REF!</definedName>
    <definedName name="P1YE_6" localSheetId="0">#REF!</definedName>
    <definedName name="P1YE_6">#REF!</definedName>
    <definedName name="P1YT">#REF!</definedName>
    <definedName name="P1YT_6" localSheetId="0">#REF!</definedName>
    <definedName name="P1YT_6">#REF!</definedName>
    <definedName name="P2XE">#REF!</definedName>
    <definedName name="P2XE_6" localSheetId="0">#REF!</definedName>
    <definedName name="P2XE_6">#REF!</definedName>
    <definedName name="P2XT">#REF!</definedName>
    <definedName name="P2XT_6" localSheetId="0">#REF!</definedName>
    <definedName name="P2XT_6">#REF!</definedName>
    <definedName name="P2YE">#REF!</definedName>
    <definedName name="P2YE_6" localSheetId="0">#REF!</definedName>
    <definedName name="P2YE_6">#REF!</definedName>
    <definedName name="P3XE">#REF!</definedName>
    <definedName name="P3XE_6" localSheetId="0">#REF!</definedName>
    <definedName name="P3XE_6">#REF!</definedName>
    <definedName name="P3XT">#REF!</definedName>
    <definedName name="P3XT_6" localSheetId="0">#REF!</definedName>
    <definedName name="P3XT_6">#REF!</definedName>
    <definedName name="P3YE">#REF!</definedName>
    <definedName name="P3YE_6" localSheetId="0">#REF!</definedName>
    <definedName name="P3YE_6">#REF!</definedName>
    <definedName name="P3YT">#REF!</definedName>
    <definedName name="P3YT_6" localSheetId="0">#REF!</definedName>
    <definedName name="P3YT_6">#REF!</definedName>
    <definedName name="P4XE">#REF!</definedName>
    <definedName name="P4XE_6" localSheetId="0">#REF!</definedName>
    <definedName name="P4XE_6">#REF!</definedName>
    <definedName name="P4XT">#REF!</definedName>
    <definedName name="P4XT_6" localSheetId="0">#REF!</definedName>
    <definedName name="P4XT_6">#REF!</definedName>
    <definedName name="P4YE">#REF!</definedName>
    <definedName name="P4YE_6" localSheetId="0">#REF!</definedName>
    <definedName name="P4YE_6">#REF!</definedName>
    <definedName name="P4YT">#REF!</definedName>
    <definedName name="P4YT_6" localSheetId="0">#REF!</definedName>
    <definedName name="P4YT_6">#REF!</definedName>
    <definedName name="P5XE">#REF!</definedName>
    <definedName name="P5XE_6" localSheetId="0">#REF!</definedName>
    <definedName name="P5XE_6">#REF!</definedName>
    <definedName name="P5YE">#REF!</definedName>
    <definedName name="P5YE_6" localSheetId="0">#REF!</definedName>
    <definedName name="P5YE_6">#REF!</definedName>
    <definedName name="P5YT">#REF!</definedName>
    <definedName name="P5YT_6" localSheetId="0">#REF!</definedName>
    <definedName name="P5YT_6">#REF!</definedName>
    <definedName name="P6XE">#REF!</definedName>
    <definedName name="P6XE_6" localSheetId="0">#REF!</definedName>
    <definedName name="P6XE_6">#REF!</definedName>
    <definedName name="P6XT">#REF!</definedName>
    <definedName name="P6XT_6" localSheetId="0">#REF!</definedName>
    <definedName name="P6XT_6">#REF!</definedName>
    <definedName name="P6YE">#REF!</definedName>
    <definedName name="P6YE_6" localSheetId="0">#REF!</definedName>
    <definedName name="P6YE_6">#REF!</definedName>
    <definedName name="P6YT">#REF!</definedName>
    <definedName name="P6YT_6" localSheetId="0">#REF!</definedName>
    <definedName name="P6YT_6">#REF!</definedName>
    <definedName name="P7XE">#REF!</definedName>
    <definedName name="P7XE_6" localSheetId="0">#REF!</definedName>
    <definedName name="P7XE_6">#REF!</definedName>
    <definedName name="P7YE">#REF!</definedName>
    <definedName name="P7YE_6" localSheetId="0">#REF!</definedName>
    <definedName name="P7YE_6">#REF!</definedName>
    <definedName name="P7YT">#REF!</definedName>
    <definedName name="P7YT_6" localSheetId="0">#REF!</definedName>
    <definedName name="P7YT_6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[9]MO!$B$11</definedName>
    <definedName name="PEONCARP" localSheetId="0">#REF!</definedName>
    <definedName name="PEONCARP">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[9]INSU!$B$91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[12]INS!$D$770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[9]INSU!$B$103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STICO">[9]INSU!$B$90</definedName>
    <definedName name="PLIGADORA2">#REF!</definedName>
    <definedName name="PLIGADORA2_6" localSheetId="0">#REF!</definedName>
    <definedName name="PLIGADORA2_6">#REF!</definedName>
    <definedName name="PLOMERO" localSheetId="0">#REF!</definedName>
    <definedName name="PLOMERO">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#REF!</definedName>
    <definedName name="PLOMEROAYUDANTE">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#REF!</definedName>
    <definedName name="PLOMEROOFICIAL">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[10]precios!#REF!</definedName>
    <definedName name="pmadera2162">[10]precios!#REF!</definedName>
    <definedName name="pmadera2162_8" localSheetId="0">#REF!</definedName>
    <definedName name="pmadera2162_8">#REF!</definedName>
    <definedName name="po">[17]PRESUPUESTO!$O$9:$O$236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[18]Precios!$A$4:$F$1576</definedName>
    <definedName name="PRESUPUESTO">#N/A</definedName>
    <definedName name="PRESUPUESTO_6">NA()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WINCHE2000K">#REF!</definedName>
    <definedName name="PWINCHE2000K_6" localSheetId="0">#REF!</definedName>
    <definedName name="PWINCHE2000K_6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[19]INS!#REF!</definedName>
    <definedName name="QQ">[19]INS!#REF!</definedName>
    <definedName name="QQQ" localSheetId="0">[2]M.O.!#REF!</definedName>
    <definedName name="QQQ">[2]M.O.!#REF!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[17]PRESUPUESTO!$M$10:$AH$731</definedName>
    <definedName name="qwe">[5]PRESUPUESTO!$D$133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[20]COF!$G$733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SALARIO">#REF!</definedName>
    <definedName name="SALIDA">#N/A</definedName>
    <definedName name="SALIDA_6">NA()</definedName>
    <definedName name="SDSDFSDFSDF">#N/A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>#REF!</definedName>
    <definedName name="SS">[6]M.O.!$C$12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'PRESUPUESTO  MODIF'!$1:$7</definedName>
    <definedName name="_xlnm.Print_Titles">#N/A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>#REF!</definedName>
    <definedName name="VUELO10_6" localSheetId="0">#REF!</definedName>
    <definedName name="VUELO10_6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[19]INS!$D$561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Z_FC7055F2_165C_4ECF_924D_37F607DAA418_.wvu.PrintArea" localSheetId="0" hidden="1">'PRESUPUESTO  MODIF'!$A$1:$F$127</definedName>
    <definedName name="Z_FC7055F2_165C_4ECF_924D_37F607DAA418_.wvu.PrintTitles" localSheetId="0" hidden="1">'PRESUPUESTO  MODIF'!$1:$7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62913" iterateDelta="0.0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6" i="1" l="1"/>
  <c r="F119" i="1"/>
  <c r="F115" i="1"/>
  <c r="F23" i="1"/>
  <c r="F106" i="1"/>
  <c r="F103" i="1"/>
  <c r="F102" i="1"/>
  <c r="F98" i="1" l="1"/>
  <c r="F96" i="1"/>
  <c r="F95" i="1"/>
  <c r="F93" i="1"/>
  <c r="F92" i="1"/>
  <c r="F91" i="1"/>
  <c r="F90" i="1"/>
  <c r="F89" i="1"/>
  <c r="F87" i="1"/>
  <c r="F84" i="1"/>
  <c r="F83" i="1"/>
  <c r="F81" i="1"/>
  <c r="F80" i="1"/>
  <c r="F79" i="1"/>
  <c r="F78" i="1"/>
  <c r="F77" i="1"/>
  <c r="F75" i="1"/>
  <c r="F74" i="1"/>
  <c r="F73" i="1"/>
  <c r="F72" i="1"/>
  <c r="F70" i="1"/>
  <c r="F69" i="1"/>
  <c r="F68" i="1"/>
  <c r="F67" i="1"/>
  <c r="F66" i="1"/>
  <c r="F65" i="1"/>
  <c r="F64" i="1"/>
  <c r="F63" i="1"/>
  <c r="F62" i="1"/>
  <c r="F61" i="1"/>
  <c r="F59" i="1"/>
  <c r="F58" i="1"/>
  <c r="F57" i="1"/>
  <c r="F55" i="1"/>
  <c r="F54" i="1"/>
  <c r="F53" i="1"/>
  <c r="F52" i="1"/>
  <c r="F51" i="1"/>
  <c r="F50" i="1"/>
  <c r="F47" i="1"/>
  <c r="F46" i="1"/>
  <c r="F43" i="1"/>
  <c r="F42" i="1"/>
  <c r="F41" i="1"/>
  <c r="C35" i="1"/>
  <c r="C37" i="1" s="1"/>
  <c r="F32" i="1"/>
  <c r="F31" i="1"/>
  <c r="F30" i="1"/>
  <c r="F27" i="1"/>
  <c r="C22" i="1"/>
  <c r="F22" i="1" s="1"/>
  <c r="C20" i="1"/>
  <c r="F20" i="1" s="1"/>
  <c r="F18" i="1"/>
  <c r="F15" i="1"/>
  <c r="F14" i="1"/>
  <c r="F11" i="1"/>
  <c r="F35" i="1" l="1"/>
  <c r="F104" i="1"/>
  <c r="F56" i="1"/>
  <c r="C38" i="1"/>
  <c r="F38" i="1" s="1"/>
  <c r="F37" i="1"/>
  <c r="F60" i="1"/>
  <c r="F71" i="1"/>
  <c r="F99" i="1" l="1"/>
  <c r="F107" i="1" s="1"/>
  <c r="F121" i="1" s="1"/>
  <c r="F110" i="1" l="1"/>
  <c r="F112" i="1"/>
  <c r="F116" i="1"/>
  <c r="F111" i="1"/>
  <c r="F118" i="1" s="1"/>
  <c r="F114" i="1"/>
  <c r="F113" i="1"/>
  <c r="F117" i="1"/>
  <c r="F120" i="1"/>
  <c r="F122" i="1" l="1"/>
  <c r="F124" i="1" s="1"/>
</calcChain>
</file>

<file path=xl/sharedStrings.xml><?xml version="1.0" encoding="utf-8"?>
<sst xmlns="http://schemas.openxmlformats.org/spreadsheetml/2006/main" count="176" uniqueCount="113">
  <si>
    <t xml:space="preserve">Obra: CONSTRUCCION  DEPOSITO REGULADOR SUPERFICIAL PARA ABASTECER  LOS SECTORES: PRIMAVERAL, COLINAS DEL NORTE, BIJAO, ESPINOLA I, II Y III, MADEJA, JESUS DE NASARET, EXTENSION ACUEDUCTO SAN FRANCISCO DE MACORIS </t>
  </si>
  <si>
    <t xml:space="preserve">Provincia: DUARTE </t>
  </si>
  <si>
    <t>ZONA: III</t>
  </si>
  <si>
    <t>PARTIDA</t>
  </si>
  <si>
    <t>D E S C R I P C I O N</t>
  </si>
  <si>
    <t>CANTIDAD</t>
  </si>
  <si>
    <t>UND</t>
  </si>
  <si>
    <t>P.U. (RD$)</t>
  </si>
  <si>
    <t>VALOR ( RD$)</t>
  </si>
  <si>
    <t>A</t>
  </si>
  <si>
    <t xml:space="preserve">CAMINO DE ACCESO A DEPOSITO VITRIFICADO DE 1,650 M3 </t>
  </si>
  <si>
    <t>1</t>
  </si>
  <si>
    <t xml:space="preserve">REPLANTEO Y CONTROL TOPOGRAFICO </t>
  </si>
  <si>
    <t>VISITAS</t>
  </si>
  <si>
    <t xml:space="preserve">MOVIMIENTO DE TIERRA </t>
  </si>
  <si>
    <t xml:space="preserve">CORTE C/EQUIPO DE 80 HP </t>
  </si>
  <si>
    <t>M3</t>
  </si>
  <si>
    <t xml:space="preserve">BOTE DE METERIAL C/CAMION D= 5KM (INCLUYE CARGUIO Y  ESPARCIMIENTO EN BOTADERO) </t>
  </si>
  <si>
    <t>3</t>
  </si>
  <si>
    <t>SUMINISTRO DE MATERIAL DE PRESTAMO</t>
  </si>
  <si>
    <t xml:space="preserve">UTILIZAR MATERIAL LIGADO EN MINA CON DIAMETRO IGUAL O MENOR  A 4" D= 35 KM </t>
  </si>
  <si>
    <t xml:space="preserve">REGADO, NIVELADO Y PERFILADO CON RETRO EXCADORA DE 80 HP </t>
  </si>
  <si>
    <t>RELLENO Y COMPACTACION MECANICA CON MATERIAL DE PRESTAMO EN CAPAS DE 0.25 M</t>
  </si>
  <si>
    <t>SUB-TOTAL FASE A</t>
  </si>
  <si>
    <t>B</t>
  </si>
  <si>
    <t>2</t>
  </si>
  <si>
    <t>MOVIMIENTO DE TIERRA</t>
  </si>
  <si>
    <t>EXCAVACION MATERIAL COMPACTO C/EQUIPO</t>
  </si>
  <si>
    <t xml:space="preserve">BOTE DE METERIAL C/CAMION D= 5KM (INCLUYE ESPARCIMIENTO EN BOTADERO) </t>
  </si>
  <si>
    <t>COMPACTACION CON RODILLO MATERIAL DE PRESTAMO EN CAPAS DE 0.25 M</t>
  </si>
  <si>
    <t>CONSTRUCCION  BASE  HORMIGON ARMADO PARA DEPOSITO REGULADOR VITRIFICADO SUPERFICIAL  V = 1,635.00 M3 D= 14.50 M</t>
  </si>
  <si>
    <t>HORMIGON DE NIVELACION 0.05 CM  FC'= 180 KG/CM2</t>
  </si>
  <si>
    <t xml:space="preserve">HORMIGON ARMADO EN ANILLO PERIMETRAL DE FUNDACION  (INDUSTRIAL) </t>
  </si>
  <si>
    <t xml:space="preserve">HORMIGON ARMADO EN LOSA DE FONDO    (INDUSTRIAL) </t>
  </si>
  <si>
    <t xml:space="preserve"> DEPOSITO  VITRIFICADO SUPERFICIAL DE 1,635 M3 </t>
  </si>
  <si>
    <t>SUMINISTRO DEPOSITO REGULADOR DE ACERO VITRIFICADO SUPERFICIAL, CAPACIDAD 1,635 M3 SUPERFICIAL (INC. DOMO, ESCOTILLAS DE TECHODOMO, ESCOTILLAS DE INSPECCION, MEDIDOR DE NIVEL, VENTILACION DE TECHO) SEGUN ESPECIFICACIONES</t>
  </si>
  <si>
    <t>U</t>
  </si>
  <si>
    <t>INSTALACION DEL DEPOSITO (INCLUYE PRUEBA HIDROSTATICA DOMO, ESCOTILLAS DE INSPECCION, MEDIDOR DE NIVEL, VENTILACION DE TECHO, TECNICOS CALIFICADOS, AYUDANTES, OBREROS, HERRAMIENTAS NECESARIAS PARA SUBIR LOS ANILLOS SEGUN ESPECIFICACIONES). )</t>
  </si>
  <si>
    <t>SUMINISTRO REBOSE, DESAGUE Y SALIDA</t>
  </si>
  <si>
    <t>CODO 8" X 90 ACERO SCH 40 SIN COSTURA C/RECUBRIMIENTO ANTICORROSIVO</t>
  </si>
  <si>
    <t>CODO 8" X 70 ACERO SCH 40 SIN COSTURA C/RECUBRIMIENTO ANTICORROSIVO</t>
  </si>
  <si>
    <t>CODO 8" X 45 ACERO SCH 40 SIN COSTURA C/RECUBRIMIENTO ANTICORROSIVO</t>
  </si>
  <si>
    <t>TEE 12" X 12" ACERO SCH 40 SIN COSTURA C/RECUBRIMIENTO ANTICORROSIVO</t>
  </si>
  <si>
    <t>TEE 12" X 6" ACERO SCH 40 SIN COSTURA C/RECUBRIMIENTO ANTICORROSIVO</t>
  </si>
  <si>
    <t>TEE 8" X 8" ACERO SCH 40 SIN COSTURA C/RECUBRIMIENTO ANTICORROSIVO</t>
  </si>
  <si>
    <t>TUBERIA DE 12" ACERO  SOTERRADA  SCH 40 SIN COSTURA C/RECUBRIMIENTO ANTICORROSIVO</t>
  </si>
  <si>
    <t>M</t>
  </si>
  <si>
    <t>TUBERIA DE 12" ACERO  AEREA  SCH 40 SIN COSTURA C/RECUBRIMIENTO ANTICORROSIVO</t>
  </si>
  <si>
    <t>TUBERIA DE 8" ACERO SOTERRADA SCH 40 SIN COSTURA C/RECUBRIMIENTO ANTICORROSIVO</t>
  </si>
  <si>
    <t>TUBERIA DE 8" ACERO AEREA SCH 40 SIN COSTURA C/RECUBRIMIENTO ANTICORROSIVO</t>
  </si>
  <si>
    <t>TUBERIA DE 6" ACERO AEREA SCH 40 SIN COSTURA C/RECUBRIMIENTO ANTICORROSIVO</t>
  </si>
  <si>
    <t xml:space="preserve">TUBERIA DE 8" PVC SDR-32.5 C/J.G PARA DESAGUE DEL TANQUE </t>
  </si>
  <si>
    <t xml:space="preserve">VALVULA DE COMPUERTA Ø12" H.F PLATILLADA COMPLETA DE 150 PSI (SEGÚN DETALLE) </t>
  </si>
  <si>
    <t xml:space="preserve">VALVULA DE COMPUERTA Ø8" H.F PLATILLADA COMPLETA DE 150 PSI (SEGÚN DETALLE) </t>
  </si>
  <si>
    <t xml:space="preserve">VALVULA DE COMPUERTA Ø6" H.F PLATILLADA COMPLETA DE 150 PSI (SEGÚN DETALLE) </t>
  </si>
  <si>
    <t>REGISTRO PARA VALVULAS DE 12" Y 8" ( 1.50 X 1.50 X 1.20) M  (SEGÚN DETALLE)</t>
  </si>
  <si>
    <t>REGISTRO PARA VALVULAS DE 6" ( 1.20 X 1.20 X 1.20) M (SEGÚN DETALLE)</t>
  </si>
  <si>
    <t xml:space="preserve">JUNTA MECANICA TIPO DRESSER 12" DE 150 PSI </t>
  </si>
  <si>
    <t xml:space="preserve">JUNTA MECANICA TIPO DRESSER 8" DE 150 PSI </t>
  </si>
  <si>
    <t xml:space="preserve">JUNTA MECANICA TIPO DRESSER 6" DE 150 PSI </t>
  </si>
  <si>
    <t>NIPLE DE 12" X 2' ACERO SCH-40</t>
  </si>
  <si>
    <t>NIPLE DE 8" X 2' ACERO SCH-40</t>
  </si>
  <si>
    <t>NIPLE DE 6" X 2' ACERO SCH-40</t>
  </si>
  <si>
    <t xml:space="preserve">ANCLAJES DE HORMIGON ARMADO  F'C=210 KG/CM2 0.89 QQ/M3  SEGUN ESPECIFICACIONES EN PLANOS) </t>
  </si>
  <si>
    <t>MANO OBRA PLOMERIA Y SOLDADOR</t>
  </si>
  <si>
    <t>6.18.1</t>
  </si>
  <si>
    <t>EXCAVACION MATERIAL COMPACTADO CON EQUIPO</t>
  </si>
  <si>
    <t>6.18.2</t>
  </si>
  <si>
    <t>ASIENTO DE ARENA</t>
  </si>
  <si>
    <t>6.18.3</t>
  </si>
  <si>
    <t>RELLENO Y COMPACTACION MECANICA CON MATERIAL DE LA EXCAVACION  EN CAPAS DE 0.25 M</t>
  </si>
  <si>
    <t>6.18.4</t>
  </si>
  <si>
    <t xml:space="preserve">BOTE DE MATERIALES CON CAMION D= 5 KM (INCLUYE CARGUIO Y  EXPARCIMIENTO EN BOTADERO) </t>
  </si>
  <si>
    <t>CAJA DE REBOSE DE ALUMINIO (CUBICAR CON FACT.)</t>
  </si>
  <si>
    <t>CAJA DE REBOSE DE ALUMINIO DE (56 X 56 X 12)CMS</t>
  </si>
  <si>
    <t>8</t>
  </si>
  <si>
    <t xml:space="preserve">USO DE BOMBA DE ACHIQUE PARA EXTRAER TODA EL AGUA </t>
  </si>
  <si>
    <t xml:space="preserve">DE 4" </t>
  </si>
  <si>
    <t>HR</t>
  </si>
  <si>
    <t xml:space="preserve">VERJA DE MALLA CICLONICA </t>
  </si>
  <si>
    <t>VERJA DE MALLA CICLONICA Y 3 LINEAS BLOQUES</t>
  </si>
  <si>
    <t>COLUMNAS C1 (0.15 X 0.15)  8.15QQ/M3  F'C=210 KG/CM2</t>
  </si>
  <si>
    <t>COLUMNAS C2 (0.25 X 0.25) 4.79 QQ/M3  F'C=210 KG/CM2 (INCLUYE  ZAPATA 0.75 X 0.75 - 1.43QQ/M3)   F'C=180 KG/CM2</t>
  </si>
  <si>
    <t>PUERTA DE MALLA CICLONICA L=4.00M</t>
  </si>
  <si>
    <t xml:space="preserve">CUNETA </t>
  </si>
  <si>
    <t>ML</t>
  </si>
  <si>
    <t xml:space="preserve">CASETA PARA MATERIALES </t>
  </si>
  <si>
    <t xml:space="preserve">LIMPIEZA FINAL </t>
  </si>
  <si>
    <t>SUB-TOTAL FASE B</t>
  </si>
  <si>
    <t>Z</t>
  </si>
  <si>
    <t>VARIOS</t>
  </si>
  <si>
    <t>CAMPAMENTO (INC  ALQUILER DE CASA  O SOLAR, FURGON OFICINA, ALMACEN)</t>
  </si>
  <si>
    <t xml:space="preserve">MES </t>
  </si>
  <si>
    <t>VALLA ANUNCIANDO OBRA 16' X 8' IMPRESION FULL COLOR CONTENIENDO LOGO DE INAPA, NOMBRE DE PROYECTO Y CONTRATISTA. ESTRUCTURA EN TUBOS GALVANIZADOS 1 1/2"X 1 1/2" Y SOPORTES EN TUBO CUAD. 4" X 4"</t>
  </si>
  <si>
    <t>SUB-TOTAL  Z</t>
  </si>
  <si>
    <t>SUB TOTAL GENERAL</t>
  </si>
  <si>
    <t>GASTOS INDIRECTOS</t>
  </si>
  <si>
    <t>GASTOS ADMINISTRATIVOS</t>
  </si>
  <si>
    <t>HONORARIOS PROFESIONALES</t>
  </si>
  <si>
    <t>SEGUROS, POLIZAS Y FIANZAS</t>
  </si>
  <si>
    <t>SUPERVISION DE LA OBRA</t>
  </si>
  <si>
    <t>GASTOS DE TRANSPORTE</t>
  </si>
  <si>
    <t>LEY 6-86</t>
  </si>
  <si>
    <t>IMPREVISTOS</t>
  </si>
  <si>
    <t>OPERACION Y MANTENIMIENTO INAPA</t>
  </si>
  <si>
    <t xml:space="preserve">ITBIS </t>
  </si>
  <si>
    <t xml:space="preserve">CODIA </t>
  </si>
  <si>
    <t xml:space="preserve">ESTUDIOS (SOCIALES, AMBIENTALES, GEOTECNICO, TOPOGRAFICO, DE CALIDAD, ECT) </t>
  </si>
  <si>
    <t xml:space="preserve">MEDIDA DE COMPENSACION AMBIENTAL </t>
  </si>
  <si>
    <t>TOTAL GASTOS INDIRECTOS</t>
  </si>
  <si>
    <t>TOTAL A EJECUTAR</t>
  </si>
  <si>
    <t xml:space="preserve">TOTAL A CONTRATAR </t>
  </si>
  <si>
    <t xml:space="preserve">DEPOSITO REGULADOR VITRIFICADO SUPERFICIAL  CAPACIDAD V = 1,650 M3 (435,600 GLS )  A CONSTRUIR  D= 14.50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</si>
</sst>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  <numFmt numFmtId="166" formatCode="#,##0.00;[Red]#,##0.00"/>
    <numFmt numFmtId="167" formatCode="0.0"/>
    <numFmt numFmtId="168" formatCode="#,##0.0000"/>
    <numFmt numFmtId="169" formatCode="#,##0.00\ &quot;€&quot;;[Red]\-#,##0.00\ &quot;€&quot;"/>
    <numFmt numFmtId="170" formatCode="0.00_)"/>
    <numFmt numFmtId="171" formatCode="0.0_)"/>
    <numFmt numFmtId="172" formatCode="_-* #,##0.00_-;\-* #,##0.00_-;_-* &quot;-&quot;??_-;_-@_-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Courier"/>
      <family val="3"/>
    </font>
    <font>
      <sz val="10"/>
      <color theme="1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39" fontId="4" fillId="0" borderId="0"/>
    <xf numFmtId="165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39" fontId="4" fillId="0" borderId="0"/>
    <xf numFmtId="0" fontId="3" fillId="0" borderId="0"/>
    <xf numFmtId="16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170" fontId="6" fillId="0" borderId="0"/>
    <xf numFmtId="0" fontId="1" fillId="0" borderId="0"/>
    <xf numFmtId="172" fontId="1" fillId="0" borderId="0" applyFont="0" applyFill="0" applyBorder="0" applyAlignment="0" applyProtection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74">
    <xf numFmtId="0" fontId="0" fillId="0" borderId="0" xfId="0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4" fontId="2" fillId="2" borderId="0" xfId="0" applyNumberFormat="1" applyFont="1" applyFill="1" applyBorder="1" applyAlignment="1">
      <alignment vertical="top" wrapText="1"/>
    </xf>
    <xf numFmtId="4" fontId="3" fillId="2" borderId="0" xfId="0" applyNumberFormat="1" applyFont="1" applyFill="1" applyBorder="1" applyAlignment="1">
      <alignment horizontal="right" vertical="top"/>
    </xf>
    <xf numFmtId="4" fontId="3" fillId="2" borderId="0" xfId="0" applyNumberFormat="1" applyFont="1" applyFill="1" applyAlignment="1">
      <alignment horizontal="right"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2" xfId="0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right" vertical="top"/>
    </xf>
    <xf numFmtId="4" fontId="2" fillId="2" borderId="2" xfId="1" applyNumberFormat="1" applyFont="1" applyFill="1" applyBorder="1" applyAlignment="1">
      <alignment horizontal="right" vertical="top"/>
    </xf>
    <xf numFmtId="40" fontId="3" fillId="2" borderId="2" xfId="0" applyNumberFormat="1" applyFont="1" applyFill="1" applyBorder="1" applyAlignment="1" applyProtection="1">
      <alignment horizontal="right" vertical="center" wrapText="1"/>
    </xf>
    <xf numFmtId="39" fontId="3" fillId="2" borderId="2" xfId="0" applyNumberFormat="1" applyFont="1" applyFill="1" applyBorder="1" applyAlignment="1" applyProtection="1">
      <alignment vertical="center" wrapText="1"/>
      <protection locked="0"/>
    </xf>
    <xf numFmtId="39" fontId="3" fillId="2" borderId="2" xfId="6" applyNumberFormat="1" applyFont="1" applyFill="1" applyBorder="1" applyAlignment="1" applyProtection="1">
      <alignment vertical="center"/>
      <protection locked="0"/>
    </xf>
    <xf numFmtId="39" fontId="2" fillId="2" borderId="2" xfId="0" applyNumberFormat="1" applyFont="1" applyFill="1" applyBorder="1" applyAlignment="1" applyProtection="1">
      <alignment vertical="top"/>
      <protection locked="0"/>
    </xf>
    <xf numFmtId="40" fontId="2" fillId="2" borderId="0" xfId="0" applyNumberFormat="1" applyFont="1" applyFill="1" applyBorder="1" applyAlignment="1">
      <alignment vertical="top" wrapText="1"/>
    </xf>
    <xf numFmtId="40" fontId="3" fillId="2" borderId="3" xfId="0" applyNumberFormat="1" applyFont="1" applyFill="1" applyBorder="1" applyAlignment="1" applyProtection="1">
      <alignment horizontal="right" vertical="center" wrapText="1"/>
    </xf>
    <xf numFmtId="43" fontId="3" fillId="2" borderId="0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right" vertical="center" wrapText="1"/>
    </xf>
    <xf numFmtId="40" fontId="3" fillId="2" borderId="2" xfId="0" applyNumberFormat="1" applyFont="1" applyFill="1" applyBorder="1" applyAlignment="1" applyProtection="1">
      <alignment horizontal="right" vertical="top" wrapText="1"/>
    </xf>
    <xf numFmtId="39" fontId="3" fillId="2" borderId="2" xfId="0" applyNumberFormat="1" applyFont="1" applyFill="1" applyBorder="1" applyAlignment="1" applyProtection="1">
      <alignment vertical="top" wrapText="1"/>
      <protection locked="0"/>
    </xf>
    <xf numFmtId="4" fontId="5" fillId="2" borderId="2" xfId="11" applyNumberFormat="1" applyFont="1" applyFill="1" applyBorder="1" applyAlignment="1" applyProtection="1">
      <alignment horizontal="right" vertical="top" wrapText="1"/>
      <protection locked="0"/>
    </xf>
    <xf numFmtId="39" fontId="3" fillId="2" borderId="2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top" wrapText="1"/>
    </xf>
    <xf numFmtId="172" fontId="2" fillId="2" borderId="0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164" fontId="2" fillId="2" borderId="5" xfId="1" applyFont="1" applyFill="1" applyBorder="1" applyAlignment="1">
      <alignment vertical="top" wrapText="1"/>
    </xf>
    <xf numFmtId="43" fontId="2" fillId="2" borderId="5" xfId="0" applyNumberFormat="1" applyFont="1" applyFill="1" applyBorder="1" applyAlignment="1">
      <alignment vertical="top" wrapText="1"/>
    </xf>
    <xf numFmtId="4" fontId="2" fillId="2" borderId="5" xfId="0" applyNumberFormat="1" applyFont="1" applyFill="1" applyBorder="1" applyAlignment="1">
      <alignment vertical="top" wrapText="1"/>
    </xf>
    <xf numFmtId="4" fontId="3" fillId="2" borderId="0" xfId="0" applyNumberFormat="1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center" vertical="top" wrapText="1"/>
    </xf>
    <xf numFmtId="4" fontId="2" fillId="2" borderId="0" xfId="15" applyNumberFormat="1" applyFont="1" applyFill="1" applyBorder="1" applyAlignment="1">
      <alignment horizontal="right" vertical="top"/>
    </xf>
    <xf numFmtId="0" fontId="2" fillId="2" borderId="0" xfId="14" applyFont="1" applyFill="1" applyBorder="1" applyAlignment="1">
      <alignment vertical="top"/>
    </xf>
    <xf numFmtId="0" fontId="3" fillId="2" borderId="0" xfId="14" applyFont="1" applyFill="1" applyBorder="1" applyAlignment="1">
      <alignment vertical="top"/>
    </xf>
    <xf numFmtId="4" fontId="3" fillId="2" borderId="0" xfId="15" applyNumberFormat="1" applyFont="1" applyFill="1" applyAlignment="1">
      <alignment horizontal="right" vertical="top" wrapText="1"/>
    </xf>
    <xf numFmtId="0" fontId="3" fillId="2" borderId="8" xfId="0" applyFont="1" applyFill="1" applyBorder="1" applyAlignment="1">
      <alignment vertical="top"/>
    </xf>
    <xf numFmtId="0" fontId="3" fillId="2" borderId="8" xfId="0" applyFont="1" applyFill="1" applyBorder="1" applyAlignment="1">
      <alignment vertical="top" wrapText="1"/>
    </xf>
    <xf numFmtId="0" fontId="2" fillId="2" borderId="0" xfId="3" applyFont="1" applyFill="1" applyBorder="1" applyAlignment="1">
      <alignment horizontal="center" vertical="top" wrapText="1"/>
    </xf>
    <xf numFmtId="43" fontId="3" fillId="2" borderId="5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/>
    </xf>
    <xf numFmtId="0" fontId="2" fillId="2" borderId="2" xfId="0" applyNumberFormat="1" applyFont="1" applyFill="1" applyBorder="1" applyAlignment="1" applyProtection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left" vertical="top" wrapText="1"/>
    </xf>
    <xf numFmtId="4" fontId="3" fillId="2" borderId="2" xfId="0" applyNumberFormat="1" applyFont="1" applyFill="1" applyBorder="1" applyAlignment="1" applyProtection="1">
      <alignment horizontal="right" vertical="top"/>
    </xf>
    <xf numFmtId="0" fontId="3" fillId="2" borderId="2" xfId="0" applyFont="1" applyFill="1" applyBorder="1" applyAlignment="1" applyProtection="1">
      <alignment horizontal="right" vertical="top"/>
    </xf>
    <xf numFmtId="0" fontId="2" fillId="2" borderId="2" xfId="0" applyFont="1" applyFill="1" applyBorder="1" applyAlignment="1" applyProtection="1">
      <alignment horizontal="center" vertical="top" wrapText="1"/>
    </xf>
    <xf numFmtId="49" fontId="3" fillId="2" borderId="2" xfId="4" applyNumberFormat="1" applyFont="1" applyFill="1" applyBorder="1" applyAlignment="1" applyProtection="1">
      <alignment horizontal="right" vertical="top" wrapText="1"/>
    </xf>
    <xf numFmtId="0" fontId="3" fillId="2" borderId="2" xfId="0" applyFont="1" applyFill="1" applyBorder="1" applyAlignment="1" applyProtection="1">
      <alignment vertical="top" wrapText="1"/>
    </xf>
    <xf numFmtId="4" fontId="3" fillId="2" borderId="2" xfId="5" applyNumberFormat="1" applyFont="1" applyFill="1" applyBorder="1" applyAlignment="1" applyProtection="1">
      <alignment horizontal="right" vertical="top" wrapText="1"/>
    </xf>
    <xf numFmtId="4" fontId="3" fillId="2" borderId="2" xfId="0" applyNumberFormat="1" applyFont="1" applyFill="1" applyBorder="1" applyAlignment="1" applyProtection="1">
      <alignment horizontal="center" vertical="top" wrapText="1"/>
    </xf>
    <xf numFmtId="49" fontId="2" fillId="2" borderId="2" xfId="4" applyNumberFormat="1" applyFont="1" applyFill="1" applyBorder="1" applyAlignment="1" applyProtection="1">
      <alignment horizontal="right" vertical="top" wrapText="1"/>
    </xf>
    <xf numFmtId="0" fontId="2" fillId="2" borderId="2" xfId="0" applyFont="1" applyFill="1" applyBorder="1" applyAlignment="1" applyProtection="1">
      <alignment vertical="top" wrapText="1"/>
    </xf>
    <xf numFmtId="0" fontId="3" fillId="2" borderId="2" xfId="0" applyNumberFormat="1" applyFont="1" applyFill="1" applyBorder="1" applyAlignment="1" applyProtection="1">
      <alignment horizontal="right" vertical="top" wrapText="1"/>
    </xf>
    <xf numFmtId="0" fontId="3" fillId="2" borderId="2" xfId="0" applyNumberFormat="1" applyFont="1" applyFill="1" applyBorder="1" applyAlignment="1" applyProtection="1">
      <alignment horizontal="left" vertical="top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quotePrefix="1" applyNumberFormat="1" applyFont="1" applyFill="1" applyBorder="1" applyAlignment="1" applyProtection="1">
      <alignment horizontal="right" vertical="top" wrapText="1"/>
    </xf>
    <xf numFmtId="0" fontId="3" fillId="2" borderId="2" xfId="6" applyNumberFormat="1" applyFont="1" applyFill="1" applyBorder="1" applyAlignment="1" applyProtection="1">
      <alignment horizontal="right" vertical="top" wrapText="1"/>
    </xf>
    <xf numFmtId="0" fontId="3" fillId="2" borderId="2" xfId="6" applyNumberFormat="1" applyFont="1" applyFill="1" applyBorder="1" applyAlignment="1" applyProtection="1">
      <alignment horizontal="left" vertical="top" wrapText="1"/>
    </xf>
    <xf numFmtId="4" fontId="3" fillId="2" borderId="2" xfId="6" applyNumberFormat="1" applyFont="1" applyFill="1" applyBorder="1" applyAlignment="1" applyProtection="1">
      <alignment horizontal="right" vertical="center" wrapText="1"/>
    </xf>
    <xf numFmtId="0" fontId="3" fillId="2" borderId="2" xfId="6" applyNumberFormat="1" applyFont="1" applyFill="1" applyBorder="1" applyAlignment="1" applyProtection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right" vertical="top" wrapText="1"/>
    </xf>
    <xf numFmtId="0" fontId="2" fillId="2" borderId="2" xfId="0" applyNumberFormat="1" applyFont="1" applyFill="1" applyBorder="1" applyAlignment="1" applyProtection="1">
      <alignment horizontal="right" vertical="top" wrapText="1"/>
    </xf>
    <xf numFmtId="0" fontId="3" fillId="2" borderId="3" xfId="0" quotePrefix="1" applyNumberFormat="1" applyFont="1" applyFill="1" applyBorder="1" applyAlignment="1" applyProtection="1">
      <alignment horizontal="right" vertical="top" wrapText="1"/>
    </xf>
    <xf numFmtId="0" fontId="3" fillId="2" borderId="3" xfId="0" applyNumberFormat="1" applyFont="1" applyFill="1" applyBorder="1" applyAlignment="1" applyProtection="1">
      <alignment horizontal="left" vertical="top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right" vertical="top" wrapText="1"/>
    </xf>
    <xf numFmtId="0" fontId="2" fillId="2" borderId="2" xfId="0" applyFont="1" applyFill="1" applyBorder="1" applyAlignment="1" applyProtection="1">
      <alignment horizontal="left" vertical="top" wrapText="1"/>
    </xf>
    <xf numFmtId="10" fontId="3" fillId="2" borderId="2" xfId="0" applyNumberFormat="1" applyFont="1" applyFill="1" applyBorder="1" applyAlignment="1" applyProtection="1">
      <alignment horizontal="right" vertical="top" wrapText="1"/>
    </xf>
    <xf numFmtId="10" fontId="3" fillId="2" borderId="2" xfId="0" applyNumberFormat="1" applyFont="1" applyFill="1" applyBorder="1" applyAlignment="1" applyProtection="1">
      <alignment horizontal="center" vertical="top" wrapText="1"/>
    </xf>
    <xf numFmtId="0" fontId="3" fillId="2" borderId="2" xfId="0" applyFont="1" applyFill="1" applyBorder="1" applyAlignment="1" applyProtection="1">
      <alignment horizontal="right" vertical="top" wrapText="1"/>
    </xf>
    <xf numFmtId="0" fontId="3" fillId="2" borderId="2" xfId="0" applyFont="1" applyFill="1" applyBorder="1" applyAlignment="1" applyProtection="1">
      <alignment horizontal="left" vertical="top" wrapText="1"/>
    </xf>
    <xf numFmtId="10" fontId="3" fillId="2" borderId="2" xfId="0" applyNumberFormat="1" applyFont="1" applyFill="1" applyBorder="1" applyAlignment="1" applyProtection="1">
      <alignment horizontal="center" vertical="center" wrapText="1"/>
    </xf>
    <xf numFmtId="1" fontId="2" fillId="2" borderId="5" xfId="8" applyNumberFormat="1" applyFont="1" applyFill="1" applyBorder="1" applyAlignment="1" applyProtection="1">
      <alignment horizontal="right" vertical="top"/>
    </xf>
    <xf numFmtId="0" fontId="2" fillId="2" borderId="2" xfId="9" applyFont="1" applyFill="1" applyBorder="1" applyAlignment="1" applyProtection="1">
      <alignment vertical="center"/>
    </xf>
    <xf numFmtId="4" fontId="3" fillId="2" borderId="4" xfId="8" applyNumberFormat="1" applyFont="1" applyFill="1" applyBorder="1" applyProtection="1"/>
    <xf numFmtId="4" fontId="3" fillId="2" borderId="4" xfId="8" applyNumberFormat="1" applyFont="1" applyFill="1" applyBorder="1" applyAlignment="1" applyProtection="1">
      <alignment horizontal="center"/>
    </xf>
    <xf numFmtId="167" fontId="3" fillId="2" borderId="5" xfId="8" applyNumberFormat="1" applyFont="1" applyFill="1" applyBorder="1" applyAlignment="1" applyProtection="1">
      <alignment horizontal="right" vertical="top"/>
    </xf>
    <xf numFmtId="0" fontId="3" fillId="2" borderId="2" xfId="9" applyFont="1" applyFill="1" applyBorder="1" applyAlignment="1" applyProtection="1">
      <alignment vertical="center" wrapText="1"/>
    </xf>
    <xf numFmtId="4" fontId="3" fillId="2" borderId="4" xfId="8" applyNumberFormat="1" applyFont="1" applyFill="1" applyBorder="1" applyAlignment="1" applyProtection="1">
      <alignment vertical="center"/>
    </xf>
    <xf numFmtId="4" fontId="3" fillId="2" borderId="4" xfId="8" applyNumberFormat="1" applyFont="1" applyFill="1" applyBorder="1" applyAlignment="1" applyProtection="1">
      <alignment horizontal="center" vertical="center"/>
    </xf>
    <xf numFmtId="2" fontId="3" fillId="2" borderId="5" xfId="8" applyNumberFormat="1" applyFont="1" applyFill="1" applyBorder="1" applyAlignment="1" applyProtection="1">
      <alignment horizontal="right" vertical="top"/>
    </xf>
    <xf numFmtId="2" fontId="3" fillId="2" borderId="6" xfId="8" applyNumberFormat="1" applyFont="1" applyFill="1" applyBorder="1" applyAlignment="1" applyProtection="1">
      <alignment horizontal="right" vertical="top"/>
    </xf>
    <xf numFmtId="0" fontId="3" fillId="2" borderId="3" xfId="9" applyFont="1" applyFill="1" applyBorder="1" applyAlignment="1" applyProtection="1">
      <alignment vertical="center" wrapText="1"/>
    </xf>
    <xf numFmtId="4" fontId="3" fillId="2" borderId="7" xfId="8" applyNumberFormat="1" applyFont="1" applyFill="1" applyBorder="1" applyAlignment="1" applyProtection="1">
      <alignment vertical="center"/>
    </xf>
    <xf numFmtId="4" fontId="3" fillId="2" borderId="7" xfId="8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vertical="top" wrapText="1"/>
    </xf>
    <xf numFmtId="4" fontId="3" fillId="2" borderId="2" xfId="0" applyNumberFormat="1" applyFont="1" applyFill="1" applyBorder="1" applyAlignment="1" applyProtection="1">
      <alignment horizontal="center" vertical="center" wrapText="1"/>
    </xf>
    <xf numFmtId="2" fontId="2" fillId="2" borderId="5" xfId="8" applyNumberFormat="1" applyFont="1" applyFill="1" applyBorder="1" applyAlignment="1" applyProtection="1">
      <alignment horizontal="right" vertical="top"/>
    </xf>
    <xf numFmtId="4" fontId="3" fillId="2" borderId="4" xfId="8" applyNumberFormat="1" applyFont="1" applyFill="1" applyBorder="1" applyAlignment="1" applyProtection="1">
      <alignment horizontal="right"/>
    </xf>
    <xf numFmtId="4" fontId="3" fillId="2" borderId="2" xfId="8" applyNumberFormat="1" applyFont="1" applyFill="1" applyBorder="1" applyAlignment="1" applyProtection="1">
      <alignment horizontal="center"/>
    </xf>
    <xf numFmtId="167" fontId="3" fillId="2" borderId="5" xfId="8" quotePrefix="1" applyNumberFormat="1" applyFont="1" applyFill="1" applyBorder="1" applyAlignment="1" applyProtection="1">
      <alignment horizontal="right" vertical="top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167" fontId="5" fillId="2" borderId="2" xfId="0" applyNumberFormat="1" applyFont="1" applyFill="1" applyBorder="1" applyAlignment="1" applyProtection="1">
      <alignment horizontal="right" vertical="top"/>
    </xf>
    <xf numFmtId="0" fontId="5" fillId="2" borderId="2" xfId="0" applyFont="1" applyFill="1" applyBorder="1" applyAlignment="1" applyProtection="1">
      <alignment wrapText="1"/>
    </xf>
    <xf numFmtId="4" fontId="5" fillId="2" borderId="2" xfId="0" applyNumberFormat="1" applyFont="1" applyFill="1" applyBorder="1" applyAlignment="1" applyProtection="1">
      <alignment horizontal="right" vertical="top"/>
    </xf>
    <xf numFmtId="4" fontId="5" fillId="2" borderId="2" xfId="0" applyNumberFormat="1" applyFont="1" applyFill="1" applyBorder="1" applyAlignment="1" applyProtection="1">
      <alignment horizontal="center" vertical="top"/>
    </xf>
    <xf numFmtId="39" fontId="3" fillId="2" borderId="2" xfId="0" applyNumberFormat="1" applyFont="1" applyFill="1" applyBorder="1" applyAlignment="1" applyProtection="1">
      <alignment horizontal="right" vertical="top" wrapText="1"/>
    </xf>
    <xf numFmtId="0" fontId="3" fillId="2" borderId="0" xfId="12" applyFont="1" applyFill="1" applyBorder="1" applyAlignment="1" applyProtection="1">
      <alignment vertical="center" wrapText="1"/>
    </xf>
    <xf numFmtId="39" fontId="3" fillId="2" borderId="2" xfId="0" applyNumberFormat="1" applyFont="1" applyFill="1" applyBorder="1" applyAlignment="1" applyProtection="1">
      <alignment horizontal="right" vertical="center" wrapText="1"/>
    </xf>
    <xf numFmtId="171" fontId="2" fillId="2" borderId="2" xfId="13" applyNumberFormat="1" applyFont="1" applyFill="1" applyBorder="1" applyAlignment="1" applyProtection="1">
      <alignment horizontal="center" vertical="top"/>
    </xf>
    <xf numFmtId="0" fontId="2" fillId="2" borderId="2" xfId="14" applyFont="1" applyFill="1" applyBorder="1" applyAlignment="1" applyProtection="1">
      <alignment horizontal="left" vertical="top" wrapText="1"/>
    </xf>
    <xf numFmtId="4" fontId="3" fillId="2" borderId="2" xfId="0" applyNumberFormat="1" applyFont="1" applyFill="1" applyBorder="1" applyAlignment="1" applyProtection="1">
      <alignment horizontal="right" vertical="top" wrapText="1"/>
    </xf>
    <xf numFmtId="0" fontId="3" fillId="2" borderId="2" xfId="0" applyFont="1" applyFill="1" applyBorder="1" applyAlignment="1" applyProtection="1">
      <alignment horizontal="center" vertical="top"/>
    </xf>
    <xf numFmtId="0" fontId="3" fillId="2" borderId="2" xfId="0" applyFont="1" applyFill="1" applyBorder="1" applyAlignment="1" applyProtection="1">
      <alignment vertical="top"/>
    </xf>
    <xf numFmtId="0" fontId="3" fillId="2" borderId="2" xfId="16" applyFont="1" applyFill="1" applyBorder="1" applyAlignment="1" applyProtection="1">
      <alignment vertical="top" wrapText="1"/>
    </xf>
    <xf numFmtId="0" fontId="3" fillId="2" borderId="2" xfId="17" applyFont="1" applyFill="1" applyBorder="1" applyAlignment="1" applyProtection="1">
      <alignment horizontal="left" vertical="top" wrapText="1"/>
    </xf>
    <xf numFmtId="171" fontId="2" fillId="2" borderId="2" xfId="13" applyNumberFormat="1" applyFont="1" applyFill="1" applyBorder="1" applyAlignment="1" applyProtection="1">
      <alignment horizontal="right" vertical="top"/>
    </xf>
    <xf numFmtId="0" fontId="2" fillId="2" borderId="2" xfId="14" applyFont="1" applyFill="1" applyBorder="1" applyAlignment="1" applyProtection="1">
      <alignment horizontal="center" vertical="top" wrapText="1"/>
    </xf>
    <xf numFmtId="171" fontId="3" fillId="2" borderId="2" xfId="13" applyNumberFormat="1" applyFont="1" applyFill="1" applyBorder="1" applyAlignment="1" applyProtection="1">
      <alignment horizontal="right" vertical="top"/>
    </xf>
    <xf numFmtId="0" fontId="3" fillId="2" borderId="3" xfId="0" applyFont="1" applyFill="1" applyBorder="1" applyAlignment="1" applyProtection="1">
      <alignment horizontal="right" vertical="top"/>
    </xf>
    <xf numFmtId="0" fontId="2" fillId="2" borderId="3" xfId="0" applyFont="1" applyFill="1" applyBorder="1" applyAlignment="1" applyProtection="1">
      <alignment horizontal="center" vertical="top" wrapText="1"/>
    </xf>
    <xf numFmtId="4" fontId="3" fillId="2" borderId="3" xfId="18" applyNumberFormat="1" applyFont="1" applyFill="1" applyBorder="1" applyAlignment="1" applyProtection="1">
      <alignment horizontal="right" vertical="top"/>
    </xf>
    <xf numFmtId="0" fontId="8" fillId="2" borderId="2" xfId="0" applyFont="1" applyFill="1" applyBorder="1" applyAlignment="1" applyProtection="1">
      <alignment vertical="top" wrapText="1"/>
    </xf>
    <xf numFmtId="10" fontId="3" fillId="2" borderId="2" xfId="2" applyNumberFormat="1" applyFont="1" applyFill="1" applyBorder="1" applyAlignment="1" applyProtection="1">
      <alignment horizontal="right" vertical="top" wrapText="1"/>
    </xf>
    <xf numFmtId="4" fontId="3" fillId="2" borderId="2" xfId="16" applyNumberFormat="1" applyFont="1" applyFill="1" applyBorder="1" applyAlignment="1" applyProtection="1">
      <alignment horizontal="center" vertical="top" wrapText="1"/>
    </xf>
    <xf numFmtId="0" fontId="3" fillId="2" borderId="2" xfId="16" applyFont="1" applyFill="1" applyBorder="1" applyAlignment="1" applyProtection="1">
      <alignment horizontal="right" vertical="top" wrapText="1"/>
    </xf>
    <xf numFmtId="10" fontId="3" fillId="2" borderId="2" xfId="19" applyNumberFormat="1" applyFont="1" applyFill="1" applyBorder="1" applyAlignment="1" applyProtection="1">
      <alignment vertical="center"/>
    </xf>
    <xf numFmtId="4" fontId="3" fillId="2" borderId="2" xfId="16" applyNumberFormat="1" applyFont="1" applyFill="1" applyBorder="1" applyAlignment="1" applyProtection="1">
      <alignment horizontal="center" vertical="center"/>
    </xf>
    <xf numFmtId="10" fontId="3" fillId="2" borderId="2" xfId="19" applyNumberFormat="1" applyFont="1" applyFill="1" applyBorder="1" applyAlignment="1" applyProtection="1">
      <alignment vertical="top"/>
    </xf>
    <xf numFmtId="4" fontId="3" fillId="2" borderId="2" xfId="16" applyNumberFormat="1" applyFont="1" applyFill="1" applyBorder="1" applyAlignment="1" applyProtection="1">
      <alignment horizontal="center" vertical="top"/>
    </xf>
    <xf numFmtId="0" fontId="2" fillId="2" borderId="3" xfId="0" applyFont="1" applyFill="1" applyBorder="1" applyAlignment="1" applyProtection="1">
      <alignment horizontal="right" vertical="top" wrapText="1"/>
    </xf>
    <xf numFmtId="4" fontId="3" fillId="2" borderId="3" xfId="0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quotePrefix="1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vertical="top" wrapText="1"/>
    </xf>
    <xf numFmtId="4" fontId="3" fillId="2" borderId="0" xfId="0" applyNumberFormat="1" applyFont="1" applyFill="1" applyBorder="1" applyAlignment="1" applyProtection="1">
      <alignment horizontal="right" vertical="top"/>
    </xf>
    <xf numFmtId="4" fontId="3" fillId="2" borderId="0" xfId="0" quotePrefix="1" applyNumberFormat="1" applyFont="1" applyFill="1" applyBorder="1" applyAlignment="1" applyProtection="1">
      <alignment horizontal="right" vertical="top"/>
    </xf>
    <xf numFmtId="4" fontId="3" fillId="2" borderId="0" xfId="0" applyNumberFormat="1" applyFont="1" applyFill="1" applyAlignment="1" applyProtection="1">
      <alignment horizontal="right" vertical="top" wrapText="1"/>
    </xf>
    <xf numFmtId="0" fontId="2" fillId="2" borderId="0" xfId="0" applyFont="1" applyFill="1" applyAlignment="1" applyProtection="1">
      <alignment horizontal="right" vertical="top" wrapText="1"/>
    </xf>
    <xf numFmtId="0" fontId="2" fillId="2" borderId="0" xfId="3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center" vertical="top" wrapText="1"/>
    </xf>
    <xf numFmtId="4" fontId="2" fillId="2" borderId="1" xfId="0" applyNumberFormat="1" applyFont="1" applyFill="1" applyBorder="1" applyAlignment="1" applyProtection="1">
      <alignment horizontal="right" vertical="top"/>
    </xf>
    <xf numFmtId="4" fontId="3" fillId="2" borderId="2" xfId="5" applyNumberFormat="1" applyFont="1" applyFill="1" applyBorder="1" applyAlignment="1" applyProtection="1">
      <alignment horizontal="right" vertical="top" wrapText="1"/>
      <protection locked="0"/>
    </xf>
    <xf numFmtId="4" fontId="3" fillId="2" borderId="2" xfId="0" applyNumberFormat="1" applyFont="1" applyFill="1" applyBorder="1" applyAlignment="1" applyProtection="1">
      <alignment horizontal="right" vertical="top"/>
      <protection locked="0"/>
    </xf>
    <xf numFmtId="4" fontId="2" fillId="2" borderId="2" xfId="1" applyNumberFormat="1" applyFont="1" applyFill="1" applyBorder="1" applyAlignment="1" applyProtection="1">
      <alignment horizontal="right" vertical="top"/>
      <protection locked="0"/>
    </xf>
    <xf numFmtId="4" fontId="3" fillId="2" borderId="2" xfId="5" applyNumberFormat="1" applyFont="1" applyFill="1" applyBorder="1" applyAlignment="1" applyProtection="1">
      <alignment horizontal="right" vertical="center" wrapText="1"/>
      <protection locked="0"/>
    </xf>
    <xf numFmtId="4" fontId="3" fillId="2" borderId="2" xfId="6" applyNumberFormat="1" applyFont="1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/>
      <protection locked="0"/>
    </xf>
    <xf numFmtId="4" fontId="3" fillId="2" borderId="3" xfId="5" applyNumberFormat="1" applyFont="1" applyFill="1" applyBorder="1" applyAlignment="1" applyProtection="1">
      <alignment horizontal="right" vertical="center" wrapText="1"/>
      <protection locked="0"/>
    </xf>
    <xf numFmtId="43" fontId="3" fillId="2" borderId="2" xfId="7" applyFont="1" applyFill="1" applyBorder="1" applyAlignment="1" applyProtection="1">
      <alignment horizontal="right" vertical="top" wrapText="1"/>
      <protection locked="0"/>
    </xf>
    <xf numFmtId="4" fontId="2" fillId="2" borderId="4" xfId="0" applyNumberFormat="1" applyFont="1" applyFill="1" applyBorder="1" applyAlignment="1" applyProtection="1">
      <alignment vertical="top" wrapText="1"/>
      <protection locked="0"/>
    </xf>
    <xf numFmtId="43" fontId="3" fillId="2" borderId="2" xfId="7" applyFont="1" applyFill="1" applyBorder="1" applyAlignment="1" applyProtection="1">
      <alignment horizontal="center" vertical="center" wrapText="1"/>
      <protection locked="0"/>
    </xf>
    <xf numFmtId="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2" xfId="8" applyNumberFormat="1" applyFont="1" applyFill="1" applyBorder="1" applyAlignment="1" applyProtection="1">
      <protection locked="0"/>
    </xf>
    <xf numFmtId="166" fontId="3" fillId="2" borderId="2" xfId="10" applyNumberFormat="1" applyFont="1" applyFill="1" applyBorder="1" applyProtection="1">
      <protection locked="0"/>
    </xf>
    <xf numFmtId="4" fontId="3" fillId="2" borderId="2" xfId="8" applyNumberFormat="1" applyFont="1" applyFill="1" applyBorder="1" applyAlignment="1" applyProtection="1">
      <alignment vertical="center"/>
      <protection locked="0"/>
    </xf>
    <xf numFmtId="166" fontId="3" fillId="2" borderId="2" xfId="10" applyNumberFormat="1" applyFont="1" applyFill="1" applyBorder="1" applyAlignment="1" applyProtection="1">
      <alignment vertical="center"/>
      <protection locked="0"/>
    </xf>
    <xf numFmtId="4" fontId="3" fillId="2" borderId="3" xfId="8" applyNumberFormat="1" applyFont="1" applyFill="1" applyBorder="1" applyAlignment="1" applyProtection="1">
      <alignment vertical="center"/>
      <protection locked="0"/>
    </xf>
    <xf numFmtId="166" fontId="3" fillId="2" borderId="3" xfId="10" applyNumberFormat="1" applyFont="1" applyFill="1" applyBorder="1" applyAlignment="1" applyProtection="1">
      <alignment vertical="center"/>
      <protection locked="0"/>
    </xf>
    <xf numFmtId="168" fontId="3" fillId="2" borderId="2" xfId="8" applyNumberFormat="1" applyFont="1" applyFill="1" applyBorder="1" applyAlignment="1" applyProtection="1">
      <protection locked="0"/>
    </xf>
    <xf numFmtId="166" fontId="3" fillId="2" borderId="2" xfId="0" applyNumberFormat="1" applyFont="1" applyFill="1" applyBorder="1" applyAlignment="1" applyProtection="1">
      <alignment horizontal="right" vertical="top"/>
      <protection locked="0"/>
    </xf>
    <xf numFmtId="4" fontId="2" fillId="2" borderId="2" xfId="0" applyNumberFormat="1" applyFont="1" applyFill="1" applyBorder="1" applyAlignment="1" applyProtection="1">
      <alignment horizontal="right" vertical="top" wrapText="1"/>
      <protection locked="0"/>
    </xf>
    <xf numFmtId="4" fontId="2" fillId="2" borderId="2" xfId="15" applyNumberFormat="1" applyFont="1" applyFill="1" applyBorder="1" applyAlignment="1" applyProtection="1">
      <alignment horizontal="right" vertical="top" wrapText="1"/>
      <protection locked="0"/>
    </xf>
    <xf numFmtId="43" fontId="3" fillId="2" borderId="2" xfId="0" applyNumberFormat="1" applyFont="1" applyFill="1" applyBorder="1" applyAlignment="1" applyProtection="1">
      <alignment vertical="center" wrapText="1"/>
      <protection locked="0"/>
    </xf>
    <xf numFmtId="39" fontId="3" fillId="2" borderId="2" xfId="0" applyNumberFormat="1" applyFont="1" applyFill="1" applyBorder="1" applyAlignment="1" applyProtection="1">
      <alignment vertical="center"/>
      <protection locked="0"/>
    </xf>
    <xf numFmtId="4" fontId="3" fillId="2" borderId="3" xfId="18" applyNumberFormat="1" applyFont="1" applyFill="1" applyBorder="1" applyAlignment="1" applyProtection="1">
      <alignment horizontal="right" vertical="top"/>
      <protection locked="0"/>
    </xf>
    <xf numFmtId="4" fontId="2" fillId="2" borderId="3" xfId="15" applyNumberFormat="1" applyFont="1" applyFill="1" applyBorder="1" applyAlignment="1" applyProtection="1">
      <alignment horizontal="right" vertical="top"/>
      <protection locked="0"/>
    </xf>
    <xf numFmtId="4" fontId="2" fillId="2" borderId="2" xfId="15" applyNumberFormat="1" applyFont="1" applyFill="1" applyBorder="1" applyAlignment="1" applyProtection="1">
      <alignment horizontal="right" vertical="top"/>
      <protection locked="0"/>
    </xf>
    <xf numFmtId="4" fontId="3" fillId="2" borderId="2" xfId="15" applyNumberFormat="1" applyFont="1" applyFill="1" applyBorder="1" applyAlignment="1" applyProtection="1">
      <alignment horizontal="right" vertical="top" wrapText="1"/>
      <protection locked="0"/>
    </xf>
    <xf numFmtId="4" fontId="3" fillId="2" borderId="2" xfId="0" applyNumberFormat="1" applyFont="1" applyFill="1" applyBorder="1" applyAlignment="1" applyProtection="1">
      <alignment horizontal="right" vertical="top" wrapText="1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4" fontId="3" fillId="2" borderId="2" xfId="16" applyNumberFormat="1" applyFont="1" applyFill="1" applyBorder="1" applyAlignment="1" applyProtection="1">
      <alignment vertical="top" wrapText="1"/>
      <protection locked="0"/>
    </xf>
    <xf numFmtId="43" fontId="3" fillId="2" borderId="2" xfId="20" applyFont="1" applyFill="1" applyBorder="1" applyAlignment="1" applyProtection="1">
      <alignment vertical="center"/>
      <protection locked="0"/>
    </xf>
    <xf numFmtId="4" fontId="3" fillId="2" borderId="2" xfId="16" applyNumberFormat="1" applyFont="1" applyFill="1" applyBorder="1" applyAlignment="1" applyProtection="1">
      <alignment vertical="center"/>
      <protection locked="0"/>
    </xf>
    <xf numFmtId="43" fontId="3" fillId="2" borderId="2" xfId="20" applyFont="1" applyFill="1" applyBorder="1" applyAlignment="1" applyProtection="1">
      <alignment vertical="top"/>
      <protection locked="0"/>
    </xf>
    <xf numFmtId="4" fontId="3" fillId="2" borderId="2" xfId="16" applyNumberFormat="1" applyFont="1" applyFill="1" applyBorder="1" applyAlignment="1" applyProtection="1">
      <alignment vertical="top"/>
      <protection locked="0"/>
    </xf>
    <xf numFmtId="4" fontId="3" fillId="2" borderId="3" xfId="0" applyNumberFormat="1" applyFont="1" applyFill="1" applyBorder="1" applyAlignment="1" applyProtection="1">
      <alignment horizontal="right" vertical="top"/>
      <protection locked="0"/>
    </xf>
    <xf numFmtId="4" fontId="3" fillId="2" borderId="2" xfId="0" applyNumberFormat="1" applyFont="1" applyFill="1" applyBorder="1" applyAlignment="1" applyProtection="1">
      <alignment horizontal="right" vertical="center" wrapText="1"/>
      <protection locked="0"/>
    </xf>
  </cellXfs>
  <cellStyles count="21">
    <cellStyle name="Millares" xfId="1" builtinId="3"/>
    <cellStyle name="Millares 2 2 2" xfId="20"/>
    <cellStyle name="Millares 2 4 2" xfId="10"/>
    <cellStyle name="Millares 3 3" xfId="7"/>
    <cellStyle name="Millares 5 3 2" xfId="11"/>
    <cellStyle name="Millares_55-09 Equipamiento Pozos Ac. Rural El Llano" xfId="18"/>
    <cellStyle name="Millares_estimado juana vicenta" xfId="5"/>
    <cellStyle name="Millares_NUEVO FORMATO DE PRESUPUESTOS" xfId="15"/>
    <cellStyle name="Normal" xfId="0" builtinId="0"/>
    <cellStyle name="Normal 10" xfId="17"/>
    <cellStyle name="Normal 2" xfId="9"/>
    <cellStyle name="Normal 3" xfId="8"/>
    <cellStyle name="Normal 9" xfId="6"/>
    <cellStyle name="Normal_55-09 Equipamiento Pozos Ac. Rural El Llano" xfId="13"/>
    <cellStyle name="Normal_ANALISIS EL PUERTO 2 2" xfId="12"/>
    <cellStyle name="Normal_PRES 059-09 REHABIL. PLANTA DE TRATAMIENTO DE 80 LPS RAPIDA, AC. HATO DEL YAQUE" xfId="14"/>
    <cellStyle name="Normal_Presupuesto Terminaciones Edificio Mantenimiento Nave I  2" xfId="16"/>
    <cellStyle name="Normal_rec 2 al 98-05 terminacion ac. la cueva de cevicos 2da. etapa ac. mult. guanabano- cruce de maguaca parte b y guanabano como ext. al ac. la cueva de cevico 1" xfId="4"/>
    <cellStyle name="Normal_Rec. No.3 118-03   Pta. de trat.A.Negras san juan de la maguana" xfId="3"/>
    <cellStyle name="Porcentaje" xfId="2" builtinId="5"/>
    <cellStyle name="Porcentaje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699</xdr:row>
      <xdr:rowOff>104775</xdr:rowOff>
    </xdr:from>
    <xdr:to>
      <xdr:col>6</xdr:col>
      <xdr:colOff>0</xdr:colOff>
      <xdr:row>699</xdr:row>
      <xdr:rowOff>104775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3819525" y="125034675"/>
          <a:ext cx="3248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698</xdr:row>
      <xdr:rowOff>104775</xdr:rowOff>
    </xdr:from>
    <xdr:to>
      <xdr:col>6</xdr:col>
      <xdr:colOff>0</xdr:colOff>
      <xdr:row>698</xdr:row>
      <xdr:rowOff>104775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3819525" y="124872750"/>
          <a:ext cx="3248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1193</xdr:row>
      <xdr:rowOff>9525</xdr:rowOff>
    </xdr:from>
    <xdr:to>
      <xdr:col>6</xdr:col>
      <xdr:colOff>0</xdr:colOff>
      <xdr:row>1193</xdr:row>
      <xdr:rowOff>9525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3857625" y="204930375"/>
          <a:ext cx="3209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1193</xdr:row>
      <xdr:rowOff>9525</xdr:rowOff>
    </xdr:from>
    <xdr:to>
      <xdr:col>6</xdr:col>
      <xdr:colOff>0</xdr:colOff>
      <xdr:row>1193</xdr:row>
      <xdr:rowOff>9525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3857625" y="204930375"/>
          <a:ext cx="3209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1189</xdr:row>
      <xdr:rowOff>9525</xdr:rowOff>
    </xdr:from>
    <xdr:to>
      <xdr:col>7</xdr:col>
      <xdr:colOff>476250</xdr:colOff>
      <xdr:row>1189</xdr:row>
      <xdr:rowOff>9525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>
          <a:off x="7067550" y="20428267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1204</xdr:row>
      <xdr:rowOff>123825</xdr:rowOff>
    </xdr:from>
    <xdr:to>
      <xdr:col>6</xdr:col>
      <xdr:colOff>0</xdr:colOff>
      <xdr:row>1204</xdr:row>
      <xdr:rowOff>123825</xdr:rowOff>
    </xdr:to>
    <xdr:sp macro="" textlink="">
      <xdr:nvSpPr>
        <xdr:cNvPr id="7" name="Line 10"/>
        <xdr:cNvSpPr>
          <a:spLocks noChangeShapeType="1"/>
        </xdr:cNvSpPr>
      </xdr:nvSpPr>
      <xdr:spPr bwMode="auto">
        <a:xfrm>
          <a:off x="3857625" y="206825850"/>
          <a:ext cx="3209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601</xdr:row>
      <xdr:rowOff>38100</xdr:rowOff>
    </xdr:from>
    <xdr:to>
      <xdr:col>6</xdr:col>
      <xdr:colOff>0</xdr:colOff>
      <xdr:row>601</xdr:row>
      <xdr:rowOff>38100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3819525" y="109099350"/>
          <a:ext cx="3248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1304925</xdr:colOff>
      <xdr:row>127</xdr:row>
      <xdr:rowOff>0</xdr:rowOff>
    </xdr:from>
    <xdr:to>
      <xdr:col>1</xdr:col>
      <xdr:colOff>1409700</xdr:colOff>
      <xdr:row>128</xdr:row>
      <xdr:rowOff>114300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809750" y="323088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127</xdr:row>
      <xdr:rowOff>0</xdr:rowOff>
    </xdr:from>
    <xdr:to>
      <xdr:col>1</xdr:col>
      <xdr:colOff>1409700</xdr:colOff>
      <xdr:row>128</xdr:row>
      <xdr:rowOff>114300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809750" y="323088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127</xdr:row>
      <xdr:rowOff>0</xdr:rowOff>
    </xdr:from>
    <xdr:to>
      <xdr:col>1</xdr:col>
      <xdr:colOff>1419225</xdr:colOff>
      <xdr:row>128</xdr:row>
      <xdr:rowOff>133350</xdr:rowOff>
    </xdr:to>
    <xdr:pic>
      <xdr:nvPicPr>
        <xdr:cNvPr id="11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32308800"/>
          <a:ext cx="1238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127</xdr:row>
      <xdr:rowOff>0</xdr:rowOff>
    </xdr:from>
    <xdr:to>
      <xdr:col>1</xdr:col>
      <xdr:colOff>1419225</xdr:colOff>
      <xdr:row>128</xdr:row>
      <xdr:rowOff>133350</xdr:rowOff>
    </xdr:to>
    <xdr:pic>
      <xdr:nvPicPr>
        <xdr:cNvPr id="12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32308800"/>
          <a:ext cx="1238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127</xdr:row>
      <xdr:rowOff>0</xdr:rowOff>
    </xdr:from>
    <xdr:to>
      <xdr:col>1</xdr:col>
      <xdr:colOff>1419225</xdr:colOff>
      <xdr:row>128</xdr:row>
      <xdr:rowOff>133350</xdr:rowOff>
    </xdr:to>
    <xdr:pic>
      <xdr:nvPicPr>
        <xdr:cNvPr id="13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32308800"/>
          <a:ext cx="1238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127</xdr:row>
      <xdr:rowOff>0</xdr:rowOff>
    </xdr:from>
    <xdr:to>
      <xdr:col>1</xdr:col>
      <xdr:colOff>1419225</xdr:colOff>
      <xdr:row>128</xdr:row>
      <xdr:rowOff>133350</xdr:rowOff>
    </xdr:to>
    <xdr:pic>
      <xdr:nvPicPr>
        <xdr:cNvPr id="14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32308800"/>
          <a:ext cx="1238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127</xdr:row>
      <xdr:rowOff>0</xdr:rowOff>
    </xdr:from>
    <xdr:to>
      <xdr:col>1</xdr:col>
      <xdr:colOff>1419225</xdr:colOff>
      <xdr:row>128</xdr:row>
      <xdr:rowOff>133350</xdr:rowOff>
    </xdr:to>
    <xdr:pic>
      <xdr:nvPicPr>
        <xdr:cNvPr id="15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32308800"/>
          <a:ext cx="1238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127</xdr:row>
      <xdr:rowOff>0</xdr:rowOff>
    </xdr:from>
    <xdr:to>
      <xdr:col>1</xdr:col>
      <xdr:colOff>1419225</xdr:colOff>
      <xdr:row>128</xdr:row>
      <xdr:rowOff>133350</xdr:rowOff>
    </xdr:to>
    <xdr:pic>
      <xdr:nvPicPr>
        <xdr:cNvPr id="16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32308800"/>
          <a:ext cx="1238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127</xdr:row>
      <xdr:rowOff>0</xdr:rowOff>
    </xdr:from>
    <xdr:to>
      <xdr:col>1</xdr:col>
      <xdr:colOff>1419225</xdr:colOff>
      <xdr:row>128</xdr:row>
      <xdr:rowOff>133350</xdr:rowOff>
    </xdr:to>
    <xdr:pic>
      <xdr:nvPicPr>
        <xdr:cNvPr id="17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32308800"/>
          <a:ext cx="1238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127</xdr:row>
      <xdr:rowOff>0</xdr:rowOff>
    </xdr:from>
    <xdr:to>
      <xdr:col>1</xdr:col>
      <xdr:colOff>1419225</xdr:colOff>
      <xdr:row>128</xdr:row>
      <xdr:rowOff>133350</xdr:rowOff>
    </xdr:to>
    <xdr:pic>
      <xdr:nvPicPr>
        <xdr:cNvPr id="18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32308800"/>
          <a:ext cx="1238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127</xdr:row>
      <xdr:rowOff>0</xdr:rowOff>
    </xdr:from>
    <xdr:to>
      <xdr:col>1</xdr:col>
      <xdr:colOff>1419225</xdr:colOff>
      <xdr:row>128</xdr:row>
      <xdr:rowOff>133350</xdr:rowOff>
    </xdr:to>
    <xdr:pic>
      <xdr:nvPicPr>
        <xdr:cNvPr id="19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32308800"/>
          <a:ext cx="1238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1304925</xdr:colOff>
      <xdr:row>128</xdr:row>
      <xdr:rowOff>0</xdr:rowOff>
    </xdr:from>
    <xdr:to>
      <xdr:col>1</xdr:col>
      <xdr:colOff>1409700</xdr:colOff>
      <xdr:row>129</xdr:row>
      <xdr:rowOff>104776</xdr:rowOff>
    </xdr:to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1809750" y="324707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128</xdr:row>
      <xdr:rowOff>0</xdr:rowOff>
    </xdr:from>
    <xdr:to>
      <xdr:col>1</xdr:col>
      <xdr:colOff>1409700</xdr:colOff>
      <xdr:row>129</xdr:row>
      <xdr:rowOff>104776</xdr:rowOff>
    </xdr:to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1809750" y="324707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127</xdr:row>
      <xdr:rowOff>152400</xdr:rowOff>
    </xdr:from>
    <xdr:to>
      <xdr:col>1</xdr:col>
      <xdr:colOff>1419225</xdr:colOff>
      <xdr:row>129</xdr:row>
      <xdr:rowOff>114301</xdr:rowOff>
    </xdr:to>
    <xdr:pic>
      <xdr:nvPicPr>
        <xdr:cNvPr id="22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32461200"/>
          <a:ext cx="123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127</xdr:row>
      <xdr:rowOff>152400</xdr:rowOff>
    </xdr:from>
    <xdr:to>
      <xdr:col>1</xdr:col>
      <xdr:colOff>1419225</xdr:colOff>
      <xdr:row>129</xdr:row>
      <xdr:rowOff>114301</xdr:rowOff>
    </xdr:to>
    <xdr:pic>
      <xdr:nvPicPr>
        <xdr:cNvPr id="23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32461200"/>
          <a:ext cx="123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127</xdr:row>
      <xdr:rowOff>152400</xdr:rowOff>
    </xdr:from>
    <xdr:to>
      <xdr:col>1</xdr:col>
      <xdr:colOff>1419225</xdr:colOff>
      <xdr:row>129</xdr:row>
      <xdr:rowOff>114301</xdr:rowOff>
    </xdr:to>
    <xdr:pic>
      <xdr:nvPicPr>
        <xdr:cNvPr id="24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32461200"/>
          <a:ext cx="123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127</xdr:row>
      <xdr:rowOff>152400</xdr:rowOff>
    </xdr:from>
    <xdr:to>
      <xdr:col>1</xdr:col>
      <xdr:colOff>1419225</xdr:colOff>
      <xdr:row>129</xdr:row>
      <xdr:rowOff>114301</xdr:rowOff>
    </xdr:to>
    <xdr:pic>
      <xdr:nvPicPr>
        <xdr:cNvPr id="25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32461200"/>
          <a:ext cx="123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127</xdr:row>
      <xdr:rowOff>152400</xdr:rowOff>
    </xdr:from>
    <xdr:to>
      <xdr:col>1</xdr:col>
      <xdr:colOff>1419225</xdr:colOff>
      <xdr:row>129</xdr:row>
      <xdr:rowOff>114301</xdr:rowOff>
    </xdr:to>
    <xdr:pic>
      <xdr:nvPicPr>
        <xdr:cNvPr id="26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32461200"/>
          <a:ext cx="123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127</xdr:row>
      <xdr:rowOff>152400</xdr:rowOff>
    </xdr:from>
    <xdr:to>
      <xdr:col>1</xdr:col>
      <xdr:colOff>1419225</xdr:colOff>
      <xdr:row>129</xdr:row>
      <xdr:rowOff>114301</xdr:rowOff>
    </xdr:to>
    <xdr:pic>
      <xdr:nvPicPr>
        <xdr:cNvPr id="27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32461200"/>
          <a:ext cx="123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127</xdr:row>
      <xdr:rowOff>152400</xdr:rowOff>
    </xdr:from>
    <xdr:to>
      <xdr:col>1</xdr:col>
      <xdr:colOff>1419225</xdr:colOff>
      <xdr:row>129</xdr:row>
      <xdr:rowOff>114301</xdr:rowOff>
    </xdr:to>
    <xdr:pic>
      <xdr:nvPicPr>
        <xdr:cNvPr id="28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32461200"/>
          <a:ext cx="123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127</xdr:row>
      <xdr:rowOff>152400</xdr:rowOff>
    </xdr:from>
    <xdr:to>
      <xdr:col>1</xdr:col>
      <xdr:colOff>1419225</xdr:colOff>
      <xdr:row>129</xdr:row>
      <xdr:rowOff>114301</xdr:rowOff>
    </xdr:to>
    <xdr:pic>
      <xdr:nvPicPr>
        <xdr:cNvPr id="29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32461200"/>
          <a:ext cx="123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127</xdr:row>
      <xdr:rowOff>152400</xdr:rowOff>
    </xdr:from>
    <xdr:to>
      <xdr:col>1</xdr:col>
      <xdr:colOff>1419225</xdr:colOff>
      <xdr:row>129</xdr:row>
      <xdr:rowOff>114301</xdr:rowOff>
    </xdr:to>
    <xdr:pic>
      <xdr:nvPicPr>
        <xdr:cNvPr id="30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32461200"/>
          <a:ext cx="123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34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36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37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39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40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41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42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43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45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46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48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50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51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52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53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54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56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57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58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59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61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62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63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64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65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67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68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69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70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72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73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74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76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78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79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80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81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83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84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85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86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87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89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90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92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94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95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96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97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98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100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101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102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103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102</xdr:row>
      <xdr:rowOff>0</xdr:rowOff>
    </xdr:from>
    <xdr:to>
      <xdr:col>1</xdr:col>
      <xdr:colOff>1381125</xdr:colOff>
      <xdr:row>102</xdr:row>
      <xdr:rowOff>180975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1790700" y="25507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Carpeta%20de%20Trabajo%20PABLO%20GUERRERO\2010\pres.%20%20%20equipamiento%20monte%20cristi%20UC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UB-10181-3(Rescision)"/>
      <sheetName val="Hoja3"/>
      <sheetName val="Hoja1"/>
      <sheetName val="Módulo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H1772"/>
  <sheetViews>
    <sheetView showGridLines="0" showZeros="0" tabSelected="1" view="pageBreakPreview" topLeftCell="A103" zoomScale="110" zoomScaleNormal="75" zoomScaleSheetLayoutView="110" workbookViewId="0">
      <selection activeCell="E105" sqref="E105"/>
    </sheetView>
  </sheetViews>
  <sheetFormatPr baseColWidth="10" defaultRowHeight="12.75" x14ac:dyDescent="0.2"/>
  <cols>
    <col min="1" max="1" width="7.5703125" style="26" customWidth="1"/>
    <col min="2" max="2" width="49.7109375" style="26" customWidth="1"/>
    <col min="3" max="3" width="11.140625" style="7" customWidth="1"/>
    <col min="4" max="4" width="8.85546875" style="7" customWidth="1"/>
    <col min="5" max="5" width="14.28515625" style="38" customWidth="1"/>
    <col min="6" max="6" width="14.42578125" style="38" customWidth="1"/>
    <col min="7" max="7" width="14.28515625" style="4" customWidth="1"/>
    <col min="8" max="8" width="17" style="2" customWidth="1"/>
    <col min="9" max="10" width="12.42578125" style="26" bestFit="1" customWidth="1"/>
    <col min="11" max="11" width="11.5703125" style="26" bestFit="1" customWidth="1"/>
    <col min="12" max="16384" width="11.42578125" style="26"/>
  </cols>
  <sheetData>
    <row r="1" spans="1:34" s="3" customFormat="1" x14ac:dyDescent="0.2">
      <c r="A1" s="44"/>
      <c r="B1" s="44"/>
      <c r="C1" s="44"/>
      <c r="D1" s="44"/>
      <c r="E1" s="44"/>
      <c r="F1" s="44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s="3" customFormat="1" x14ac:dyDescent="0.2">
      <c r="A2" s="44"/>
      <c r="B2" s="44"/>
      <c r="C2" s="44"/>
      <c r="D2" s="44"/>
      <c r="E2" s="44"/>
      <c r="F2" s="44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s="3" customFormat="1" x14ac:dyDescent="0.2">
      <c r="A3" s="41"/>
      <c r="B3" s="41"/>
      <c r="C3" s="41"/>
      <c r="D3" s="41"/>
      <c r="E3" s="41"/>
      <c r="F3" s="41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s="3" customFormat="1" ht="40.5" customHeight="1" x14ac:dyDescent="0.2">
      <c r="A4" s="126" t="s">
        <v>0</v>
      </c>
      <c r="B4" s="127"/>
      <c r="C4" s="127"/>
      <c r="D4" s="127"/>
      <c r="E4" s="127"/>
      <c r="F4" s="127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s="3" customFormat="1" x14ac:dyDescent="0.2">
      <c r="A5" s="128" t="s">
        <v>1</v>
      </c>
      <c r="B5" s="129"/>
      <c r="C5" s="130"/>
      <c r="D5" s="131" t="s">
        <v>2</v>
      </c>
      <c r="E5" s="132"/>
      <c r="F5" s="133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s="3" customFormat="1" ht="6.75" customHeight="1" x14ac:dyDescent="0.2">
      <c r="A6" s="134"/>
      <c r="B6" s="134"/>
      <c r="C6" s="134"/>
      <c r="D6" s="134"/>
      <c r="E6" s="134"/>
      <c r="F6" s="13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s="9" customFormat="1" x14ac:dyDescent="0.2">
      <c r="A7" s="135" t="s">
        <v>3</v>
      </c>
      <c r="B7" s="136" t="s">
        <v>4</v>
      </c>
      <c r="C7" s="137" t="s">
        <v>5</v>
      </c>
      <c r="D7" s="137" t="s">
        <v>6</v>
      </c>
      <c r="E7" s="137" t="s">
        <v>7</v>
      </c>
      <c r="F7" s="137" t="s">
        <v>8</v>
      </c>
      <c r="G7" s="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s="2" customFormat="1" x14ac:dyDescent="0.2">
      <c r="A8" s="10"/>
      <c r="B8" s="11"/>
      <c r="C8" s="12"/>
      <c r="D8" s="10"/>
      <c r="E8" s="12"/>
      <c r="F8" s="13"/>
      <c r="G8" s="4"/>
    </row>
    <row r="9" spans="1:34" s="2" customFormat="1" ht="25.5" x14ac:dyDescent="0.2">
      <c r="A9" s="45" t="s">
        <v>9</v>
      </c>
      <c r="B9" s="46" t="s">
        <v>10</v>
      </c>
      <c r="C9" s="47"/>
      <c r="D9" s="48"/>
      <c r="E9" s="12"/>
      <c r="F9" s="13"/>
      <c r="G9" s="4"/>
    </row>
    <row r="10" spans="1:34" s="2" customFormat="1" x14ac:dyDescent="0.2">
      <c r="A10" s="48"/>
      <c r="B10" s="49"/>
      <c r="C10" s="47"/>
      <c r="D10" s="48"/>
      <c r="E10" s="12"/>
      <c r="F10" s="13"/>
      <c r="G10" s="4"/>
    </row>
    <row r="11" spans="1:34" s="2" customFormat="1" x14ac:dyDescent="0.2">
      <c r="A11" s="50" t="s">
        <v>11</v>
      </c>
      <c r="B11" s="51" t="s">
        <v>12</v>
      </c>
      <c r="C11" s="52">
        <v>1</v>
      </c>
      <c r="D11" s="53" t="s">
        <v>13</v>
      </c>
      <c r="E11" s="138"/>
      <c r="F11" s="138">
        <f>ROUND((C11*E11),2)</f>
        <v>0</v>
      </c>
      <c r="G11" s="4"/>
    </row>
    <row r="12" spans="1:34" s="2" customFormat="1" x14ac:dyDescent="0.2">
      <c r="A12" s="48"/>
      <c r="B12" s="49"/>
      <c r="C12" s="47"/>
      <c r="D12" s="48"/>
      <c r="E12" s="139"/>
      <c r="F12" s="140"/>
      <c r="G12" s="4"/>
    </row>
    <row r="13" spans="1:34" s="2" customFormat="1" x14ac:dyDescent="0.2">
      <c r="A13" s="54" t="s">
        <v>11</v>
      </c>
      <c r="B13" s="55" t="s">
        <v>14</v>
      </c>
      <c r="C13" s="52"/>
      <c r="D13" s="53"/>
      <c r="E13" s="138"/>
      <c r="F13" s="138"/>
      <c r="G13" s="4"/>
    </row>
    <row r="14" spans="1:34" s="2" customFormat="1" x14ac:dyDescent="0.2">
      <c r="A14" s="56">
        <v>2.1</v>
      </c>
      <c r="B14" s="57" t="s">
        <v>15</v>
      </c>
      <c r="C14" s="14">
        <v>642.05999999999995</v>
      </c>
      <c r="D14" s="58" t="s">
        <v>16</v>
      </c>
      <c r="E14" s="15"/>
      <c r="F14" s="141">
        <f>ROUND((C14*E14),2)</f>
        <v>0</v>
      </c>
      <c r="G14" s="4"/>
    </row>
    <row r="15" spans="1:34" s="2" customFormat="1" ht="25.5" x14ac:dyDescent="0.2">
      <c r="A15" s="56">
        <v>2.2000000000000002</v>
      </c>
      <c r="B15" s="57" t="s">
        <v>17</v>
      </c>
      <c r="C15" s="14">
        <v>446.88</v>
      </c>
      <c r="D15" s="58" t="s">
        <v>16</v>
      </c>
      <c r="E15" s="15"/>
      <c r="F15" s="141">
        <f>ROUND((C15*E15),2)</f>
        <v>0</v>
      </c>
      <c r="G15" s="4"/>
    </row>
    <row r="16" spans="1:34" s="2" customFormat="1" x14ac:dyDescent="0.2">
      <c r="A16" s="48"/>
      <c r="B16" s="49"/>
      <c r="C16" s="47"/>
      <c r="D16" s="48"/>
      <c r="E16" s="139"/>
      <c r="F16" s="140"/>
      <c r="G16" s="4"/>
    </row>
    <row r="17" spans="1:7" s="2" customFormat="1" x14ac:dyDescent="0.2">
      <c r="A17" s="54" t="s">
        <v>18</v>
      </c>
      <c r="B17" s="55" t="s">
        <v>19</v>
      </c>
      <c r="C17" s="52"/>
      <c r="D17" s="53"/>
      <c r="E17" s="138"/>
      <c r="F17" s="138"/>
      <c r="G17" s="4"/>
    </row>
    <row r="18" spans="1:7" s="2" customFormat="1" ht="25.5" x14ac:dyDescent="0.2">
      <c r="A18" s="59">
        <v>3.1</v>
      </c>
      <c r="B18" s="57" t="s">
        <v>20</v>
      </c>
      <c r="C18" s="14">
        <v>60.48</v>
      </c>
      <c r="D18" s="58" t="s">
        <v>16</v>
      </c>
      <c r="E18" s="15"/>
      <c r="F18" s="141">
        <f>ROUND((C18*E18),2)</f>
        <v>0</v>
      </c>
      <c r="G18" s="4"/>
    </row>
    <row r="19" spans="1:7" s="2" customFormat="1" x14ac:dyDescent="0.2">
      <c r="A19" s="48"/>
      <c r="B19" s="49"/>
      <c r="C19" s="47"/>
      <c r="D19" s="48"/>
      <c r="E19" s="139"/>
      <c r="F19" s="140"/>
      <c r="G19" s="4"/>
    </row>
    <row r="20" spans="1:7" s="2" customFormat="1" ht="25.5" x14ac:dyDescent="0.2">
      <c r="A20" s="59">
        <v>3.2</v>
      </c>
      <c r="B20" s="57" t="s">
        <v>21</v>
      </c>
      <c r="C20" s="14">
        <f>+C18</f>
        <v>60.48</v>
      </c>
      <c r="D20" s="58" t="s">
        <v>16</v>
      </c>
      <c r="E20" s="15"/>
      <c r="F20" s="141">
        <f>ROUND((C20*E20),2)</f>
        <v>0</v>
      </c>
      <c r="G20" s="4"/>
    </row>
    <row r="21" spans="1:7" s="2" customFormat="1" x14ac:dyDescent="0.2">
      <c r="A21" s="48"/>
      <c r="B21" s="49"/>
      <c r="C21" s="47"/>
      <c r="D21" s="48"/>
      <c r="E21" s="139"/>
      <c r="F21" s="140"/>
      <c r="G21" s="4"/>
    </row>
    <row r="22" spans="1:7" s="2" customFormat="1" ht="25.5" x14ac:dyDescent="0.2">
      <c r="A22" s="60">
        <v>3.3</v>
      </c>
      <c r="B22" s="61" t="s">
        <v>22</v>
      </c>
      <c r="C22" s="62">
        <f>C18*0.95</f>
        <v>57.455999999999996</v>
      </c>
      <c r="D22" s="63" t="s">
        <v>16</v>
      </c>
      <c r="E22" s="142"/>
      <c r="F22" s="16">
        <f>ROUND(C22*E22,2)</f>
        <v>0</v>
      </c>
      <c r="G22" s="4"/>
    </row>
    <row r="23" spans="1:7" s="2" customFormat="1" x14ac:dyDescent="0.2">
      <c r="A23" s="45"/>
      <c r="B23" s="45" t="s">
        <v>23</v>
      </c>
      <c r="C23" s="64"/>
      <c r="D23" s="45"/>
      <c r="E23" s="143"/>
      <c r="F23" s="17">
        <f>SUM(F11:F22)</f>
        <v>0</v>
      </c>
      <c r="G23" s="4"/>
    </row>
    <row r="24" spans="1:7" s="2" customFormat="1" x14ac:dyDescent="0.2">
      <c r="A24" s="48"/>
      <c r="B24" s="49"/>
      <c r="C24" s="47"/>
      <c r="D24" s="48"/>
      <c r="E24" s="139"/>
      <c r="F24" s="140"/>
      <c r="G24" s="4"/>
    </row>
    <row r="25" spans="1:7" s="2" customFormat="1" ht="38.25" x14ac:dyDescent="0.2">
      <c r="A25" s="45" t="s">
        <v>24</v>
      </c>
      <c r="B25" s="46" t="s">
        <v>112</v>
      </c>
      <c r="C25" s="47"/>
      <c r="D25" s="48"/>
      <c r="E25" s="139"/>
      <c r="F25" s="140"/>
      <c r="G25" s="4"/>
    </row>
    <row r="26" spans="1:7" s="2" customFormat="1" x14ac:dyDescent="0.2">
      <c r="A26" s="48"/>
      <c r="B26" s="49"/>
      <c r="C26" s="47"/>
      <c r="D26" s="48"/>
      <c r="E26" s="139"/>
      <c r="F26" s="140"/>
      <c r="G26" s="4"/>
    </row>
    <row r="27" spans="1:7" s="2" customFormat="1" x14ac:dyDescent="0.2">
      <c r="A27" s="50" t="s">
        <v>11</v>
      </c>
      <c r="B27" s="51" t="s">
        <v>12</v>
      </c>
      <c r="C27" s="52">
        <v>3</v>
      </c>
      <c r="D27" s="53" t="s">
        <v>13</v>
      </c>
      <c r="E27" s="138"/>
      <c r="F27" s="138">
        <f>ROUND((C27*E27),2)</f>
        <v>0</v>
      </c>
      <c r="G27" s="4"/>
    </row>
    <row r="28" spans="1:7" s="2" customFormat="1" x14ac:dyDescent="0.2">
      <c r="A28" s="50"/>
      <c r="B28" s="51"/>
      <c r="C28" s="52"/>
      <c r="D28" s="53"/>
      <c r="E28" s="138"/>
      <c r="F28" s="138"/>
      <c r="G28" s="4"/>
    </row>
    <row r="29" spans="1:7" s="2" customFormat="1" x14ac:dyDescent="0.2">
      <c r="A29" s="54" t="s">
        <v>25</v>
      </c>
      <c r="B29" s="55" t="s">
        <v>26</v>
      </c>
      <c r="C29" s="52"/>
      <c r="D29" s="53"/>
      <c r="E29" s="138"/>
      <c r="F29" s="138"/>
      <c r="G29" s="4"/>
    </row>
    <row r="30" spans="1:7" s="2" customFormat="1" x14ac:dyDescent="0.2">
      <c r="A30" s="56">
        <v>2.1</v>
      </c>
      <c r="B30" s="57" t="s">
        <v>15</v>
      </c>
      <c r="C30" s="14">
        <v>583.88</v>
      </c>
      <c r="D30" s="58" t="s">
        <v>16</v>
      </c>
      <c r="E30" s="15"/>
      <c r="F30" s="141">
        <f>ROUND((C30*E30),2)</f>
        <v>0</v>
      </c>
      <c r="G30" s="4"/>
    </row>
    <row r="31" spans="1:7" s="2" customFormat="1" x14ac:dyDescent="0.2">
      <c r="A31" s="56">
        <v>2.2000000000000002</v>
      </c>
      <c r="B31" s="57" t="s">
        <v>27</v>
      </c>
      <c r="C31" s="14">
        <v>588.02</v>
      </c>
      <c r="D31" s="58" t="s">
        <v>16</v>
      </c>
      <c r="E31" s="15"/>
      <c r="F31" s="141">
        <f>ROUND((C31*E31),2)</f>
        <v>0</v>
      </c>
      <c r="G31" s="4"/>
    </row>
    <row r="32" spans="1:7" s="2" customFormat="1" ht="25.5" x14ac:dyDescent="0.2">
      <c r="A32" s="56">
        <v>2.2999999999999998</v>
      </c>
      <c r="B32" s="57" t="s">
        <v>28</v>
      </c>
      <c r="C32" s="14">
        <v>1464.88</v>
      </c>
      <c r="D32" s="58" t="s">
        <v>16</v>
      </c>
      <c r="E32" s="15"/>
      <c r="F32" s="141">
        <f>ROUND((C32*E32),2)</f>
        <v>0</v>
      </c>
      <c r="G32" s="18"/>
    </row>
    <row r="33" spans="1:8" s="2" customFormat="1" ht="8.25" customHeight="1" x14ac:dyDescent="0.2">
      <c r="A33" s="50"/>
      <c r="B33" s="51"/>
      <c r="C33" s="52"/>
      <c r="D33" s="53"/>
      <c r="E33" s="138"/>
      <c r="F33" s="138"/>
      <c r="G33" s="4"/>
    </row>
    <row r="34" spans="1:8" s="2" customFormat="1" x14ac:dyDescent="0.2">
      <c r="A34" s="54" t="s">
        <v>18</v>
      </c>
      <c r="B34" s="55" t="s">
        <v>19</v>
      </c>
      <c r="C34" s="52"/>
      <c r="D34" s="53"/>
      <c r="E34" s="138"/>
      <c r="F34" s="138"/>
      <c r="G34" s="4"/>
    </row>
    <row r="35" spans="1:8" s="2" customFormat="1" ht="25.5" x14ac:dyDescent="0.2">
      <c r="A35" s="59">
        <v>3.1</v>
      </c>
      <c r="B35" s="57" t="s">
        <v>20</v>
      </c>
      <c r="C35" s="14">
        <f>C31*1.25</f>
        <v>735.02499999999998</v>
      </c>
      <c r="D35" s="58" t="s">
        <v>16</v>
      </c>
      <c r="E35" s="15"/>
      <c r="F35" s="141">
        <f>ROUND((C35*E35),2)</f>
        <v>0</v>
      </c>
      <c r="G35" s="4"/>
    </row>
    <row r="36" spans="1:8" s="2" customFormat="1" x14ac:dyDescent="0.2">
      <c r="A36" s="48"/>
      <c r="B36" s="49"/>
      <c r="C36" s="47"/>
      <c r="D36" s="48"/>
      <c r="E36" s="139"/>
      <c r="F36" s="140"/>
      <c r="G36" s="4"/>
    </row>
    <row r="37" spans="1:8" s="2" customFormat="1" ht="25.5" x14ac:dyDescent="0.2">
      <c r="A37" s="59">
        <v>3.2</v>
      </c>
      <c r="B37" s="57" t="s">
        <v>21</v>
      </c>
      <c r="C37" s="14">
        <f>+C35</f>
        <v>735.02499999999998</v>
      </c>
      <c r="D37" s="58" t="s">
        <v>16</v>
      </c>
      <c r="E37" s="15"/>
      <c r="F37" s="141">
        <f>ROUND((C37*E37),2)</f>
        <v>0</v>
      </c>
      <c r="G37" s="4"/>
    </row>
    <row r="38" spans="1:8" s="2" customFormat="1" ht="25.5" x14ac:dyDescent="0.2">
      <c r="A38" s="60">
        <v>3.3</v>
      </c>
      <c r="B38" s="61" t="s">
        <v>29</v>
      </c>
      <c r="C38" s="62">
        <f>+C37*0.95</f>
        <v>698.27374999999995</v>
      </c>
      <c r="D38" s="63" t="s">
        <v>16</v>
      </c>
      <c r="E38" s="142"/>
      <c r="F38" s="16">
        <f>ROUND(C38*E38,2)</f>
        <v>0</v>
      </c>
      <c r="G38" s="4"/>
    </row>
    <row r="39" spans="1:8" s="2" customFormat="1" ht="6.75" customHeight="1" x14ac:dyDescent="0.2">
      <c r="A39" s="48"/>
      <c r="B39" s="49"/>
      <c r="C39" s="47"/>
      <c r="D39" s="48"/>
      <c r="E39" s="139"/>
      <c r="F39" s="140"/>
      <c r="G39" s="4"/>
    </row>
    <row r="40" spans="1:8" s="2" customFormat="1" ht="39.75" customHeight="1" x14ac:dyDescent="0.2">
      <c r="A40" s="65">
        <v>4</v>
      </c>
      <c r="B40" s="46" t="s">
        <v>30</v>
      </c>
      <c r="C40" s="14"/>
      <c r="D40" s="58"/>
      <c r="E40" s="15"/>
      <c r="F40" s="141"/>
      <c r="G40" s="4"/>
    </row>
    <row r="41" spans="1:8" s="2" customFormat="1" ht="25.5" x14ac:dyDescent="0.2">
      <c r="A41" s="59">
        <v>4.0999999999999996</v>
      </c>
      <c r="B41" s="57" t="s">
        <v>31</v>
      </c>
      <c r="C41" s="14">
        <v>10.32</v>
      </c>
      <c r="D41" s="58" t="s">
        <v>16</v>
      </c>
      <c r="E41" s="141"/>
      <c r="F41" s="141">
        <f>ROUND((C41*E41),2)</f>
        <v>0</v>
      </c>
      <c r="G41" s="4"/>
    </row>
    <row r="42" spans="1:8" s="2" customFormat="1" ht="25.5" x14ac:dyDescent="0.2">
      <c r="A42" s="59">
        <v>4.2</v>
      </c>
      <c r="B42" s="57" t="s">
        <v>32</v>
      </c>
      <c r="C42" s="14">
        <v>32.07</v>
      </c>
      <c r="D42" s="58" t="s">
        <v>16</v>
      </c>
      <c r="E42" s="141"/>
      <c r="F42" s="141">
        <f>ROUND((C42*E42),2)</f>
        <v>0</v>
      </c>
      <c r="G42" s="4"/>
    </row>
    <row r="43" spans="1:8" s="2" customFormat="1" ht="25.5" x14ac:dyDescent="0.2">
      <c r="A43" s="66">
        <v>4.3</v>
      </c>
      <c r="B43" s="67" t="s">
        <v>33</v>
      </c>
      <c r="C43" s="19">
        <v>40.54</v>
      </c>
      <c r="D43" s="68" t="s">
        <v>16</v>
      </c>
      <c r="E43" s="144"/>
      <c r="F43" s="144">
        <f>ROUND((C43*E43),2)</f>
        <v>0</v>
      </c>
      <c r="G43" s="4"/>
    </row>
    <row r="44" spans="1:8" s="2" customFormat="1" x14ac:dyDescent="0.2">
      <c r="A44" s="48"/>
      <c r="B44" s="49"/>
      <c r="C44" s="47"/>
      <c r="D44" s="48"/>
      <c r="E44" s="139"/>
      <c r="F44" s="140"/>
      <c r="G44" s="4"/>
    </row>
    <row r="45" spans="1:8" s="2" customFormat="1" x14ac:dyDescent="0.2">
      <c r="A45" s="69">
        <v>5</v>
      </c>
      <c r="B45" s="70" t="s">
        <v>34</v>
      </c>
      <c r="C45" s="71"/>
      <c r="D45" s="72"/>
      <c r="E45" s="145"/>
      <c r="F45" s="146"/>
      <c r="G45" s="4"/>
    </row>
    <row r="46" spans="1:8" s="2" customFormat="1" ht="76.5" x14ac:dyDescent="0.2">
      <c r="A46" s="73">
        <v>5.0999999999999996</v>
      </c>
      <c r="B46" s="74" t="s">
        <v>35</v>
      </c>
      <c r="C46" s="14">
        <v>1</v>
      </c>
      <c r="D46" s="75" t="s">
        <v>36</v>
      </c>
      <c r="E46" s="147"/>
      <c r="F46" s="148">
        <f>+C46*E46</f>
        <v>0</v>
      </c>
      <c r="G46" s="4"/>
      <c r="H46" s="20"/>
    </row>
    <row r="47" spans="1:8" s="2" customFormat="1" ht="76.5" x14ac:dyDescent="0.2">
      <c r="A47" s="56">
        <v>5.2</v>
      </c>
      <c r="B47" s="57" t="s">
        <v>37</v>
      </c>
      <c r="C47" s="14">
        <v>1</v>
      </c>
      <c r="D47" s="58" t="s">
        <v>36</v>
      </c>
      <c r="E47" s="15"/>
      <c r="F47" s="141">
        <f>ROUND((C47*E47),2)</f>
        <v>0</v>
      </c>
      <c r="G47" s="4"/>
    </row>
    <row r="48" spans="1:8" s="2" customFormat="1" x14ac:dyDescent="0.2">
      <c r="A48" s="48"/>
      <c r="B48" s="49"/>
      <c r="C48" s="47"/>
      <c r="D48" s="48"/>
      <c r="E48" s="139"/>
      <c r="F48" s="140"/>
      <c r="G48" s="4"/>
    </row>
    <row r="49" spans="1:7" s="2" customFormat="1" x14ac:dyDescent="0.2">
      <c r="A49" s="76">
        <v>6</v>
      </c>
      <c r="B49" s="77" t="s">
        <v>38</v>
      </c>
      <c r="C49" s="78"/>
      <c r="D49" s="79"/>
      <c r="E49" s="149"/>
      <c r="F49" s="150"/>
      <c r="G49" s="4"/>
    </row>
    <row r="50" spans="1:7" s="2" customFormat="1" ht="25.5" x14ac:dyDescent="0.2">
      <c r="A50" s="80">
        <v>6.1</v>
      </c>
      <c r="B50" s="81" t="s">
        <v>39</v>
      </c>
      <c r="C50" s="78">
        <v>6</v>
      </c>
      <c r="D50" s="79" t="s">
        <v>36</v>
      </c>
      <c r="E50" s="149"/>
      <c r="F50" s="150">
        <f t="shared" ref="F50:F73" si="0">+C50*E50</f>
        <v>0</v>
      </c>
      <c r="G50" s="4"/>
    </row>
    <row r="51" spans="1:7" s="2" customFormat="1" ht="25.5" x14ac:dyDescent="0.2">
      <c r="A51" s="80">
        <v>6.2</v>
      </c>
      <c r="B51" s="81" t="s">
        <v>40</v>
      </c>
      <c r="C51" s="78">
        <v>1</v>
      </c>
      <c r="D51" s="79" t="s">
        <v>36</v>
      </c>
      <c r="E51" s="149"/>
      <c r="F51" s="150">
        <f t="shared" si="0"/>
        <v>0</v>
      </c>
      <c r="G51" s="4"/>
    </row>
    <row r="52" spans="1:7" s="2" customFormat="1" ht="25.5" x14ac:dyDescent="0.2">
      <c r="A52" s="80">
        <v>6.3</v>
      </c>
      <c r="B52" s="81" t="s">
        <v>41</v>
      </c>
      <c r="C52" s="78">
        <v>5</v>
      </c>
      <c r="D52" s="79" t="s">
        <v>36</v>
      </c>
      <c r="E52" s="149"/>
      <c r="F52" s="150">
        <f t="shared" si="0"/>
        <v>0</v>
      </c>
      <c r="G52" s="4"/>
    </row>
    <row r="53" spans="1:7" s="2" customFormat="1" ht="25.5" x14ac:dyDescent="0.2">
      <c r="A53" s="80">
        <v>6.4</v>
      </c>
      <c r="B53" s="81" t="s">
        <v>42</v>
      </c>
      <c r="C53" s="82">
        <v>2</v>
      </c>
      <c r="D53" s="83" t="s">
        <v>36</v>
      </c>
      <c r="E53" s="151"/>
      <c r="F53" s="152">
        <f t="shared" si="0"/>
        <v>0</v>
      </c>
      <c r="G53" s="4"/>
    </row>
    <row r="54" spans="1:7" s="2" customFormat="1" ht="25.5" x14ac:dyDescent="0.2">
      <c r="A54" s="80">
        <v>6.5</v>
      </c>
      <c r="B54" s="81" t="s">
        <v>43</v>
      </c>
      <c r="C54" s="82">
        <v>2</v>
      </c>
      <c r="D54" s="83" t="s">
        <v>36</v>
      </c>
      <c r="E54" s="151"/>
      <c r="F54" s="152">
        <f t="shared" si="0"/>
        <v>0</v>
      </c>
      <c r="G54" s="4"/>
    </row>
    <row r="55" spans="1:7" s="2" customFormat="1" ht="25.5" x14ac:dyDescent="0.2">
      <c r="A55" s="80">
        <v>6.6</v>
      </c>
      <c r="B55" s="81" t="s">
        <v>44</v>
      </c>
      <c r="C55" s="82">
        <v>1</v>
      </c>
      <c r="D55" s="83" t="s">
        <v>36</v>
      </c>
      <c r="E55" s="151"/>
      <c r="F55" s="152">
        <f t="shared" si="0"/>
        <v>0</v>
      </c>
      <c r="G55" s="4"/>
    </row>
    <row r="56" spans="1:7" s="2" customFormat="1" ht="25.5" x14ac:dyDescent="0.2">
      <c r="A56" s="80">
        <v>6.7</v>
      </c>
      <c r="B56" s="81" t="s">
        <v>45</v>
      </c>
      <c r="C56" s="82">
        <v>11.58</v>
      </c>
      <c r="D56" s="83" t="s">
        <v>46</v>
      </c>
      <c r="E56" s="151"/>
      <c r="F56" s="152">
        <f t="shared" si="0"/>
        <v>0</v>
      </c>
      <c r="G56" s="4"/>
    </row>
    <row r="57" spans="1:7" s="2" customFormat="1" ht="25.5" x14ac:dyDescent="0.2">
      <c r="A57" s="80">
        <v>6.8</v>
      </c>
      <c r="B57" s="81" t="s">
        <v>47</v>
      </c>
      <c r="C57" s="82">
        <v>11.58</v>
      </c>
      <c r="D57" s="83" t="s">
        <v>46</v>
      </c>
      <c r="E57" s="151"/>
      <c r="F57" s="152">
        <f t="shared" si="0"/>
        <v>0</v>
      </c>
      <c r="G57" s="4"/>
    </row>
    <row r="58" spans="1:7" s="2" customFormat="1" ht="25.5" x14ac:dyDescent="0.2">
      <c r="A58" s="80">
        <v>6.9</v>
      </c>
      <c r="B58" s="81" t="s">
        <v>48</v>
      </c>
      <c r="C58" s="82">
        <v>47</v>
      </c>
      <c r="D58" s="83" t="s">
        <v>46</v>
      </c>
      <c r="E58" s="151"/>
      <c r="F58" s="152">
        <f t="shared" si="0"/>
        <v>0</v>
      </c>
      <c r="G58" s="4"/>
    </row>
    <row r="59" spans="1:7" s="2" customFormat="1" ht="25.5" x14ac:dyDescent="0.2">
      <c r="A59" s="84">
        <v>6.1</v>
      </c>
      <c r="B59" s="81" t="s">
        <v>49</v>
      </c>
      <c r="C59" s="82">
        <v>11.58</v>
      </c>
      <c r="D59" s="83" t="s">
        <v>46</v>
      </c>
      <c r="E59" s="151"/>
      <c r="F59" s="152">
        <f t="shared" si="0"/>
        <v>0</v>
      </c>
      <c r="G59" s="4"/>
    </row>
    <row r="60" spans="1:7" s="2" customFormat="1" ht="25.5" x14ac:dyDescent="0.2">
      <c r="A60" s="84">
        <v>6.11</v>
      </c>
      <c r="B60" s="81" t="s">
        <v>50</v>
      </c>
      <c r="C60" s="82">
        <v>11.58</v>
      </c>
      <c r="D60" s="83" t="s">
        <v>46</v>
      </c>
      <c r="E60" s="151"/>
      <c r="F60" s="152">
        <f t="shared" si="0"/>
        <v>0</v>
      </c>
      <c r="G60" s="4"/>
    </row>
    <row r="61" spans="1:7" s="2" customFormat="1" ht="25.5" x14ac:dyDescent="0.2">
      <c r="A61" s="84">
        <v>6.12</v>
      </c>
      <c r="B61" s="81" t="s">
        <v>50</v>
      </c>
      <c r="C61" s="82">
        <v>13</v>
      </c>
      <c r="D61" s="83" t="s">
        <v>46</v>
      </c>
      <c r="E61" s="151"/>
      <c r="F61" s="152">
        <f t="shared" si="0"/>
        <v>0</v>
      </c>
      <c r="G61" s="4"/>
    </row>
    <row r="62" spans="1:7" s="2" customFormat="1" ht="25.5" x14ac:dyDescent="0.2">
      <c r="A62" s="84">
        <v>6.13</v>
      </c>
      <c r="B62" s="81" t="s">
        <v>51</v>
      </c>
      <c r="C62" s="82">
        <v>471.04</v>
      </c>
      <c r="D62" s="83" t="s">
        <v>46</v>
      </c>
      <c r="E62" s="151"/>
      <c r="F62" s="152">
        <f t="shared" si="0"/>
        <v>0</v>
      </c>
      <c r="G62" s="4"/>
    </row>
    <row r="63" spans="1:7" s="2" customFormat="1" ht="25.5" x14ac:dyDescent="0.2">
      <c r="A63" s="84">
        <v>6.14</v>
      </c>
      <c r="B63" s="81" t="s">
        <v>52</v>
      </c>
      <c r="C63" s="82">
        <v>2</v>
      </c>
      <c r="D63" s="83" t="s">
        <v>36</v>
      </c>
      <c r="E63" s="151"/>
      <c r="F63" s="152">
        <f t="shared" si="0"/>
        <v>0</v>
      </c>
      <c r="G63" s="5"/>
    </row>
    <row r="64" spans="1:7" s="2" customFormat="1" ht="25.5" x14ac:dyDescent="0.2">
      <c r="A64" s="84">
        <v>6.15</v>
      </c>
      <c r="B64" s="81" t="s">
        <v>53</v>
      </c>
      <c r="C64" s="82">
        <v>2</v>
      </c>
      <c r="D64" s="83" t="s">
        <v>36</v>
      </c>
      <c r="E64" s="151"/>
      <c r="F64" s="152">
        <f t="shared" si="0"/>
        <v>0</v>
      </c>
      <c r="G64" s="5"/>
    </row>
    <row r="65" spans="1:7" s="2" customFormat="1" ht="25.5" x14ac:dyDescent="0.2">
      <c r="A65" s="84">
        <v>6.16</v>
      </c>
      <c r="B65" s="81" t="s">
        <v>54</v>
      </c>
      <c r="C65" s="82">
        <v>3</v>
      </c>
      <c r="D65" s="83" t="s">
        <v>36</v>
      </c>
      <c r="E65" s="151"/>
      <c r="F65" s="152">
        <f t="shared" si="0"/>
        <v>0</v>
      </c>
      <c r="G65" s="5"/>
    </row>
    <row r="66" spans="1:7" s="2" customFormat="1" ht="25.5" x14ac:dyDescent="0.2">
      <c r="A66" s="85">
        <v>6.17</v>
      </c>
      <c r="B66" s="86" t="s">
        <v>55</v>
      </c>
      <c r="C66" s="87">
        <v>4</v>
      </c>
      <c r="D66" s="88" t="s">
        <v>46</v>
      </c>
      <c r="E66" s="153"/>
      <c r="F66" s="154">
        <f t="shared" si="0"/>
        <v>0</v>
      </c>
      <c r="G66" s="4"/>
    </row>
    <row r="67" spans="1:7" s="2" customFormat="1" ht="25.5" x14ac:dyDescent="0.2">
      <c r="A67" s="84">
        <v>6.1800000000000104</v>
      </c>
      <c r="B67" s="81" t="s">
        <v>56</v>
      </c>
      <c r="C67" s="82">
        <v>3</v>
      </c>
      <c r="D67" s="83" t="s">
        <v>46</v>
      </c>
      <c r="E67" s="151"/>
      <c r="F67" s="152">
        <f t="shared" si="0"/>
        <v>0</v>
      </c>
      <c r="G67" s="4"/>
    </row>
    <row r="68" spans="1:7" s="2" customFormat="1" x14ac:dyDescent="0.2">
      <c r="A68" s="84">
        <v>6.1900000000000102</v>
      </c>
      <c r="B68" s="81" t="s">
        <v>57</v>
      </c>
      <c r="C68" s="78">
        <v>2</v>
      </c>
      <c r="D68" s="79" t="s">
        <v>36</v>
      </c>
      <c r="E68" s="149"/>
      <c r="F68" s="150">
        <f t="shared" si="0"/>
        <v>0</v>
      </c>
      <c r="G68" s="4"/>
    </row>
    <row r="69" spans="1:7" s="2" customFormat="1" x14ac:dyDescent="0.2">
      <c r="A69" s="84">
        <v>6.2000000000000099</v>
      </c>
      <c r="B69" s="81" t="s">
        <v>58</v>
      </c>
      <c r="C69" s="78">
        <v>2</v>
      </c>
      <c r="D69" s="79" t="s">
        <v>36</v>
      </c>
      <c r="E69" s="149"/>
      <c r="F69" s="150">
        <f t="shared" si="0"/>
        <v>0</v>
      </c>
      <c r="G69" s="4"/>
    </row>
    <row r="70" spans="1:7" s="2" customFormat="1" x14ac:dyDescent="0.2">
      <c r="A70" s="84">
        <v>6.2100000000000097</v>
      </c>
      <c r="B70" s="81" t="s">
        <v>59</v>
      </c>
      <c r="C70" s="78">
        <v>2</v>
      </c>
      <c r="D70" s="79" t="s">
        <v>36</v>
      </c>
      <c r="E70" s="149"/>
      <c r="F70" s="150">
        <f t="shared" si="0"/>
        <v>0</v>
      </c>
      <c r="G70" s="4"/>
    </row>
    <row r="71" spans="1:7" s="2" customFormat="1" x14ac:dyDescent="0.2">
      <c r="A71" s="84">
        <v>6.2200000000000104</v>
      </c>
      <c r="B71" s="81" t="s">
        <v>60</v>
      </c>
      <c r="C71" s="78">
        <v>2</v>
      </c>
      <c r="D71" s="79" t="s">
        <v>36</v>
      </c>
      <c r="E71" s="149"/>
      <c r="F71" s="150">
        <f t="shared" si="0"/>
        <v>0</v>
      </c>
      <c r="G71" s="4"/>
    </row>
    <row r="72" spans="1:7" s="2" customFormat="1" x14ac:dyDescent="0.2">
      <c r="A72" s="84">
        <v>6.2300000000000102</v>
      </c>
      <c r="B72" s="81" t="s">
        <v>61</v>
      </c>
      <c r="C72" s="78">
        <v>3</v>
      </c>
      <c r="D72" s="79" t="s">
        <v>36</v>
      </c>
      <c r="E72" s="149"/>
      <c r="F72" s="150">
        <f t="shared" si="0"/>
        <v>0</v>
      </c>
      <c r="G72" s="4"/>
    </row>
    <row r="73" spans="1:7" s="2" customFormat="1" x14ac:dyDescent="0.2">
      <c r="A73" s="84">
        <v>6.24</v>
      </c>
      <c r="B73" s="81" t="s">
        <v>62</v>
      </c>
      <c r="C73" s="78">
        <v>1</v>
      </c>
      <c r="D73" s="79" t="s">
        <v>36</v>
      </c>
      <c r="E73" s="149"/>
      <c r="F73" s="150">
        <f t="shared" si="0"/>
        <v>0</v>
      </c>
      <c r="G73" s="4"/>
    </row>
    <row r="74" spans="1:7" s="2" customFormat="1" ht="26.25" customHeight="1" x14ac:dyDescent="0.2">
      <c r="A74" s="84">
        <v>6.25</v>
      </c>
      <c r="B74" s="89" t="s">
        <v>63</v>
      </c>
      <c r="C74" s="21">
        <v>13.5</v>
      </c>
      <c r="D74" s="90" t="s">
        <v>16</v>
      </c>
      <c r="E74" s="141"/>
      <c r="F74" s="141">
        <f>ROUND((C74*E74),2)</f>
        <v>0</v>
      </c>
      <c r="G74" s="4"/>
    </row>
    <row r="75" spans="1:7" s="2" customFormat="1" x14ac:dyDescent="0.2">
      <c r="A75" s="84">
        <v>6.26</v>
      </c>
      <c r="B75" s="81" t="s">
        <v>64</v>
      </c>
      <c r="C75" s="78">
        <v>1</v>
      </c>
      <c r="D75" s="79" t="s">
        <v>36</v>
      </c>
      <c r="E75" s="149"/>
      <c r="F75" s="150">
        <f>+C75*E75</f>
        <v>0</v>
      </c>
      <c r="G75" s="4"/>
    </row>
    <row r="76" spans="1:7" s="2" customFormat="1" ht="5.25" customHeight="1" x14ac:dyDescent="0.2">
      <c r="A76" s="48"/>
      <c r="B76" s="49"/>
      <c r="C76" s="47"/>
      <c r="D76" s="48"/>
      <c r="E76" s="139"/>
      <c r="F76" s="140"/>
      <c r="G76" s="4"/>
    </row>
    <row r="77" spans="1:7" s="2" customFormat="1" x14ac:dyDescent="0.2">
      <c r="A77" s="91">
        <v>6.18</v>
      </c>
      <c r="B77" s="77" t="s">
        <v>14</v>
      </c>
      <c r="C77" s="92"/>
      <c r="D77" s="93"/>
      <c r="E77" s="155"/>
      <c r="F77" s="150">
        <f>+C77*E77</f>
        <v>0</v>
      </c>
      <c r="G77" s="4"/>
    </row>
    <row r="78" spans="1:7" s="2" customFormat="1" x14ac:dyDescent="0.2">
      <c r="A78" s="94" t="s">
        <v>65</v>
      </c>
      <c r="B78" s="81" t="s">
        <v>66</v>
      </c>
      <c r="C78" s="78">
        <v>579.62</v>
      </c>
      <c r="D78" s="53" t="s">
        <v>16</v>
      </c>
      <c r="E78" s="149"/>
      <c r="F78" s="150">
        <f>+C78*E78</f>
        <v>0</v>
      </c>
      <c r="G78" s="5"/>
    </row>
    <row r="79" spans="1:7" s="2" customFormat="1" x14ac:dyDescent="0.2">
      <c r="A79" s="94" t="s">
        <v>67</v>
      </c>
      <c r="B79" s="81" t="s">
        <v>68</v>
      </c>
      <c r="C79" s="78">
        <v>42.5</v>
      </c>
      <c r="D79" s="53" t="s">
        <v>16</v>
      </c>
      <c r="E79" s="149"/>
      <c r="F79" s="150">
        <f>+C79*E79</f>
        <v>0</v>
      </c>
      <c r="G79" s="5"/>
    </row>
    <row r="80" spans="1:7" s="2" customFormat="1" ht="25.5" x14ac:dyDescent="0.2">
      <c r="A80" s="94" t="s">
        <v>69</v>
      </c>
      <c r="B80" s="61" t="s">
        <v>70</v>
      </c>
      <c r="C80" s="82">
        <v>492.43</v>
      </c>
      <c r="D80" s="90" t="s">
        <v>16</v>
      </c>
      <c r="E80" s="151"/>
      <c r="F80" s="152">
        <f>+C80*E80</f>
        <v>0</v>
      </c>
      <c r="G80" s="5"/>
    </row>
    <row r="81" spans="1:7" s="2" customFormat="1" ht="38.25" x14ac:dyDescent="0.2">
      <c r="A81" s="94" t="s">
        <v>71</v>
      </c>
      <c r="B81" s="81" t="s">
        <v>72</v>
      </c>
      <c r="C81" s="82">
        <v>108.99</v>
      </c>
      <c r="D81" s="90" t="s">
        <v>16</v>
      </c>
      <c r="E81" s="151"/>
      <c r="F81" s="152">
        <f>+C81*E81</f>
        <v>0</v>
      </c>
      <c r="G81" s="5"/>
    </row>
    <row r="82" spans="1:7" s="2" customFormat="1" ht="7.5" customHeight="1" x14ac:dyDescent="0.2">
      <c r="A82" s="48"/>
      <c r="B82" s="49"/>
      <c r="C82" s="47"/>
      <c r="D82" s="48"/>
      <c r="E82" s="139"/>
      <c r="F82" s="140"/>
      <c r="G82" s="4"/>
    </row>
    <row r="83" spans="1:7" s="2" customFormat="1" x14ac:dyDescent="0.2">
      <c r="A83" s="76">
        <v>7</v>
      </c>
      <c r="B83" s="77" t="s">
        <v>73</v>
      </c>
      <c r="C83" s="78"/>
      <c r="D83" s="79"/>
      <c r="E83" s="149"/>
      <c r="F83" s="150">
        <f>ROUND((C83*E83),2)</f>
        <v>0</v>
      </c>
      <c r="G83" s="4"/>
    </row>
    <row r="84" spans="1:7" s="2" customFormat="1" ht="18" customHeight="1" x14ac:dyDescent="0.2">
      <c r="A84" s="94">
        <v>7.1</v>
      </c>
      <c r="B84" s="81" t="s">
        <v>74</v>
      </c>
      <c r="C84" s="78">
        <v>1</v>
      </c>
      <c r="D84" s="79" t="s">
        <v>36</v>
      </c>
      <c r="E84" s="149"/>
      <c r="F84" s="150">
        <f>ROUND((C84*E84),2)</f>
        <v>0</v>
      </c>
      <c r="G84" s="4"/>
    </row>
    <row r="85" spans="1:7" s="2" customFormat="1" ht="5.25" customHeight="1" x14ac:dyDescent="0.2">
      <c r="A85" s="56"/>
      <c r="B85" s="57"/>
      <c r="C85" s="22"/>
      <c r="D85" s="95"/>
      <c r="E85" s="23"/>
      <c r="F85" s="138"/>
      <c r="G85" s="4"/>
    </row>
    <row r="86" spans="1:7" s="2" customFormat="1" ht="25.5" x14ac:dyDescent="0.2">
      <c r="A86" s="54" t="s">
        <v>75</v>
      </c>
      <c r="B86" s="55" t="s">
        <v>76</v>
      </c>
      <c r="C86" s="52"/>
      <c r="D86" s="53"/>
      <c r="E86" s="138"/>
      <c r="F86" s="138"/>
      <c r="G86" s="4"/>
    </row>
    <row r="87" spans="1:7" s="2" customFormat="1" x14ac:dyDescent="0.2">
      <c r="A87" s="96">
        <v>8.1</v>
      </c>
      <c r="B87" s="97" t="s">
        <v>77</v>
      </c>
      <c r="C87" s="98">
        <v>80</v>
      </c>
      <c r="D87" s="99" t="s">
        <v>78</v>
      </c>
      <c r="E87" s="24"/>
      <c r="F87" s="25">
        <f>ROUND(E87*C87,2)</f>
        <v>0</v>
      </c>
      <c r="G87" s="4"/>
    </row>
    <row r="88" spans="1:7" s="2" customFormat="1" ht="7.5" customHeight="1" x14ac:dyDescent="0.2">
      <c r="A88" s="56"/>
      <c r="B88" s="57"/>
      <c r="C88" s="22"/>
      <c r="D88" s="95"/>
      <c r="E88" s="23"/>
      <c r="F88" s="138"/>
      <c r="G88" s="4"/>
    </row>
    <row r="89" spans="1:7" s="2" customFormat="1" x14ac:dyDescent="0.2">
      <c r="A89" s="65">
        <v>9</v>
      </c>
      <c r="B89" s="46" t="s">
        <v>79</v>
      </c>
      <c r="C89" s="100"/>
      <c r="D89" s="95"/>
      <c r="E89" s="23"/>
      <c r="F89" s="138">
        <f>ROUND((C89*E89),2)</f>
        <v>0</v>
      </c>
      <c r="G89" s="4"/>
    </row>
    <row r="90" spans="1:7" s="2" customFormat="1" x14ac:dyDescent="0.2">
      <c r="A90" s="56">
        <v>9.1</v>
      </c>
      <c r="B90" s="57" t="s">
        <v>80</v>
      </c>
      <c r="C90" s="100">
        <v>105.6</v>
      </c>
      <c r="D90" s="95" t="s">
        <v>46</v>
      </c>
      <c r="E90" s="23"/>
      <c r="F90" s="138">
        <f>ROUND((C90*E90),2)</f>
        <v>0</v>
      </c>
      <c r="G90" s="4"/>
    </row>
    <row r="91" spans="1:7" s="2" customFormat="1" ht="25.5" x14ac:dyDescent="0.2">
      <c r="A91" s="56">
        <v>9.1999999999999993</v>
      </c>
      <c r="B91" s="101" t="s">
        <v>81</v>
      </c>
      <c r="C91" s="100">
        <v>34</v>
      </c>
      <c r="D91" s="95" t="s">
        <v>36</v>
      </c>
      <c r="E91" s="23"/>
      <c r="F91" s="138">
        <f>ROUND((C91*E91),2)</f>
        <v>0</v>
      </c>
      <c r="G91" s="4"/>
    </row>
    <row r="92" spans="1:7" s="2" customFormat="1" ht="38.25" x14ac:dyDescent="0.2">
      <c r="A92" s="56">
        <v>9.3000000000000007</v>
      </c>
      <c r="B92" s="101" t="s">
        <v>82</v>
      </c>
      <c r="C92" s="102">
        <v>7</v>
      </c>
      <c r="D92" s="58" t="s">
        <v>36</v>
      </c>
      <c r="E92" s="15"/>
      <c r="F92" s="141">
        <f>ROUND((C92*E92),2)</f>
        <v>0</v>
      </c>
      <c r="G92" s="4"/>
    </row>
    <row r="93" spans="1:7" s="2" customFormat="1" x14ac:dyDescent="0.2">
      <c r="A93" s="56">
        <v>9.4</v>
      </c>
      <c r="B93" s="57" t="s">
        <v>83</v>
      </c>
      <c r="C93" s="100">
        <v>1</v>
      </c>
      <c r="D93" s="95" t="s">
        <v>36</v>
      </c>
      <c r="E93" s="156"/>
      <c r="F93" s="138">
        <f>ROUND((C93*E93),2)</f>
        <v>0</v>
      </c>
      <c r="G93" s="4"/>
    </row>
    <row r="94" spans="1:7" s="2" customFormat="1" ht="7.5" customHeight="1" x14ac:dyDescent="0.2">
      <c r="A94" s="56"/>
      <c r="B94" s="57"/>
      <c r="C94" s="100"/>
      <c r="D94" s="95"/>
      <c r="E94" s="156"/>
      <c r="F94" s="138"/>
      <c r="G94" s="4"/>
    </row>
    <row r="95" spans="1:7" s="2" customFormat="1" x14ac:dyDescent="0.2">
      <c r="A95" s="56">
        <v>10</v>
      </c>
      <c r="B95" s="57" t="s">
        <v>84</v>
      </c>
      <c r="C95" s="100">
        <v>50</v>
      </c>
      <c r="D95" s="95" t="s">
        <v>85</v>
      </c>
      <c r="E95" s="156"/>
      <c r="F95" s="138">
        <f>ROUND((C95*E95),2)</f>
        <v>0</v>
      </c>
      <c r="G95" s="4"/>
    </row>
    <row r="96" spans="1:7" s="2" customFormat="1" x14ac:dyDescent="0.2">
      <c r="A96" s="56">
        <v>11</v>
      </c>
      <c r="B96" s="57" t="s">
        <v>86</v>
      </c>
      <c r="C96" s="100">
        <v>1</v>
      </c>
      <c r="D96" s="95" t="s">
        <v>36</v>
      </c>
      <c r="E96" s="156"/>
      <c r="F96" s="138">
        <f>ROUND((C96*E96),2)</f>
        <v>0</v>
      </c>
      <c r="G96" s="4"/>
    </row>
    <row r="97" spans="1:34" s="2" customFormat="1" x14ac:dyDescent="0.2">
      <c r="A97" s="56"/>
      <c r="B97" s="57"/>
      <c r="C97" s="100"/>
      <c r="D97" s="95"/>
      <c r="E97" s="156"/>
      <c r="F97" s="138"/>
      <c r="G97" s="4"/>
    </row>
    <row r="98" spans="1:34" s="2" customFormat="1" x14ac:dyDescent="0.2">
      <c r="A98" s="56">
        <v>12</v>
      </c>
      <c r="B98" s="57" t="s">
        <v>87</v>
      </c>
      <c r="C98" s="100">
        <v>1</v>
      </c>
      <c r="D98" s="95" t="s">
        <v>36</v>
      </c>
      <c r="E98" s="156"/>
      <c r="F98" s="138">
        <f>ROUND((C98*E98),2)</f>
        <v>0</v>
      </c>
      <c r="G98" s="4"/>
    </row>
    <row r="99" spans="1:34" s="2" customFormat="1" x14ac:dyDescent="0.2">
      <c r="A99" s="45"/>
      <c r="B99" s="45" t="s">
        <v>88</v>
      </c>
      <c r="C99" s="64"/>
      <c r="D99" s="45"/>
      <c r="E99" s="143"/>
      <c r="F99" s="17">
        <f>SUM(F27:F98)</f>
        <v>0</v>
      </c>
      <c r="G99" s="4"/>
    </row>
    <row r="100" spans="1:34" s="2" customFormat="1" ht="8.25" customHeight="1" x14ac:dyDescent="0.2">
      <c r="A100" s="48"/>
      <c r="B100" s="49"/>
      <c r="C100" s="47"/>
      <c r="D100" s="48"/>
      <c r="E100" s="139"/>
      <c r="F100" s="140"/>
      <c r="G100" s="4"/>
    </row>
    <row r="101" spans="1:34" s="3" customFormat="1" x14ac:dyDescent="0.2">
      <c r="A101" s="103" t="s">
        <v>89</v>
      </c>
      <c r="B101" s="104" t="s">
        <v>90</v>
      </c>
      <c r="C101" s="105"/>
      <c r="D101" s="106"/>
      <c r="E101" s="157"/>
      <c r="F101" s="158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</row>
    <row r="102" spans="1:34" s="3" customFormat="1" ht="25.5" x14ac:dyDescent="0.2">
      <c r="A102" s="107">
        <v>1</v>
      </c>
      <c r="B102" s="108" t="s">
        <v>91</v>
      </c>
      <c r="C102" s="173"/>
      <c r="D102" s="58" t="s">
        <v>92</v>
      </c>
      <c r="E102" s="159"/>
      <c r="F102" s="160">
        <f>ROUND(C102*E102,2)</f>
        <v>0</v>
      </c>
      <c r="G102" s="5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</row>
    <row r="103" spans="1:34" ht="63.75" x14ac:dyDescent="0.2">
      <c r="A103" s="107">
        <v>2</v>
      </c>
      <c r="B103" s="109" t="s">
        <v>93</v>
      </c>
      <c r="C103" s="21">
        <v>1</v>
      </c>
      <c r="D103" s="58" t="s">
        <v>36</v>
      </c>
      <c r="E103" s="159"/>
      <c r="F103" s="160">
        <f>ROUND(C103*E103,2)</f>
        <v>0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s="2" customFormat="1" x14ac:dyDescent="0.2">
      <c r="A104" s="110"/>
      <c r="B104" s="111" t="s">
        <v>94</v>
      </c>
      <c r="C104" s="105"/>
      <c r="D104" s="48"/>
      <c r="E104" s="157"/>
      <c r="F104" s="158">
        <f>SUM(F102:F103)</f>
        <v>0</v>
      </c>
      <c r="G104" s="4"/>
    </row>
    <row r="105" spans="1:34" s="2" customFormat="1" x14ac:dyDescent="0.2">
      <c r="A105" s="112"/>
      <c r="B105" s="111"/>
      <c r="C105" s="105"/>
      <c r="D105" s="48"/>
      <c r="E105" s="157"/>
      <c r="F105" s="158"/>
      <c r="G105" s="27"/>
    </row>
    <row r="106" spans="1:34" s="2" customFormat="1" x14ac:dyDescent="0.2">
      <c r="A106" s="113"/>
      <c r="B106" s="114" t="s">
        <v>95</v>
      </c>
      <c r="C106" s="115"/>
      <c r="D106" s="115"/>
      <c r="E106" s="161"/>
      <c r="F106" s="162">
        <f>+F104+F99+F23</f>
        <v>0</v>
      </c>
      <c r="G106" s="4"/>
    </row>
    <row r="107" spans="1:34" s="2" customFormat="1" x14ac:dyDescent="0.2">
      <c r="A107" s="48"/>
      <c r="B107" s="49" t="s">
        <v>95</v>
      </c>
      <c r="C107" s="47"/>
      <c r="D107" s="47"/>
      <c r="E107" s="157"/>
      <c r="F107" s="163">
        <f>F106</f>
        <v>0</v>
      </c>
      <c r="G107" s="28"/>
    </row>
    <row r="108" spans="1:34" s="2" customFormat="1" x14ac:dyDescent="0.2">
      <c r="A108" s="73"/>
      <c r="B108" s="49"/>
      <c r="C108" s="47"/>
      <c r="D108" s="47"/>
      <c r="E108" s="139"/>
      <c r="F108" s="164"/>
      <c r="G108" s="28"/>
    </row>
    <row r="109" spans="1:34" s="2" customFormat="1" x14ac:dyDescent="0.2">
      <c r="A109" s="116"/>
      <c r="B109" s="69" t="s">
        <v>96</v>
      </c>
      <c r="C109" s="105"/>
      <c r="D109" s="73"/>
      <c r="E109" s="165"/>
      <c r="F109" s="166"/>
      <c r="G109" s="28"/>
    </row>
    <row r="110" spans="1:34" s="2" customFormat="1" x14ac:dyDescent="0.2">
      <c r="A110" s="116"/>
      <c r="B110" s="73" t="s">
        <v>97</v>
      </c>
      <c r="C110" s="117">
        <v>0.04</v>
      </c>
      <c r="D110" s="73"/>
      <c r="E110" s="165"/>
      <c r="F110" s="165">
        <f>C110*F107</f>
        <v>0</v>
      </c>
      <c r="G110" s="29"/>
    </row>
    <row r="111" spans="1:34" s="2" customFormat="1" x14ac:dyDescent="0.2">
      <c r="A111" s="51"/>
      <c r="B111" s="73" t="s">
        <v>98</v>
      </c>
      <c r="C111" s="117">
        <v>0.1</v>
      </c>
      <c r="D111" s="105"/>
      <c r="E111" s="165"/>
      <c r="F111" s="164">
        <f>F107*C111</f>
        <v>0</v>
      </c>
      <c r="G111" s="30"/>
    </row>
    <row r="112" spans="1:34" s="2" customFormat="1" x14ac:dyDescent="0.2">
      <c r="A112" s="51"/>
      <c r="B112" s="73" t="s">
        <v>99</v>
      </c>
      <c r="C112" s="117">
        <v>0.04</v>
      </c>
      <c r="D112" s="105"/>
      <c r="E112" s="165"/>
      <c r="F112" s="164">
        <f>F107*C112</f>
        <v>0</v>
      </c>
      <c r="G112" s="30"/>
    </row>
    <row r="113" spans="1:34" s="2" customFormat="1" x14ac:dyDescent="0.2">
      <c r="A113" s="51"/>
      <c r="B113" s="73" t="s">
        <v>100</v>
      </c>
      <c r="C113" s="117">
        <v>0.05</v>
      </c>
      <c r="D113" s="105"/>
      <c r="E113" s="165"/>
      <c r="F113" s="164">
        <f>F107*C113</f>
        <v>0</v>
      </c>
      <c r="G113" s="42"/>
      <c r="H113" s="43"/>
      <c r="I113" s="43"/>
      <c r="J113" s="43"/>
    </row>
    <row r="114" spans="1:34" s="2" customFormat="1" x14ac:dyDescent="0.2">
      <c r="A114" s="51"/>
      <c r="B114" s="73" t="s">
        <v>101</v>
      </c>
      <c r="C114" s="117">
        <v>0.03</v>
      </c>
      <c r="D114" s="105"/>
      <c r="E114" s="165"/>
      <c r="F114" s="164">
        <f>F107*C114</f>
        <v>0</v>
      </c>
      <c r="G114" s="30"/>
    </row>
    <row r="115" spans="1:34" s="2" customFormat="1" x14ac:dyDescent="0.2">
      <c r="A115" s="51"/>
      <c r="B115" s="73" t="s">
        <v>102</v>
      </c>
      <c r="C115" s="117">
        <v>0.01</v>
      </c>
      <c r="D115" s="105"/>
      <c r="E115" s="165"/>
      <c r="F115" s="164">
        <f>ROUND(F$107*C115,2)</f>
        <v>0</v>
      </c>
      <c r="G115" s="30"/>
    </row>
    <row r="116" spans="1:34" s="2" customFormat="1" x14ac:dyDescent="0.2">
      <c r="A116" s="51"/>
      <c r="B116" s="73" t="s">
        <v>103</v>
      </c>
      <c r="C116" s="117">
        <v>0.05</v>
      </c>
      <c r="D116" s="105"/>
      <c r="E116" s="165"/>
      <c r="F116" s="164">
        <f>C116*F107</f>
        <v>0</v>
      </c>
      <c r="G116" s="30"/>
    </row>
    <row r="117" spans="1:34" s="2" customFormat="1" x14ac:dyDescent="0.2">
      <c r="A117" s="51"/>
      <c r="B117" s="73" t="s">
        <v>104</v>
      </c>
      <c r="C117" s="71">
        <v>0.1</v>
      </c>
      <c r="D117" s="118"/>
      <c r="E117" s="167"/>
      <c r="F117" s="167">
        <f>ROUNDDOWN((C117*F107),2)</f>
        <v>0</v>
      </c>
      <c r="G117" s="30"/>
    </row>
    <row r="118" spans="1:34" s="2" customFormat="1" x14ac:dyDescent="0.2">
      <c r="A118" s="51"/>
      <c r="B118" s="73" t="s">
        <v>105</v>
      </c>
      <c r="C118" s="71">
        <v>0.18</v>
      </c>
      <c r="D118" s="118"/>
      <c r="E118" s="167"/>
      <c r="F118" s="167">
        <f>C118*F111</f>
        <v>0</v>
      </c>
      <c r="G118" s="30"/>
    </row>
    <row r="119" spans="1:34" s="2" customFormat="1" x14ac:dyDescent="0.2">
      <c r="A119" s="51"/>
      <c r="B119" s="73" t="s">
        <v>106</v>
      </c>
      <c r="C119" s="71">
        <v>1E-3</v>
      </c>
      <c r="D119" s="118"/>
      <c r="E119" s="167"/>
      <c r="F119" s="167">
        <f>C119*F107</f>
        <v>0</v>
      </c>
      <c r="G119" s="30"/>
    </row>
    <row r="120" spans="1:34" s="2" customFormat="1" ht="25.5" x14ac:dyDescent="0.2">
      <c r="A120" s="51"/>
      <c r="B120" s="119" t="s">
        <v>107</v>
      </c>
      <c r="C120" s="120">
        <v>0.03</v>
      </c>
      <c r="D120" s="121"/>
      <c r="E120" s="168"/>
      <c r="F120" s="169">
        <f>ROUND(C120*F107,2)</f>
        <v>0</v>
      </c>
      <c r="G120" s="30"/>
    </row>
    <row r="121" spans="1:34" s="2" customFormat="1" x14ac:dyDescent="0.2">
      <c r="A121" s="51"/>
      <c r="B121" s="119" t="s">
        <v>108</v>
      </c>
      <c r="C121" s="122">
        <v>1.4999999999999999E-2</v>
      </c>
      <c r="D121" s="123"/>
      <c r="E121" s="170"/>
      <c r="F121" s="171">
        <f>ROUND(C121*F107,2)</f>
        <v>0</v>
      </c>
      <c r="G121" s="31"/>
    </row>
    <row r="122" spans="1:34" s="2" customFormat="1" x14ac:dyDescent="0.2">
      <c r="A122" s="51"/>
      <c r="B122" s="69" t="s">
        <v>109</v>
      </c>
      <c r="C122" s="105"/>
      <c r="D122" s="105"/>
      <c r="E122" s="165"/>
      <c r="F122" s="158">
        <f>SUM(F110:F121)</f>
        <v>0</v>
      </c>
      <c r="G122" s="31"/>
      <c r="H122" s="32"/>
      <c r="I122" s="32"/>
    </row>
    <row r="123" spans="1:34" s="2" customFormat="1" x14ac:dyDescent="0.2">
      <c r="A123" s="51"/>
      <c r="B123" s="69"/>
      <c r="C123" s="105"/>
      <c r="D123" s="105"/>
      <c r="E123" s="165"/>
      <c r="F123" s="158"/>
      <c r="G123" s="28"/>
      <c r="H123" s="32"/>
      <c r="I123" s="32"/>
    </row>
    <row r="124" spans="1:34" x14ac:dyDescent="0.2">
      <c r="A124" s="51"/>
      <c r="B124" s="69" t="s">
        <v>110</v>
      </c>
      <c r="C124" s="105"/>
      <c r="D124" s="105"/>
      <c r="E124" s="165"/>
      <c r="F124" s="158">
        <f>F107+F122</f>
        <v>0</v>
      </c>
      <c r="G124" s="30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x14ac:dyDescent="0.2">
      <c r="A125" s="51"/>
      <c r="B125" s="69"/>
      <c r="C125" s="105"/>
      <c r="D125" s="105"/>
      <c r="E125" s="165"/>
      <c r="F125" s="158"/>
      <c r="G125" s="28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x14ac:dyDescent="0.2">
      <c r="A126" s="113"/>
      <c r="B126" s="124" t="s">
        <v>111</v>
      </c>
      <c r="C126" s="125"/>
      <c r="D126" s="125"/>
      <c r="E126" s="172"/>
      <c r="F126" s="162">
        <f>+F124</f>
        <v>0</v>
      </c>
      <c r="G126" s="5"/>
      <c r="H126" s="3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s="37" customFormat="1" x14ac:dyDescent="0.2">
      <c r="A127" s="33"/>
      <c r="B127" s="34"/>
      <c r="C127" s="6"/>
      <c r="D127" s="6"/>
      <c r="E127" s="6"/>
      <c r="F127" s="35"/>
      <c r="G127" s="36"/>
    </row>
    <row r="128" spans="1:34" s="2" customFormat="1" x14ac:dyDescent="0.2">
      <c r="A128" s="26"/>
      <c r="B128" s="26"/>
      <c r="C128" s="7"/>
      <c r="D128" s="7"/>
      <c r="E128" s="38"/>
      <c r="F128" s="38"/>
      <c r="G128" s="4"/>
    </row>
    <row r="129" spans="1:7" s="2" customFormat="1" x14ac:dyDescent="0.2">
      <c r="A129" s="26"/>
      <c r="B129" s="26"/>
      <c r="C129" s="7"/>
      <c r="D129" s="7"/>
      <c r="E129" s="38"/>
      <c r="F129" s="38"/>
      <c r="G129" s="4"/>
    </row>
    <row r="130" spans="1:7" s="2" customFormat="1" x14ac:dyDescent="0.2">
      <c r="A130" s="26"/>
      <c r="B130" s="26"/>
      <c r="C130" s="7"/>
      <c r="D130" s="7"/>
      <c r="E130" s="38"/>
      <c r="F130" s="38"/>
      <c r="G130" s="4"/>
    </row>
    <row r="131" spans="1:7" s="2" customFormat="1" x14ac:dyDescent="0.2">
      <c r="A131" s="26"/>
      <c r="B131" s="26"/>
      <c r="C131" s="7"/>
      <c r="D131" s="7"/>
      <c r="E131" s="38"/>
      <c r="F131" s="38"/>
      <c r="G131" s="4"/>
    </row>
    <row r="132" spans="1:7" s="2" customFormat="1" x14ac:dyDescent="0.2">
      <c r="A132" s="26"/>
      <c r="B132" s="26"/>
      <c r="C132" s="7"/>
      <c r="D132" s="7"/>
      <c r="E132" s="38"/>
      <c r="F132" s="38"/>
      <c r="G132" s="4"/>
    </row>
    <row r="133" spans="1:7" s="2" customFormat="1" x14ac:dyDescent="0.2">
      <c r="A133" s="26"/>
      <c r="B133" s="26"/>
      <c r="C133" s="7"/>
      <c r="D133" s="7"/>
      <c r="E133" s="38"/>
      <c r="F133" s="38"/>
      <c r="G133" s="4"/>
    </row>
    <row r="134" spans="1:7" s="2" customFormat="1" x14ac:dyDescent="0.2">
      <c r="A134" s="26"/>
      <c r="B134" s="26"/>
      <c r="C134" s="7"/>
      <c r="D134" s="7"/>
      <c r="E134" s="38"/>
      <c r="F134" s="38"/>
      <c r="G134" s="4"/>
    </row>
    <row r="135" spans="1:7" s="2" customFormat="1" x14ac:dyDescent="0.2">
      <c r="A135" s="26"/>
      <c r="B135" s="26"/>
      <c r="C135" s="7"/>
      <c r="D135" s="7"/>
      <c r="E135" s="38"/>
      <c r="F135" s="38"/>
      <c r="G135" s="4"/>
    </row>
    <row r="136" spans="1:7" s="2" customFormat="1" x14ac:dyDescent="0.2">
      <c r="A136" s="26"/>
      <c r="B136" s="26"/>
      <c r="C136" s="7"/>
      <c r="D136" s="7"/>
      <c r="E136" s="38"/>
      <c r="F136" s="38"/>
      <c r="G136" s="4"/>
    </row>
    <row r="137" spans="1:7" s="2" customFormat="1" x14ac:dyDescent="0.2">
      <c r="A137" s="26"/>
      <c r="B137" s="26"/>
      <c r="C137" s="7"/>
      <c r="D137" s="7"/>
      <c r="E137" s="38"/>
      <c r="F137" s="38"/>
      <c r="G137" s="4"/>
    </row>
    <row r="138" spans="1:7" s="2" customFormat="1" x14ac:dyDescent="0.2">
      <c r="A138" s="26"/>
      <c r="B138" s="26"/>
      <c r="C138" s="7"/>
      <c r="D138" s="7"/>
      <c r="E138" s="38"/>
      <c r="F138" s="38"/>
      <c r="G138" s="4"/>
    </row>
    <row r="139" spans="1:7" s="2" customFormat="1" x14ac:dyDescent="0.2">
      <c r="A139" s="26"/>
      <c r="B139" s="26"/>
      <c r="C139" s="7"/>
      <c r="D139" s="7"/>
      <c r="E139" s="38"/>
      <c r="F139" s="38"/>
      <c r="G139" s="4"/>
    </row>
    <row r="140" spans="1:7" s="2" customFormat="1" x14ac:dyDescent="0.2">
      <c r="A140" s="26"/>
      <c r="B140" s="26"/>
      <c r="C140" s="7"/>
      <c r="D140" s="7"/>
      <c r="E140" s="38"/>
      <c r="F140" s="38"/>
      <c r="G140" s="4"/>
    </row>
    <row r="141" spans="1:7" s="2" customFormat="1" x14ac:dyDescent="0.2">
      <c r="A141" s="26"/>
      <c r="B141" s="26"/>
      <c r="C141" s="7"/>
      <c r="D141" s="7"/>
      <c r="E141" s="38"/>
      <c r="F141" s="38"/>
      <c r="G141" s="4"/>
    </row>
    <row r="142" spans="1:7" s="2" customFormat="1" x14ac:dyDescent="0.2">
      <c r="A142" s="26"/>
      <c r="B142" s="26"/>
      <c r="C142" s="7"/>
      <c r="D142" s="7"/>
      <c r="E142" s="38"/>
      <c r="F142" s="38"/>
      <c r="G142" s="4"/>
    </row>
    <row r="143" spans="1:7" s="2" customFormat="1" x14ac:dyDescent="0.2">
      <c r="A143" s="26"/>
      <c r="B143" s="26"/>
      <c r="C143" s="7"/>
      <c r="D143" s="7"/>
      <c r="E143" s="38"/>
      <c r="F143" s="38"/>
      <c r="G143" s="4"/>
    </row>
    <row r="144" spans="1:7" s="2" customFormat="1" x14ac:dyDescent="0.2">
      <c r="A144" s="26"/>
      <c r="B144" s="26"/>
      <c r="C144" s="7"/>
      <c r="D144" s="7"/>
      <c r="E144" s="38"/>
      <c r="F144" s="38"/>
      <c r="G144" s="4"/>
    </row>
    <row r="145" spans="1:7" s="2" customFormat="1" x14ac:dyDescent="0.2">
      <c r="A145" s="26"/>
      <c r="B145" s="26"/>
      <c r="C145" s="7"/>
      <c r="D145" s="7"/>
      <c r="E145" s="38"/>
      <c r="F145" s="38"/>
      <c r="G145" s="4"/>
    </row>
    <row r="146" spans="1:7" s="2" customFormat="1" x14ac:dyDescent="0.2">
      <c r="A146" s="26"/>
      <c r="B146" s="26"/>
      <c r="C146" s="7"/>
      <c r="D146" s="7"/>
      <c r="E146" s="38"/>
      <c r="F146" s="38"/>
      <c r="G146" s="4"/>
    </row>
    <row r="147" spans="1:7" s="2" customFormat="1" x14ac:dyDescent="0.2">
      <c r="A147" s="26"/>
      <c r="B147" s="26"/>
      <c r="C147" s="7"/>
      <c r="D147" s="7"/>
      <c r="E147" s="38"/>
      <c r="F147" s="38"/>
      <c r="G147" s="4"/>
    </row>
    <row r="148" spans="1:7" s="2" customFormat="1" x14ac:dyDescent="0.2">
      <c r="A148" s="26"/>
      <c r="B148" s="26"/>
      <c r="C148" s="7"/>
      <c r="D148" s="7"/>
      <c r="E148" s="38"/>
      <c r="F148" s="38"/>
      <c r="G148" s="4"/>
    </row>
    <row r="149" spans="1:7" s="2" customFormat="1" x14ac:dyDescent="0.2">
      <c r="A149" s="26"/>
      <c r="B149" s="26"/>
      <c r="C149" s="7"/>
      <c r="D149" s="7"/>
      <c r="E149" s="38"/>
      <c r="F149" s="38"/>
      <c r="G149" s="4"/>
    </row>
    <row r="150" spans="1:7" s="2" customFormat="1" x14ac:dyDescent="0.2">
      <c r="A150" s="26"/>
      <c r="B150" s="26"/>
      <c r="C150" s="7"/>
      <c r="D150" s="7"/>
      <c r="E150" s="38"/>
      <c r="F150" s="38"/>
      <c r="G150" s="4"/>
    </row>
    <row r="151" spans="1:7" s="2" customFormat="1" x14ac:dyDescent="0.2">
      <c r="A151" s="26"/>
      <c r="B151" s="26"/>
      <c r="C151" s="7"/>
      <c r="D151" s="7"/>
      <c r="E151" s="38"/>
      <c r="F151" s="38"/>
      <c r="G151" s="4"/>
    </row>
    <row r="152" spans="1:7" s="2" customFormat="1" x14ac:dyDescent="0.2">
      <c r="A152" s="26"/>
      <c r="B152" s="26"/>
      <c r="C152" s="7"/>
      <c r="D152" s="7"/>
      <c r="E152" s="38"/>
      <c r="F152" s="38"/>
      <c r="G152" s="4"/>
    </row>
    <row r="153" spans="1:7" s="2" customFormat="1" x14ac:dyDescent="0.2">
      <c r="A153" s="26"/>
      <c r="B153" s="26"/>
      <c r="C153" s="7"/>
      <c r="D153" s="7"/>
      <c r="E153" s="38"/>
      <c r="F153" s="38"/>
      <c r="G153" s="4"/>
    </row>
    <row r="154" spans="1:7" s="2" customFormat="1" x14ac:dyDescent="0.2">
      <c r="A154" s="26"/>
      <c r="B154" s="26"/>
      <c r="C154" s="7"/>
      <c r="D154" s="7"/>
      <c r="E154" s="38"/>
      <c r="F154" s="38"/>
      <c r="G154" s="4"/>
    </row>
    <row r="155" spans="1:7" s="2" customFormat="1" x14ac:dyDescent="0.2">
      <c r="A155" s="26"/>
      <c r="B155" s="26"/>
      <c r="C155" s="7"/>
      <c r="D155" s="7"/>
      <c r="E155" s="38"/>
      <c r="F155" s="38"/>
      <c r="G155" s="4"/>
    </row>
    <row r="156" spans="1:7" s="2" customFormat="1" x14ac:dyDescent="0.2">
      <c r="A156" s="26"/>
      <c r="B156" s="26"/>
      <c r="C156" s="7"/>
      <c r="D156" s="7"/>
      <c r="E156" s="38"/>
      <c r="F156" s="38"/>
      <c r="G156" s="4"/>
    </row>
    <row r="157" spans="1:7" s="2" customFormat="1" x14ac:dyDescent="0.2">
      <c r="A157" s="26"/>
      <c r="B157" s="26"/>
      <c r="C157" s="7"/>
      <c r="D157" s="7"/>
      <c r="E157" s="38"/>
      <c r="F157" s="38"/>
      <c r="G157" s="4"/>
    </row>
    <row r="158" spans="1:7" s="2" customFormat="1" x14ac:dyDescent="0.2">
      <c r="A158" s="26"/>
      <c r="B158" s="26"/>
      <c r="C158" s="7"/>
      <c r="D158" s="7"/>
      <c r="E158" s="38"/>
      <c r="F158" s="38"/>
      <c r="G158" s="4"/>
    </row>
    <row r="159" spans="1:7" s="2" customFormat="1" x14ac:dyDescent="0.2">
      <c r="A159" s="26"/>
      <c r="B159" s="26"/>
      <c r="C159" s="7"/>
      <c r="D159" s="7"/>
      <c r="E159" s="38"/>
      <c r="F159" s="38"/>
      <c r="G159" s="4"/>
    </row>
    <row r="160" spans="1:7" s="2" customFormat="1" x14ac:dyDescent="0.2">
      <c r="A160" s="26"/>
      <c r="B160" s="26"/>
      <c r="C160" s="7"/>
      <c r="D160" s="7"/>
      <c r="E160" s="38"/>
      <c r="F160" s="38"/>
      <c r="G160" s="4"/>
    </row>
    <row r="161" spans="1:7" s="2" customFormat="1" x14ac:dyDescent="0.2">
      <c r="A161" s="26"/>
      <c r="B161" s="26"/>
      <c r="C161" s="7"/>
      <c r="D161" s="7"/>
      <c r="E161" s="38"/>
      <c r="F161" s="38"/>
      <c r="G161" s="4"/>
    </row>
    <row r="162" spans="1:7" s="2" customFormat="1" x14ac:dyDescent="0.2">
      <c r="A162" s="26"/>
      <c r="B162" s="26"/>
      <c r="C162" s="7"/>
      <c r="D162" s="7"/>
      <c r="E162" s="38"/>
      <c r="F162" s="38"/>
      <c r="G162" s="4"/>
    </row>
    <row r="163" spans="1:7" s="2" customFormat="1" x14ac:dyDescent="0.2">
      <c r="A163" s="26"/>
      <c r="B163" s="26"/>
      <c r="C163" s="7"/>
      <c r="D163" s="7"/>
      <c r="E163" s="38"/>
      <c r="F163" s="38"/>
      <c r="G163" s="4"/>
    </row>
    <row r="164" spans="1:7" s="2" customFormat="1" x14ac:dyDescent="0.2">
      <c r="A164" s="26"/>
      <c r="B164" s="26"/>
      <c r="C164" s="7"/>
      <c r="D164" s="7"/>
      <c r="E164" s="38"/>
      <c r="F164" s="38"/>
      <c r="G164" s="4"/>
    </row>
    <row r="165" spans="1:7" s="2" customFormat="1" x14ac:dyDescent="0.2">
      <c r="A165" s="26"/>
      <c r="B165" s="26"/>
      <c r="C165" s="7"/>
      <c r="D165" s="7"/>
      <c r="E165" s="38"/>
      <c r="F165" s="38"/>
      <c r="G165" s="4"/>
    </row>
    <row r="166" spans="1:7" s="2" customFormat="1" x14ac:dyDescent="0.2">
      <c r="A166" s="26"/>
      <c r="B166" s="26"/>
      <c r="C166" s="7"/>
      <c r="D166" s="7"/>
      <c r="E166" s="38"/>
      <c r="F166" s="38"/>
      <c r="G166" s="4"/>
    </row>
    <row r="167" spans="1:7" s="2" customFormat="1" x14ac:dyDescent="0.2">
      <c r="A167" s="26"/>
      <c r="B167" s="26"/>
      <c r="C167" s="7"/>
      <c r="D167" s="7"/>
      <c r="E167" s="38"/>
      <c r="F167" s="38"/>
      <c r="G167" s="4"/>
    </row>
    <row r="168" spans="1:7" s="2" customFormat="1" x14ac:dyDescent="0.2">
      <c r="A168" s="26"/>
      <c r="B168" s="26"/>
      <c r="C168" s="7"/>
      <c r="D168" s="7"/>
      <c r="E168" s="38"/>
      <c r="F168" s="38"/>
      <c r="G168" s="4"/>
    </row>
    <row r="169" spans="1:7" s="2" customFormat="1" x14ac:dyDescent="0.2">
      <c r="A169" s="26"/>
      <c r="B169" s="26"/>
      <c r="C169" s="7"/>
      <c r="D169" s="7"/>
      <c r="E169" s="38"/>
      <c r="F169" s="38"/>
      <c r="G169" s="4"/>
    </row>
    <row r="170" spans="1:7" s="2" customFormat="1" x14ac:dyDescent="0.2">
      <c r="A170" s="26"/>
      <c r="B170" s="26"/>
      <c r="C170" s="7"/>
      <c r="D170" s="7"/>
      <c r="E170" s="38"/>
      <c r="F170" s="38"/>
      <c r="G170" s="4"/>
    </row>
    <row r="171" spans="1:7" s="2" customFormat="1" x14ac:dyDescent="0.2">
      <c r="A171" s="26"/>
      <c r="B171" s="26"/>
      <c r="C171" s="7"/>
      <c r="D171" s="7"/>
      <c r="E171" s="38"/>
      <c r="F171" s="38"/>
      <c r="G171" s="4"/>
    </row>
    <row r="172" spans="1:7" s="2" customFormat="1" x14ac:dyDescent="0.2">
      <c r="A172" s="26"/>
      <c r="B172" s="26"/>
      <c r="C172" s="7"/>
      <c r="D172" s="7"/>
      <c r="E172" s="38"/>
      <c r="F172" s="38"/>
      <c r="G172" s="4"/>
    </row>
    <row r="173" spans="1:7" s="2" customFormat="1" x14ac:dyDescent="0.2">
      <c r="A173" s="26"/>
      <c r="B173" s="26"/>
      <c r="C173" s="7"/>
      <c r="D173" s="7"/>
      <c r="E173" s="38"/>
      <c r="F173" s="38"/>
      <c r="G173" s="4"/>
    </row>
    <row r="174" spans="1:7" s="2" customFormat="1" x14ac:dyDescent="0.2">
      <c r="A174" s="26"/>
      <c r="B174" s="26"/>
      <c r="C174" s="7"/>
      <c r="D174" s="7"/>
      <c r="E174" s="38"/>
      <c r="F174" s="38"/>
      <c r="G174" s="4"/>
    </row>
    <row r="175" spans="1:7" s="2" customFormat="1" x14ac:dyDescent="0.2">
      <c r="A175" s="26"/>
      <c r="B175" s="26"/>
      <c r="C175" s="7"/>
      <c r="D175" s="7"/>
      <c r="E175" s="38"/>
      <c r="F175" s="38"/>
      <c r="G175" s="4"/>
    </row>
    <row r="176" spans="1:7" s="2" customFormat="1" x14ac:dyDescent="0.2">
      <c r="A176" s="26"/>
      <c r="B176" s="26"/>
      <c r="C176" s="7"/>
      <c r="D176" s="7"/>
      <c r="E176" s="38"/>
      <c r="F176" s="38"/>
      <c r="G176" s="4"/>
    </row>
    <row r="177" spans="1:7" s="2" customFormat="1" x14ac:dyDescent="0.2">
      <c r="A177" s="26"/>
      <c r="B177" s="26"/>
      <c r="C177" s="7"/>
      <c r="D177" s="7"/>
      <c r="E177" s="38"/>
      <c r="F177" s="38"/>
      <c r="G177" s="4"/>
    </row>
    <row r="178" spans="1:7" s="2" customFormat="1" x14ac:dyDescent="0.2">
      <c r="A178" s="26"/>
      <c r="B178" s="26"/>
      <c r="C178" s="7"/>
      <c r="D178" s="7"/>
      <c r="E178" s="38"/>
      <c r="F178" s="38"/>
      <c r="G178" s="4"/>
    </row>
    <row r="179" spans="1:7" s="2" customFormat="1" x14ac:dyDescent="0.2">
      <c r="A179" s="26"/>
      <c r="B179" s="26"/>
      <c r="C179" s="7"/>
      <c r="D179" s="7"/>
      <c r="E179" s="38"/>
      <c r="F179" s="38"/>
      <c r="G179" s="4"/>
    </row>
    <row r="180" spans="1:7" s="2" customFormat="1" x14ac:dyDescent="0.2">
      <c r="A180" s="26"/>
      <c r="B180" s="26"/>
      <c r="C180" s="7"/>
      <c r="D180" s="7"/>
      <c r="E180" s="38"/>
      <c r="F180" s="38"/>
      <c r="G180" s="4"/>
    </row>
    <row r="181" spans="1:7" s="2" customFormat="1" x14ac:dyDescent="0.2">
      <c r="A181" s="26"/>
      <c r="B181" s="26"/>
      <c r="C181" s="7"/>
      <c r="D181" s="7"/>
      <c r="E181" s="38"/>
      <c r="F181" s="38"/>
      <c r="G181" s="4"/>
    </row>
    <row r="182" spans="1:7" s="2" customFormat="1" x14ac:dyDescent="0.2">
      <c r="A182" s="26"/>
      <c r="B182" s="26"/>
      <c r="C182" s="7"/>
      <c r="D182" s="7"/>
      <c r="E182" s="38"/>
      <c r="F182" s="38"/>
      <c r="G182" s="4"/>
    </row>
    <row r="183" spans="1:7" s="2" customFormat="1" x14ac:dyDescent="0.2">
      <c r="A183" s="26"/>
      <c r="B183" s="26"/>
      <c r="C183" s="7"/>
      <c r="D183" s="7"/>
      <c r="E183" s="38"/>
      <c r="F183" s="38"/>
      <c r="G183" s="4"/>
    </row>
    <row r="184" spans="1:7" s="2" customFormat="1" x14ac:dyDescent="0.2">
      <c r="A184" s="26"/>
      <c r="B184" s="26"/>
      <c r="C184" s="7"/>
      <c r="D184" s="7"/>
      <c r="E184" s="38"/>
      <c r="F184" s="38"/>
      <c r="G184" s="4"/>
    </row>
    <row r="185" spans="1:7" s="2" customFormat="1" x14ac:dyDescent="0.2">
      <c r="A185" s="26"/>
      <c r="B185" s="26"/>
      <c r="C185" s="7"/>
      <c r="D185" s="7"/>
      <c r="E185" s="38"/>
      <c r="F185" s="38"/>
      <c r="G185" s="4"/>
    </row>
    <row r="186" spans="1:7" s="2" customFormat="1" x14ac:dyDescent="0.2">
      <c r="A186" s="26"/>
      <c r="B186" s="26"/>
      <c r="C186" s="7"/>
      <c r="D186" s="7"/>
      <c r="E186" s="38"/>
      <c r="F186" s="38"/>
      <c r="G186" s="4"/>
    </row>
    <row r="187" spans="1:7" s="2" customFormat="1" x14ac:dyDescent="0.2">
      <c r="A187" s="26"/>
      <c r="B187" s="26"/>
      <c r="C187" s="7"/>
      <c r="D187" s="7"/>
      <c r="E187" s="38"/>
      <c r="F187" s="38"/>
      <c r="G187" s="4"/>
    </row>
    <row r="188" spans="1:7" s="2" customFormat="1" x14ac:dyDescent="0.2">
      <c r="A188" s="26"/>
      <c r="B188" s="26"/>
      <c r="C188" s="7"/>
      <c r="D188" s="7"/>
      <c r="E188" s="38"/>
      <c r="F188" s="38"/>
      <c r="G188" s="4"/>
    </row>
    <row r="189" spans="1:7" s="2" customFormat="1" x14ac:dyDescent="0.2">
      <c r="A189" s="26"/>
      <c r="B189" s="26"/>
      <c r="C189" s="7"/>
      <c r="D189" s="7"/>
      <c r="E189" s="38"/>
      <c r="F189" s="38"/>
      <c r="G189" s="4"/>
    </row>
    <row r="190" spans="1:7" s="2" customFormat="1" x14ac:dyDescent="0.2">
      <c r="A190" s="26"/>
      <c r="B190" s="26"/>
      <c r="C190" s="7"/>
      <c r="D190" s="7"/>
      <c r="E190" s="38"/>
      <c r="F190" s="38"/>
      <c r="G190" s="4"/>
    </row>
    <row r="191" spans="1:7" s="2" customFormat="1" x14ac:dyDescent="0.2">
      <c r="A191" s="26"/>
      <c r="B191" s="26"/>
      <c r="C191" s="7"/>
      <c r="D191" s="7"/>
      <c r="E191" s="38"/>
      <c r="F191" s="38"/>
      <c r="G191" s="4"/>
    </row>
    <row r="192" spans="1:7" s="2" customFormat="1" x14ac:dyDescent="0.2">
      <c r="A192" s="26"/>
      <c r="B192" s="26"/>
      <c r="C192" s="7"/>
      <c r="D192" s="7"/>
      <c r="E192" s="38"/>
      <c r="F192" s="38"/>
      <c r="G192" s="4"/>
    </row>
    <row r="193" spans="1:7" s="2" customFormat="1" x14ac:dyDescent="0.2">
      <c r="A193" s="26"/>
      <c r="B193" s="26"/>
      <c r="C193" s="7"/>
      <c r="D193" s="7"/>
      <c r="E193" s="38"/>
      <c r="F193" s="38"/>
      <c r="G193" s="4"/>
    </row>
    <row r="194" spans="1:7" s="2" customFormat="1" x14ac:dyDescent="0.2">
      <c r="A194" s="26"/>
      <c r="B194" s="26"/>
      <c r="C194" s="7"/>
      <c r="D194" s="7"/>
      <c r="E194" s="38"/>
      <c r="F194" s="38"/>
      <c r="G194" s="4"/>
    </row>
    <row r="195" spans="1:7" s="2" customFormat="1" x14ac:dyDescent="0.2">
      <c r="A195" s="26"/>
      <c r="B195" s="26"/>
      <c r="C195" s="7"/>
      <c r="D195" s="7"/>
      <c r="E195" s="38"/>
      <c r="F195" s="38"/>
      <c r="G195" s="4"/>
    </row>
    <row r="196" spans="1:7" s="2" customFormat="1" x14ac:dyDescent="0.2">
      <c r="A196" s="26"/>
      <c r="B196" s="26"/>
      <c r="C196" s="7"/>
      <c r="D196" s="7"/>
      <c r="E196" s="38"/>
      <c r="F196" s="38"/>
      <c r="G196" s="4"/>
    </row>
    <row r="197" spans="1:7" s="2" customFormat="1" x14ac:dyDescent="0.2">
      <c r="A197" s="26"/>
      <c r="B197" s="26"/>
      <c r="C197" s="7"/>
      <c r="D197" s="7"/>
      <c r="E197" s="38"/>
      <c r="F197" s="38"/>
      <c r="G197" s="4"/>
    </row>
    <row r="198" spans="1:7" s="2" customFormat="1" x14ac:dyDescent="0.2">
      <c r="A198" s="26"/>
      <c r="B198" s="26"/>
      <c r="C198" s="7"/>
      <c r="D198" s="7"/>
      <c r="E198" s="38"/>
      <c r="F198" s="38"/>
      <c r="G198" s="4"/>
    </row>
    <row r="199" spans="1:7" s="2" customFormat="1" x14ac:dyDescent="0.2">
      <c r="A199" s="26"/>
      <c r="B199" s="26"/>
      <c r="C199" s="7"/>
      <c r="D199" s="7"/>
      <c r="E199" s="38"/>
      <c r="F199" s="38"/>
      <c r="G199" s="4"/>
    </row>
    <row r="200" spans="1:7" s="2" customFormat="1" x14ac:dyDescent="0.2">
      <c r="A200" s="26"/>
      <c r="B200" s="26"/>
      <c r="C200" s="7"/>
      <c r="D200" s="7"/>
      <c r="E200" s="38"/>
      <c r="F200" s="38"/>
      <c r="G200" s="4"/>
    </row>
    <row r="201" spans="1:7" s="2" customFormat="1" x14ac:dyDescent="0.2">
      <c r="A201" s="26"/>
      <c r="B201" s="26"/>
      <c r="C201" s="7"/>
      <c r="D201" s="7"/>
      <c r="E201" s="38"/>
      <c r="F201" s="38"/>
      <c r="G201" s="4"/>
    </row>
    <row r="202" spans="1:7" s="2" customFormat="1" x14ac:dyDescent="0.2">
      <c r="A202" s="26"/>
      <c r="B202" s="26"/>
      <c r="C202" s="7"/>
      <c r="D202" s="7"/>
      <c r="E202" s="38"/>
      <c r="F202" s="38"/>
      <c r="G202" s="4"/>
    </row>
    <row r="203" spans="1:7" s="2" customFormat="1" x14ac:dyDescent="0.2">
      <c r="A203" s="26"/>
      <c r="B203" s="26"/>
      <c r="C203" s="7"/>
      <c r="D203" s="7"/>
      <c r="E203" s="38"/>
      <c r="F203" s="38"/>
      <c r="G203" s="4"/>
    </row>
    <row r="204" spans="1:7" s="2" customFormat="1" x14ac:dyDescent="0.2">
      <c r="A204" s="26"/>
      <c r="B204" s="26"/>
      <c r="C204" s="7"/>
      <c r="D204" s="7"/>
      <c r="E204" s="38"/>
      <c r="F204" s="38"/>
      <c r="G204" s="4"/>
    </row>
    <row r="205" spans="1:7" s="2" customFormat="1" x14ac:dyDescent="0.2">
      <c r="A205" s="26"/>
      <c r="B205" s="26"/>
      <c r="C205" s="7"/>
      <c r="D205" s="7"/>
      <c r="E205" s="38"/>
      <c r="F205" s="38"/>
      <c r="G205" s="4"/>
    </row>
    <row r="206" spans="1:7" s="2" customFormat="1" x14ac:dyDescent="0.2">
      <c r="A206" s="26"/>
      <c r="B206" s="26"/>
      <c r="C206" s="7"/>
      <c r="D206" s="7"/>
      <c r="E206" s="38"/>
      <c r="F206" s="38"/>
      <c r="G206" s="4"/>
    </row>
    <row r="207" spans="1:7" s="2" customFormat="1" x14ac:dyDescent="0.2">
      <c r="A207" s="26"/>
      <c r="B207" s="26"/>
      <c r="C207" s="7"/>
      <c r="D207" s="7"/>
      <c r="E207" s="38"/>
      <c r="F207" s="38"/>
      <c r="G207" s="4"/>
    </row>
    <row r="208" spans="1:7" s="2" customFormat="1" x14ac:dyDescent="0.2">
      <c r="A208" s="26"/>
      <c r="B208" s="26"/>
      <c r="C208" s="7"/>
      <c r="D208" s="7"/>
      <c r="E208" s="38"/>
      <c r="F208" s="38"/>
      <c r="G208" s="4"/>
    </row>
    <row r="209" spans="1:7" s="2" customFormat="1" x14ac:dyDescent="0.2">
      <c r="A209" s="26"/>
      <c r="B209" s="26"/>
      <c r="C209" s="7"/>
      <c r="D209" s="7"/>
      <c r="E209" s="38"/>
      <c r="F209" s="38"/>
      <c r="G209" s="4"/>
    </row>
    <row r="210" spans="1:7" s="2" customFormat="1" x14ac:dyDescent="0.2">
      <c r="A210" s="26"/>
      <c r="B210" s="26"/>
      <c r="C210" s="7"/>
      <c r="D210" s="7"/>
      <c r="E210" s="38"/>
      <c r="F210" s="38"/>
      <c r="G210" s="4"/>
    </row>
    <row r="211" spans="1:7" s="2" customFormat="1" x14ac:dyDescent="0.2">
      <c r="A211" s="26"/>
      <c r="B211" s="26"/>
      <c r="C211" s="7"/>
      <c r="D211" s="7"/>
      <c r="E211" s="38"/>
      <c r="F211" s="38"/>
      <c r="G211" s="4"/>
    </row>
    <row r="212" spans="1:7" s="2" customFormat="1" x14ac:dyDescent="0.2">
      <c r="A212" s="26"/>
      <c r="B212" s="26"/>
      <c r="C212" s="7"/>
      <c r="D212" s="7"/>
      <c r="E212" s="38"/>
      <c r="F212" s="38"/>
      <c r="G212" s="4"/>
    </row>
    <row r="213" spans="1:7" s="2" customFormat="1" x14ac:dyDescent="0.2">
      <c r="A213" s="26"/>
      <c r="B213" s="26"/>
      <c r="C213" s="7"/>
      <c r="D213" s="7"/>
      <c r="E213" s="38"/>
      <c r="F213" s="38"/>
      <c r="G213" s="4"/>
    </row>
    <row r="214" spans="1:7" s="2" customFormat="1" x14ac:dyDescent="0.2">
      <c r="A214" s="26"/>
      <c r="B214" s="26"/>
      <c r="C214" s="7"/>
      <c r="D214" s="7"/>
      <c r="E214" s="38"/>
      <c r="F214" s="38"/>
      <c r="G214" s="4"/>
    </row>
    <row r="215" spans="1:7" s="2" customFormat="1" x14ac:dyDescent="0.2">
      <c r="A215" s="26"/>
      <c r="B215" s="26"/>
      <c r="C215" s="7"/>
      <c r="D215" s="7"/>
      <c r="E215" s="38"/>
      <c r="F215" s="38"/>
      <c r="G215" s="4"/>
    </row>
    <row r="216" spans="1:7" s="2" customFormat="1" x14ac:dyDescent="0.2">
      <c r="A216" s="26"/>
      <c r="B216" s="26"/>
      <c r="C216" s="7"/>
      <c r="D216" s="7"/>
      <c r="E216" s="38"/>
      <c r="F216" s="38"/>
      <c r="G216" s="4"/>
    </row>
    <row r="217" spans="1:7" s="2" customFormat="1" x14ac:dyDescent="0.2">
      <c r="A217" s="26"/>
      <c r="B217" s="26"/>
      <c r="C217" s="7"/>
      <c r="D217" s="7"/>
      <c r="E217" s="38"/>
      <c r="F217" s="38"/>
      <c r="G217" s="4"/>
    </row>
    <row r="218" spans="1:7" s="2" customFormat="1" x14ac:dyDescent="0.2">
      <c r="A218" s="26"/>
      <c r="B218" s="26"/>
      <c r="C218" s="7"/>
      <c r="D218" s="7"/>
      <c r="E218" s="38"/>
      <c r="F218" s="38"/>
      <c r="G218" s="4"/>
    </row>
    <row r="219" spans="1:7" s="2" customFormat="1" x14ac:dyDescent="0.2">
      <c r="A219" s="26"/>
      <c r="B219" s="26"/>
      <c r="C219" s="7"/>
      <c r="D219" s="7"/>
      <c r="E219" s="38"/>
      <c r="F219" s="38"/>
      <c r="G219" s="4"/>
    </row>
    <row r="220" spans="1:7" s="2" customFormat="1" x14ac:dyDescent="0.2">
      <c r="A220" s="26"/>
      <c r="B220" s="26"/>
      <c r="C220" s="7"/>
      <c r="D220" s="7"/>
      <c r="E220" s="38"/>
      <c r="F220" s="38"/>
      <c r="G220" s="4"/>
    </row>
    <row r="221" spans="1:7" s="2" customFormat="1" x14ac:dyDescent="0.2">
      <c r="A221" s="26"/>
      <c r="B221" s="26"/>
      <c r="C221" s="7"/>
      <c r="D221" s="7"/>
      <c r="E221" s="38"/>
      <c r="F221" s="38"/>
      <c r="G221" s="4"/>
    </row>
    <row r="222" spans="1:7" s="2" customFormat="1" x14ac:dyDescent="0.2">
      <c r="A222" s="26"/>
      <c r="B222" s="26"/>
      <c r="C222" s="7"/>
      <c r="D222" s="7"/>
      <c r="E222" s="38"/>
      <c r="F222" s="38"/>
      <c r="G222" s="4"/>
    </row>
    <row r="223" spans="1:7" s="2" customFormat="1" x14ac:dyDescent="0.2">
      <c r="A223" s="26"/>
      <c r="B223" s="26"/>
      <c r="C223" s="7"/>
      <c r="D223" s="7"/>
      <c r="E223" s="38"/>
      <c r="F223" s="38"/>
      <c r="G223" s="4"/>
    </row>
    <row r="224" spans="1:7" s="2" customFormat="1" x14ac:dyDescent="0.2">
      <c r="A224" s="26"/>
      <c r="B224" s="26"/>
      <c r="C224" s="7"/>
      <c r="D224" s="7"/>
      <c r="E224" s="38"/>
      <c r="F224" s="38"/>
      <c r="G224" s="4"/>
    </row>
    <row r="225" spans="1:7" s="2" customFormat="1" x14ac:dyDescent="0.2">
      <c r="A225" s="26"/>
      <c r="B225" s="26"/>
      <c r="C225" s="7"/>
      <c r="D225" s="7"/>
      <c r="E225" s="38"/>
      <c r="F225" s="38"/>
      <c r="G225" s="4"/>
    </row>
    <row r="226" spans="1:7" s="2" customFormat="1" x14ac:dyDescent="0.2">
      <c r="A226" s="26"/>
      <c r="B226" s="26"/>
      <c r="C226" s="7"/>
      <c r="D226" s="7"/>
      <c r="E226" s="38"/>
      <c r="F226" s="38"/>
      <c r="G226" s="4"/>
    </row>
    <row r="227" spans="1:7" s="2" customFormat="1" x14ac:dyDescent="0.2">
      <c r="A227" s="26"/>
      <c r="B227" s="26"/>
      <c r="C227" s="7"/>
      <c r="D227" s="7"/>
      <c r="E227" s="38"/>
      <c r="F227" s="38"/>
      <c r="G227" s="4"/>
    </row>
    <row r="228" spans="1:7" s="2" customFormat="1" x14ac:dyDescent="0.2">
      <c r="A228" s="26"/>
      <c r="B228" s="26"/>
      <c r="C228" s="7"/>
      <c r="D228" s="7"/>
      <c r="E228" s="38"/>
      <c r="F228" s="38"/>
      <c r="G228" s="4"/>
    </row>
    <row r="229" spans="1:7" s="2" customFormat="1" x14ac:dyDescent="0.2">
      <c r="A229" s="26"/>
      <c r="B229" s="26"/>
      <c r="C229" s="7"/>
      <c r="D229" s="7"/>
      <c r="E229" s="38"/>
      <c r="F229" s="38"/>
      <c r="G229" s="4"/>
    </row>
    <row r="230" spans="1:7" s="2" customFormat="1" x14ac:dyDescent="0.2">
      <c r="A230" s="26"/>
      <c r="B230" s="26"/>
      <c r="C230" s="7"/>
      <c r="D230" s="7"/>
      <c r="E230" s="38"/>
      <c r="F230" s="38"/>
      <c r="G230" s="4"/>
    </row>
    <row r="231" spans="1:7" s="2" customFormat="1" x14ac:dyDescent="0.2">
      <c r="A231" s="26"/>
      <c r="B231" s="26"/>
      <c r="C231" s="7"/>
      <c r="D231" s="7"/>
      <c r="E231" s="38"/>
      <c r="F231" s="38"/>
      <c r="G231" s="4"/>
    </row>
    <row r="232" spans="1:7" s="2" customFormat="1" x14ac:dyDescent="0.2">
      <c r="A232" s="26"/>
      <c r="B232" s="26"/>
      <c r="C232" s="7"/>
      <c r="D232" s="7"/>
      <c r="E232" s="38"/>
      <c r="F232" s="38"/>
      <c r="G232" s="4"/>
    </row>
    <row r="233" spans="1:7" s="2" customFormat="1" x14ac:dyDescent="0.2">
      <c r="A233" s="26"/>
      <c r="B233" s="26"/>
      <c r="C233" s="7"/>
      <c r="D233" s="7"/>
      <c r="E233" s="38"/>
      <c r="F233" s="38"/>
      <c r="G233" s="4"/>
    </row>
    <row r="234" spans="1:7" s="2" customFormat="1" x14ac:dyDescent="0.2">
      <c r="A234" s="26"/>
      <c r="B234" s="26"/>
      <c r="C234" s="7"/>
      <c r="D234" s="7"/>
      <c r="E234" s="38"/>
      <c r="F234" s="38"/>
      <c r="G234" s="4"/>
    </row>
    <row r="235" spans="1:7" s="2" customFormat="1" x14ac:dyDescent="0.2">
      <c r="A235" s="26"/>
      <c r="B235" s="26"/>
      <c r="C235" s="7"/>
      <c r="D235" s="7"/>
      <c r="E235" s="38"/>
      <c r="F235" s="38"/>
      <c r="G235" s="4"/>
    </row>
    <row r="236" spans="1:7" s="2" customFormat="1" x14ac:dyDescent="0.2">
      <c r="A236" s="26"/>
      <c r="B236" s="26"/>
      <c r="C236" s="7"/>
      <c r="D236" s="7"/>
      <c r="E236" s="38"/>
      <c r="F236" s="38"/>
      <c r="G236" s="4"/>
    </row>
    <row r="237" spans="1:7" s="2" customFormat="1" x14ac:dyDescent="0.2">
      <c r="A237" s="26"/>
      <c r="B237" s="26"/>
      <c r="C237" s="7"/>
      <c r="D237" s="7"/>
      <c r="E237" s="38"/>
      <c r="F237" s="38"/>
      <c r="G237" s="4"/>
    </row>
    <row r="238" spans="1:7" s="2" customFormat="1" x14ac:dyDescent="0.2">
      <c r="A238" s="26"/>
      <c r="B238" s="26"/>
      <c r="C238" s="7"/>
      <c r="D238" s="7"/>
      <c r="E238" s="38"/>
      <c r="F238" s="38"/>
      <c r="G238" s="4"/>
    </row>
    <row r="239" spans="1:7" s="2" customFormat="1" x14ac:dyDescent="0.2">
      <c r="A239" s="26"/>
      <c r="B239" s="26"/>
      <c r="C239" s="7"/>
      <c r="D239" s="7"/>
      <c r="E239" s="38"/>
      <c r="F239" s="38"/>
      <c r="G239" s="4"/>
    </row>
    <row r="240" spans="1:7" s="2" customFormat="1" x14ac:dyDescent="0.2">
      <c r="A240" s="26"/>
      <c r="B240" s="26"/>
      <c r="C240" s="7"/>
      <c r="D240" s="7"/>
      <c r="E240" s="38"/>
      <c r="F240" s="38"/>
      <c r="G240" s="4"/>
    </row>
    <row r="241" spans="1:7" s="2" customFormat="1" x14ac:dyDescent="0.2">
      <c r="A241" s="26"/>
      <c r="B241" s="26"/>
      <c r="C241" s="7"/>
      <c r="D241" s="7"/>
      <c r="E241" s="38"/>
      <c r="F241" s="38"/>
      <c r="G241" s="4"/>
    </row>
    <row r="242" spans="1:7" s="2" customFormat="1" x14ac:dyDescent="0.2">
      <c r="A242" s="26"/>
      <c r="B242" s="26"/>
      <c r="C242" s="7"/>
      <c r="D242" s="7"/>
      <c r="E242" s="38"/>
      <c r="F242" s="38"/>
      <c r="G242" s="4"/>
    </row>
    <row r="243" spans="1:7" s="2" customFormat="1" x14ac:dyDescent="0.2">
      <c r="A243" s="26"/>
      <c r="B243" s="26"/>
      <c r="C243" s="7"/>
      <c r="D243" s="7"/>
      <c r="E243" s="38"/>
      <c r="F243" s="38"/>
      <c r="G243" s="4"/>
    </row>
    <row r="244" spans="1:7" s="2" customFormat="1" x14ac:dyDescent="0.2">
      <c r="A244" s="26"/>
      <c r="B244" s="26"/>
      <c r="C244" s="7"/>
      <c r="D244" s="7"/>
      <c r="E244" s="38"/>
      <c r="F244" s="38"/>
      <c r="G244" s="4"/>
    </row>
    <row r="245" spans="1:7" s="2" customFormat="1" x14ac:dyDescent="0.2">
      <c r="A245" s="26"/>
      <c r="B245" s="26"/>
      <c r="C245" s="7"/>
      <c r="D245" s="7"/>
      <c r="E245" s="38"/>
      <c r="F245" s="38"/>
      <c r="G245" s="4"/>
    </row>
    <row r="246" spans="1:7" s="2" customFormat="1" x14ac:dyDescent="0.2">
      <c r="A246" s="26"/>
      <c r="B246" s="26"/>
      <c r="C246" s="7"/>
      <c r="D246" s="7"/>
      <c r="E246" s="38"/>
      <c r="F246" s="38"/>
      <c r="G246" s="4"/>
    </row>
    <row r="247" spans="1:7" s="2" customFormat="1" x14ac:dyDescent="0.2">
      <c r="A247" s="26"/>
      <c r="B247" s="26"/>
      <c r="C247" s="7"/>
      <c r="D247" s="7"/>
      <c r="E247" s="38"/>
      <c r="F247" s="38"/>
      <c r="G247" s="4"/>
    </row>
    <row r="248" spans="1:7" s="2" customFormat="1" x14ac:dyDescent="0.2">
      <c r="A248" s="26"/>
      <c r="B248" s="26"/>
      <c r="C248" s="7"/>
      <c r="D248" s="7"/>
      <c r="E248" s="38"/>
      <c r="F248" s="38"/>
      <c r="G248" s="4"/>
    </row>
    <row r="249" spans="1:7" s="2" customFormat="1" x14ac:dyDescent="0.2">
      <c r="A249" s="26"/>
      <c r="B249" s="26"/>
      <c r="C249" s="7"/>
      <c r="D249" s="7"/>
      <c r="E249" s="38"/>
      <c r="F249" s="38"/>
      <c r="G249" s="4"/>
    </row>
    <row r="250" spans="1:7" s="2" customFormat="1" x14ac:dyDescent="0.2">
      <c r="A250" s="26"/>
      <c r="B250" s="26"/>
      <c r="C250" s="7"/>
      <c r="D250" s="7"/>
      <c r="E250" s="38"/>
      <c r="F250" s="38"/>
      <c r="G250" s="4"/>
    </row>
    <row r="251" spans="1:7" s="2" customFormat="1" x14ac:dyDescent="0.2">
      <c r="A251" s="26"/>
      <c r="B251" s="26"/>
      <c r="C251" s="7"/>
      <c r="D251" s="7"/>
      <c r="E251" s="38"/>
      <c r="F251" s="38"/>
      <c r="G251" s="4"/>
    </row>
    <row r="252" spans="1:7" s="2" customFormat="1" x14ac:dyDescent="0.2">
      <c r="A252" s="26"/>
      <c r="B252" s="26"/>
      <c r="C252" s="7"/>
      <c r="D252" s="7"/>
      <c r="E252" s="38"/>
      <c r="F252" s="38"/>
      <c r="G252" s="4"/>
    </row>
    <row r="253" spans="1:7" s="2" customFormat="1" x14ac:dyDescent="0.2">
      <c r="A253" s="26"/>
      <c r="B253" s="26"/>
      <c r="C253" s="7"/>
      <c r="D253" s="7"/>
      <c r="E253" s="38"/>
      <c r="F253" s="38"/>
      <c r="G253" s="4"/>
    </row>
    <row r="254" spans="1:7" s="2" customFormat="1" x14ac:dyDescent="0.2">
      <c r="A254" s="26"/>
      <c r="B254" s="26"/>
      <c r="C254" s="7"/>
      <c r="D254" s="7"/>
      <c r="E254" s="38"/>
      <c r="F254" s="38"/>
      <c r="G254" s="4"/>
    </row>
    <row r="255" spans="1:7" s="2" customFormat="1" x14ac:dyDescent="0.2">
      <c r="A255" s="26"/>
      <c r="B255" s="26"/>
      <c r="C255" s="7"/>
      <c r="D255" s="7"/>
      <c r="E255" s="38"/>
      <c r="F255" s="38"/>
      <c r="G255" s="4"/>
    </row>
    <row r="256" spans="1:7" s="2" customFormat="1" x14ac:dyDescent="0.2">
      <c r="A256" s="26"/>
      <c r="B256" s="26"/>
      <c r="C256" s="7"/>
      <c r="D256" s="7"/>
      <c r="E256" s="38"/>
      <c r="F256" s="38"/>
      <c r="G256" s="4"/>
    </row>
    <row r="257" spans="1:7" s="2" customFormat="1" x14ac:dyDescent="0.2">
      <c r="A257" s="26"/>
      <c r="B257" s="26"/>
      <c r="C257" s="7"/>
      <c r="D257" s="7"/>
      <c r="E257" s="38"/>
      <c r="F257" s="38"/>
      <c r="G257" s="4"/>
    </row>
    <row r="258" spans="1:7" s="2" customFormat="1" x14ac:dyDescent="0.2">
      <c r="A258" s="26"/>
      <c r="B258" s="26"/>
      <c r="C258" s="7"/>
      <c r="D258" s="7"/>
      <c r="E258" s="38"/>
      <c r="F258" s="38"/>
      <c r="G258" s="4"/>
    </row>
    <row r="259" spans="1:7" s="2" customFormat="1" x14ac:dyDescent="0.2">
      <c r="A259" s="26"/>
      <c r="B259" s="26"/>
      <c r="C259" s="7"/>
      <c r="D259" s="7"/>
      <c r="E259" s="38"/>
      <c r="F259" s="38"/>
      <c r="G259" s="4"/>
    </row>
    <row r="260" spans="1:7" s="2" customFormat="1" x14ac:dyDescent="0.2">
      <c r="A260" s="26"/>
      <c r="B260" s="26"/>
      <c r="C260" s="7"/>
      <c r="D260" s="7"/>
      <c r="E260" s="38"/>
      <c r="F260" s="38"/>
      <c r="G260" s="4"/>
    </row>
    <row r="261" spans="1:7" s="2" customFormat="1" x14ac:dyDescent="0.2">
      <c r="A261" s="26"/>
      <c r="B261" s="26"/>
      <c r="C261" s="7"/>
      <c r="D261" s="7"/>
      <c r="E261" s="38"/>
      <c r="F261" s="38"/>
      <c r="G261" s="4"/>
    </row>
    <row r="262" spans="1:7" s="2" customFormat="1" x14ac:dyDescent="0.2">
      <c r="A262" s="26"/>
      <c r="B262" s="26"/>
      <c r="C262" s="7"/>
      <c r="D262" s="7"/>
      <c r="E262" s="38"/>
      <c r="F262" s="38"/>
      <c r="G262" s="4"/>
    </row>
    <row r="263" spans="1:7" s="2" customFormat="1" x14ac:dyDescent="0.2">
      <c r="A263" s="26"/>
      <c r="B263" s="26"/>
      <c r="C263" s="7"/>
      <c r="D263" s="7"/>
      <c r="E263" s="38"/>
      <c r="F263" s="38"/>
      <c r="G263" s="4"/>
    </row>
    <row r="264" spans="1:7" s="2" customFormat="1" x14ac:dyDescent="0.2">
      <c r="A264" s="26"/>
      <c r="B264" s="26"/>
      <c r="C264" s="7"/>
      <c r="D264" s="7"/>
      <c r="E264" s="38"/>
      <c r="F264" s="38"/>
      <c r="G264" s="4"/>
    </row>
    <row r="265" spans="1:7" s="2" customFormat="1" x14ac:dyDescent="0.2">
      <c r="A265" s="26"/>
      <c r="B265" s="26"/>
      <c r="C265" s="7"/>
      <c r="D265" s="7"/>
      <c r="E265" s="38"/>
      <c r="F265" s="38"/>
      <c r="G265" s="4"/>
    </row>
    <row r="266" spans="1:7" s="2" customFormat="1" x14ac:dyDescent="0.2">
      <c r="A266" s="26"/>
      <c r="B266" s="26"/>
      <c r="C266" s="7"/>
      <c r="D266" s="7"/>
      <c r="E266" s="38"/>
      <c r="F266" s="38"/>
      <c r="G266" s="4"/>
    </row>
    <row r="267" spans="1:7" s="2" customFormat="1" x14ac:dyDescent="0.2">
      <c r="A267" s="26"/>
      <c r="B267" s="26"/>
      <c r="C267" s="7"/>
      <c r="D267" s="7"/>
      <c r="E267" s="38"/>
      <c r="F267" s="38"/>
      <c r="G267" s="4"/>
    </row>
    <row r="268" spans="1:7" s="2" customFormat="1" x14ac:dyDescent="0.2">
      <c r="A268" s="26"/>
      <c r="B268" s="26"/>
      <c r="C268" s="7"/>
      <c r="D268" s="7"/>
      <c r="E268" s="38"/>
      <c r="F268" s="38"/>
      <c r="G268" s="4"/>
    </row>
    <row r="269" spans="1:7" s="2" customFormat="1" x14ac:dyDescent="0.2">
      <c r="A269" s="26"/>
      <c r="B269" s="26"/>
      <c r="C269" s="7"/>
      <c r="D269" s="7"/>
      <c r="E269" s="38"/>
      <c r="F269" s="38"/>
      <c r="G269" s="4"/>
    </row>
    <row r="270" spans="1:7" s="2" customFormat="1" x14ac:dyDescent="0.2">
      <c r="A270" s="26"/>
      <c r="B270" s="26"/>
      <c r="C270" s="7"/>
      <c r="D270" s="7"/>
      <c r="E270" s="38"/>
      <c r="F270" s="38"/>
      <c r="G270" s="4"/>
    </row>
    <row r="271" spans="1:7" s="2" customFormat="1" x14ac:dyDescent="0.2">
      <c r="A271" s="26"/>
      <c r="B271" s="26"/>
      <c r="C271" s="7"/>
      <c r="D271" s="7"/>
      <c r="E271" s="38"/>
      <c r="F271" s="38"/>
      <c r="G271" s="4"/>
    </row>
    <row r="272" spans="1:7" s="2" customFormat="1" x14ac:dyDescent="0.2">
      <c r="A272" s="26"/>
      <c r="B272" s="26"/>
      <c r="C272" s="7"/>
      <c r="D272" s="7"/>
      <c r="E272" s="38"/>
      <c r="F272" s="38"/>
      <c r="G272" s="4"/>
    </row>
    <row r="273" spans="1:7" s="2" customFormat="1" x14ac:dyDescent="0.2">
      <c r="A273" s="26"/>
      <c r="B273" s="26"/>
      <c r="C273" s="7"/>
      <c r="D273" s="7"/>
      <c r="E273" s="38"/>
      <c r="F273" s="38"/>
      <c r="G273" s="4"/>
    </row>
    <row r="274" spans="1:7" s="2" customFormat="1" x14ac:dyDescent="0.2">
      <c r="A274" s="26"/>
      <c r="B274" s="26"/>
      <c r="C274" s="7"/>
      <c r="D274" s="7"/>
      <c r="E274" s="38"/>
      <c r="F274" s="38"/>
      <c r="G274" s="4"/>
    </row>
    <row r="275" spans="1:7" s="2" customFormat="1" x14ac:dyDescent="0.2">
      <c r="A275" s="26"/>
      <c r="B275" s="26"/>
      <c r="C275" s="7"/>
      <c r="D275" s="7"/>
      <c r="E275" s="38"/>
      <c r="F275" s="38"/>
      <c r="G275" s="4"/>
    </row>
    <row r="276" spans="1:7" s="2" customFormat="1" x14ac:dyDescent="0.2">
      <c r="A276" s="26"/>
      <c r="B276" s="26"/>
      <c r="C276" s="7"/>
      <c r="D276" s="7"/>
      <c r="E276" s="38"/>
      <c r="F276" s="38"/>
      <c r="G276" s="4"/>
    </row>
    <row r="277" spans="1:7" s="2" customFormat="1" x14ac:dyDescent="0.2">
      <c r="A277" s="26"/>
      <c r="B277" s="26"/>
      <c r="C277" s="7"/>
      <c r="D277" s="7"/>
      <c r="E277" s="38"/>
      <c r="F277" s="38"/>
      <c r="G277" s="4"/>
    </row>
    <row r="278" spans="1:7" s="2" customFormat="1" x14ac:dyDescent="0.2">
      <c r="A278" s="26"/>
      <c r="B278" s="26"/>
      <c r="C278" s="7"/>
      <c r="D278" s="7"/>
      <c r="E278" s="38"/>
      <c r="F278" s="38"/>
      <c r="G278" s="4"/>
    </row>
    <row r="279" spans="1:7" s="2" customFormat="1" x14ac:dyDescent="0.2">
      <c r="A279" s="26"/>
      <c r="B279" s="26"/>
      <c r="C279" s="7"/>
      <c r="D279" s="7"/>
      <c r="E279" s="38"/>
      <c r="F279" s="38"/>
      <c r="G279" s="4"/>
    </row>
    <row r="280" spans="1:7" s="2" customFormat="1" x14ac:dyDescent="0.2">
      <c r="A280" s="26"/>
      <c r="B280" s="26"/>
      <c r="C280" s="7"/>
      <c r="D280" s="7"/>
      <c r="E280" s="38"/>
      <c r="F280" s="38"/>
      <c r="G280" s="4"/>
    </row>
    <row r="281" spans="1:7" s="2" customFormat="1" x14ac:dyDescent="0.2">
      <c r="A281" s="26"/>
      <c r="B281" s="26"/>
      <c r="C281" s="7"/>
      <c r="D281" s="7"/>
      <c r="E281" s="38"/>
      <c r="F281" s="38"/>
      <c r="G281" s="4"/>
    </row>
    <row r="282" spans="1:7" s="2" customFormat="1" x14ac:dyDescent="0.2">
      <c r="A282" s="26"/>
      <c r="B282" s="26"/>
      <c r="C282" s="7"/>
      <c r="D282" s="7"/>
      <c r="E282" s="38"/>
      <c r="F282" s="38"/>
      <c r="G282" s="4"/>
    </row>
    <row r="283" spans="1:7" s="2" customFormat="1" x14ac:dyDescent="0.2">
      <c r="A283" s="26"/>
      <c r="B283" s="26"/>
      <c r="C283" s="7"/>
      <c r="D283" s="7"/>
      <c r="E283" s="38"/>
      <c r="F283" s="38"/>
      <c r="G283" s="4"/>
    </row>
    <row r="284" spans="1:7" s="2" customFormat="1" x14ac:dyDescent="0.2">
      <c r="A284" s="26"/>
      <c r="B284" s="26"/>
      <c r="C284" s="7"/>
      <c r="D284" s="7"/>
      <c r="E284" s="38"/>
      <c r="F284" s="38"/>
      <c r="G284" s="4"/>
    </row>
    <row r="285" spans="1:7" s="2" customFormat="1" x14ac:dyDescent="0.2">
      <c r="A285" s="26"/>
      <c r="B285" s="26"/>
      <c r="C285" s="7"/>
      <c r="D285" s="7"/>
      <c r="E285" s="38"/>
      <c r="F285" s="38"/>
      <c r="G285" s="4"/>
    </row>
    <row r="286" spans="1:7" s="2" customFormat="1" x14ac:dyDescent="0.2">
      <c r="A286" s="26"/>
      <c r="B286" s="26"/>
      <c r="C286" s="7"/>
      <c r="D286" s="7"/>
      <c r="E286" s="38"/>
      <c r="F286" s="38"/>
      <c r="G286" s="4"/>
    </row>
    <row r="287" spans="1:7" s="2" customFormat="1" x14ac:dyDescent="0.2">
      <c r="A287" s="26"/>
      <c r="B287" s="26"/>
      <c r="C287" s="7"/>
      <c r="D287" s="7"/>
      <c r="E287" s="38"/>
      <c r="F287" s="38"/>
      <c r="G287" s="4"/>
    </row>
    <row r="288" spans="1:7" s="2" customFormat="1" x14ac:dyDescent="0.2">
      <c r="A288" s="26"/>
      <c r="B288" s="26"/>
      <c r="C288" s="7"/>
      <c r="D288" s="7"/>
      <c r="E288" s="38"/>
      <c r="F288" s="38"/>
      <c r="G288" s="4"/>
    </row>
    <row r="289" spans="1:8" s="2" customFormat="1" x14ac:dyDescent="0.2">
      <c r="A289" s="26"/>
      <c r="B289" s="26"/>
      <c r="C289" s="7"/>
      <c r="D289" s="7"/>
      <c r="E289" s="38"/>
      <c r="F289" s="38"/>
      <c r="G289" s="4"/>
    </row>
    <row r="290" spans="1:8" s="2" customFormat="1" x14ac:dyDescent="0.2">
      <c r="A290" s="26"/>
      <c r="B290" s="26"/>
      <c r="C290" s="7"/>
      <c r="D290" s="7"/>
      <c r="E290" s="38"/>
      <c r="F290" s="38"/>
      <c r="G290" s="4"/>
    </row>
    <row r="291" spans="1:8" s="9" customFormat="1" x14ac:dyDescent="0.2">
      <c r="A291" s="26"/>
      <c r="B291" s="26"/>
      <c r="C291" s="7"/>
      <c r="D291" s="7"/>
      <c r="E291" s="38"/>
      <c r="F291" s="38"/>
      <c r="G291" s="8"/>
      <c r="H291" s="1"/>
    </row>
    <row r="292" spans="1:8" s="9" customFormat="1" x14ac:dyDescent="0.2">
      <c r="A292" s="26"/>
      <c r="B292" s="26"/>
      <c r="C292" s="7"/>
      <c r="D292" s="7"/>
      <c r="E292" s="38"/>
      <c r="F292" s="38"/>
      <c r="G292" s="8"/>
      <c r="H292" s="1"/>
    </row>
    <row r="293" spans="1:8" s="9" customFormat="1" x14ac:dyDescent="0.2">
      <c r="A293" s="26"/>
      <c r="B293" s="26"/>
      <c r="C293" s="7"/>
      <c r="D293" s="7"/>
      <c r="E293" s="38"/>
      <c r="F293" s="38"/>
      <c r="G293" s="8"/>
      <c r="H293" s="1"/>
    </row>
    <row r="294" spans="1:8" s="9" customFormat="1" x14ac:dyDescent="0.2">
      <c r="A294" s="26"/>
      <c r="B294" s="26"/>
      <c r="C294" s="7"/>
      <c r="D294" s="7"/>
      <c r="E294" s="38"/>
      <c r="F294" s="38"/>
      <c r="G294" s="8"/>
      <c r="H294" s="1"/>
    </row>
    <row r="295" spans="1:8" s="9" customFormat="1" x14ac:dyDescent="0.2">
      <c r="A295" s="26"/>
      <c r="B295" s="26"/>
      <c r="C295" s="7"/>
      <c r="D295" s="7"/>
      <c r="E295" s="38"/>
      <c r="F295" s="38"/>
      <c r="G295" s="8"/>
      <c r="H295" s="1"/>
    </row>
    <row r="296" spans="1:8" s="9" customFormat="1" x14ac:dyDescent="0.2">
      <c r="A296" s="26"/>
      <c r="B296" s="26"/>
      <c r="C296" s="7"/>
      <c r="D296" s="7"/>
      <c r="E296" s="38"/>
      <c r="F296" s="38"/>
      <c r="G296" s="8"/>
      <c r="H296" s="1"/>
    </row>
    <row r="297" spans="1:8" s="9" customFormat="1" x14ac:dyDescent="0.2">
      <c r="A297" s="26"/>
      <c r="B297" s="26"/>
      <c r="C297" s="7"/>
      <c r="D297" s="7"/>
      <c r="E297" s="38"/>
      <c r="F297" s="38"/>
      <c r="G297" s="8"/>
      <c r="H297" s="1"/>
    </row>
    <row r="298" spans="1:8" s="9" customFormat="1" x14ac:dyDescent="0.2">
      <c r="A298" s="26"/>
      <c r="B298" s="26"/>
      <c r="C298" s="7"/>
      <c r="D298" s="7"/>
      <c r="E298" s="38"/>
      <c r="F298" s="38"/>
      <c r="G298" s="8"/>
      <c r="H298" s="1"/>
    </row>
    <row r="299" spans="1:8" s="9" customFormat="1" x14ac:dyDescent="0.2">
      <c r="A299" s="26"/>
      <c r="B299" s="26"/>
      <c r="C299" s="7"/>
      <c r="D299" s="7"/>
      <c r="E299" s="38"/>
      <c r="F299" s="38"/>
      <c r="G299" s="8"/>
      <c r="H299" s="1"/>
    </row>
    <row r="300" spans="1:8" s="9" customFormat="1" x14ac:dyDescent="0.2">
      <c r="A300" s="26"/>
      <c r="B300" s="26"/>
      <c r="C300" s="7"/>
      <c r="D300" s="7"/>
      <c r="E300" s="38"/>
      <c r="F300" s="38"/>
      <c r="G300" s="8"/>
      <c r="H300" s="1"/>
    </row>
    <row r="301" spans="1:8" s="9" customFormat="1" x14ac:dyDescent="0.2">
      <c r="A301" s="26"/>
      <c r="B301" s="26"/>
      <c r="C301" s="7"/>
      <c r="D301" s="7"/>
      <c r="E301" s="38"/>
      <c r="F301" s="38"/>
      <c r="G301" s="8"/>
      <c r="H301" s="1"/>
    </row>
    <row r="302" spans="1:8" s="9" customFormat="1" x14ac:dyDescent="0.2">
      <c r="A302" s="26"/>
      <c r="B302" s="26"/>
      <c r="C302" s="7"/>
      <c r="D302" s="7"/>
      <c r="E302" s="38"/>
      <c r="F302" s="38"/>
      <c r="G302" s="8"/>
      <c r="H302" s="1"/>
    </row>
    <row r="303" spans="1:8" s="9" customFormat="1" x14ac:dyDescent="0.2">
      <c r="A303" s="26"/>
      <c r="B303" s="26"/>
      <c r="C303" s="7"/>
      <c r="D303" s="7"/>
      <c r="E303" s="38"/>
      <c r="F303" s="38"/>
      <c r="G303" s="8"/>
      <c r="H303" s="1"/>
    </row>
    <row r="304" spans="1:8" s="39" customFormat="1" x14ac:dyDescent="0.2">
      <c r="A304" s="26"/>
      <c r="B304" s="26"/>
      <c r="C304" s="7"/>
      <c r="D304" s="7"/>
      <c r="E304" s="38"/>
      <c r="F304" s="38"/>
      <c r="G304" s="8"/>
      <c r="H304" s="1"/>
    </row>
    <row r="305" spans="1:8" s="1" customFormat="1" x14ac:dyDescent="0.2">
      <c r="A305" s="26"/>
      <c r="B305" s="26"/>
      <c r="C305" s="7"/>
      <c r="D305" s="7"/>
      <c r="E305" s="38"/>
      <c r="F305" s="38"/>
      <c r="G305" s="8"/>
    </row>
    <row r="306" spans="1:8" s="9" customFormat="1" x14ac:dyDescent="0.2">
      <c r="A306" s="26"/>
      <c r="B306" s="26"/>
      <c r="C306" s="7"/>
      <c r="D306" s="7"/>
      <c r="E306" s="38"/>
      <c r="F306" s="38"/>
      <c r="G306" s="8"/>
      <c r="H306" s="1"/>
    </row>
    <row r="307" spans="1:8" s="9" customFormat="1" x14ac:dyDescent="0.2">
      <c r="A307" s="26"/>
      <c r="B307" s="26"/>
      <c r="C307" s="7"/>
      <c r="D307" s="7"/>
      <c r="E307" s="38"/>
      <c r="F307" s="38"/>
      <c r="G307" s="8"/>
      <c r="H307" s="1"/>
    </row>
    <row r="308" spans="1:8" s="9" customFormat="1" x14ac:dyDescent="0.2">
      <c r="A308" s="26"/>
      <c r="B308" s="26"/>
      <c r="C308" s="7"/>
      <c r="D308" s="7"/>
      <c r="E308" s="38"/>
      <c r="F308" s="38"/>
      <c r="G308" s="8"/>
      <c r="H308" s="1"/>
    </row>
    <row r="309" spans="1:8" s="9" customFormat="1" x14ac:dyDescent="0.2">
      <c r="A309" s="26"/>
      <c r="B309" s="26"/>
      <c r="C309" s="7"/>
      <c r="D309" s="7"/>
      <c r="E309" s="38"/>
      <c r="F309" s="38"/>
      <c r="G309" s="8"/>
      <c r="H309" s="1"/>
    </row>
    <row r="310" spans="1:8" s="1" customFormat="1" x14ac:dyDescent="0.2">
      <c r="A310" s="26"/>
      <c r="B310" s="26"/>
      <c r="C310" s="7"/>
      <c r="D310" s="7"/>
      <c r="E310" s="38"/>
      <c r="F310" s="38"/>
      <c r="G310" s="8"/>
    </row>
    <row r="311" spans="1:8" s="9" customFormat="1" x14ac:dyDescent="0.2">
      <c r="A311" s="26"/>
      <c r="B311" s="26"/>
      <c r="C311" s="7"/>
      <c r="D311" s="7"/>
      <c r="E311" s="38"/>
      <c r="F311" s="38"/>
      <c r="G311" s="8"/>
      <c r="H311" s="1"/>
    </row>
    <row r="312" spans="1:8" s="9" customFormat="1" x14ac:dyDescent="0.2">
      <c r="A312" s="26"/>
      <c r="B312" s="26"/>
      <c r="C312" s="7"/>
      <c r="D312" s="7"/>
      <c r="E312" s="38"/>
      <c r="F312" s="38"/>
      <c r="G312" s="8"/>
      <c r="H312" s="1"/>
    </row>
    <row r="313" spans="1:8" s="9" customFormat="1" x14ac:dyDescent="0.2">
      <c r="A313" s="26"/>
      <c r="B313" s="26"/>
      <c r="C313" s="7"/>
      <c r="D313" s="7"/>
      <c r="E313" s="38"/>
      <c r="F313" s="38"/>
      <c r="G313" s="8"/>
      <c r="H313" s="1"/>
    </row>
    <row r="314" spans="1:8" s="9" customFormat="1" x14ac:dyDescent="0.2">
      <c r="A314" s="26"/>
      <c r="B314" s="26"/>
      <c r="C314" s="7"/>
      <c r="D314" s="7"/>
      <c r="E314" s="38"/>
      <c r="F314" s="38"/>
      <c r="G314" s="8"/>
      <c r="H314" s="1"/>
    </row>
    <row r="315" spans="1:8" s="9" customFormat="1" x14ac:dyDescent="0.2">
      <c r="A315" s="26"/>
      <c r="B315" s="26"/>
      <c r="C315" s="7"/>
      <c r="D315" s="7"/>
      <c r="E315" s="38"/>
      <c r="F315" s="38"/>
      <c r="G315" s="8"/>
      <c r="H315" s="1"/>
    </row>
    <row r="316" spans="1:8" s="9" customFormat="1" x14ac:dyDescent="0.2">
      <c r="A316" s="26"/>
      <c r="B316" s="26"/>
      <c r="C316" s="7"/>
      <c r="D316" s="7"/>
      <c r="E316" s="38"/>
      <c r="F316" s="38"/>
      <c r="G316" s="8"/>
      <c r="H316" s="1"/>
    </row>
    <row r="317" spans="1:8" s="9" customFormat="1" x14ac:dyDescent="0.2">
      <c r="A317" s="26"/>
      <c r="B317" s="26"/>
      <c r="C317" s="7"/>
      <c r="D317" s="7"/>
      <c r="E317" s="38"/>
      <c r="F317" s="38"/>
      <c r="G317" s="8"/>
      <c r="H317" s="1"/>
    </row>
    <row r="318" spans="1:8" s="9" customFormat="1" x14ac:dyDescent="0.2">
      <c r="A318" s="26"/>
      <c r="B318" s="26"/>
      <c r="C318" s="7"/>
      <c r="D318" s="7"/>
      <c r="E318" s="38"/>
      <c r="F318" s="38"/>
      <c r="G318" s="8"/>
      <c r="H318" s="1"/>
    </row>
    <row r="319" spans="1:8" s="1" customFormat="1" x14ac:dyDescent="0.2">
      <c r="A319" s="26"/>
      <c r="B319" s="26"/>
      <c r="C319" s="7"/>
      <c r="D319" s="7"/>
      <c r="E319" s="38"/>
      <c r="F319" s="38"/>
      <c r="G319" s="8"/>
    </row>
    <row r="320" spans="1:8" s="9" customFormat="1" x14ac:dyDescent="0.2">
      <c r="A320" s="26"/>
      <c r="B320" s="26"/>
      <c r="C320" s="7"/>
      <c r="D320" s="7"/>
      <c r="E320" s="38"/>
      <c r="F320" s="38"/>
      <c r="G320" s="8"/>
      <c r="H320" s="1"/>
    </row>
    <row r="321" spans="1:8" s="9" customFormat="1" x14ac:dyDescent="0.2">
      <c r="A321" s="26"/>
      <c r="B321" s="26"/>
      <c r="C321" s="7"/>
      <c r="D321" s="7"/>
      <c r="E321" s="38"/>
      <c r="F321" s="38"/>
      <c r="G321" s="8"/>
      <c r="H321" s="1"/>
    </row>
    <row r="322" spans="1:8" s="2" customFormat="1" x14ac:dyDescent="0.2">
      <c r="A322" s="26"/>
      <c r="B322" s="26"/>
      <c r="C322" s="7"/>
      <c r="D322" s="7"/>
      <c r="E322" s="38"/>
      <c r="F322" s="38"/>
      <c r="G322" s="4"/>
    </row>
    <row r="323" spans="1:8" s="2" customFormat="1" x14ac:dyDescent="0.2">
      <c r="A323" s="26"/>
      <c r="B323" s="26"/>
      <c r="C323" s="7"/>
      <c r="D323" s="7"/>
      <c r="E323" s="38"/>
      <c r="F323" s="38"/>
      <c r="G323" s="4"/>
    </row>
    <row r="324" spans="1:8" s="2" customFormat="1" x14ac:dyDescent="0.2">
      <c r="A324" s="26"/>
      <c r="B324" s="26"/>
      <c r="C324" s="7"/>
      <c r="D324" s="7"/>
      <c r="E324" s="38"/>
      <c r="F324" s="38"/>
      <c r="G324" s="4"/>
    </row>
    <row r="325" spans="1:8" s="2" customFormat="1" x14ac:dyDescent="0.2">
      <c r="A325" s="26"/>
      <c r="B325" s="26"/>
      <c r="C325" s="7"/>
      <c r="D325" s="7"/>
      <c r="E325" s="38"/>
      <c r="F325" s="38"/>
      <c r="G325" s="4"/>
    </row>
    <row r="326" spans="1:8" s="2" customFormat="1" x14ac:dyDescent="0.2">
      <c r="A326" s="26"/>
      <c r="B326" s="26"/>
      <c r="C326" s="7"/>
      <c r="D326" s="7"/>
      <c r="E326" s="38"/>
      <c r="F326" s="38"/>
      <c r="G326" s="4"/>
    </row>
    <row r="327" spans="1:8" s="2" customFormat="1" x14ac:dyDescent="0.2">
      <c r="A327" s="26"/>
      <c r="B327" s="26"/>
      <c r="C327" s="7"/>
      <c r="D327" s="7"/>
      <c r="E327" s="38"/>
      <c r="F327" s="38"/>
      <c r="G327" s="4"/>
    </row>
    <row r="328" spans="1:8" s="2" customFormat="1" x14ac:dyDescent="0.2">
      <c r="A328" s="26"/>
      <c r="B328" s="26"/>
      <c r="C328" s="7"/>
      <c r="D328" s="7"/>
      <c r="E328" s="38"/>
      <c r="F328" s="38"/>
      <c r="G328" s="4"/>
    </row>
    <row r="329" spans="1:8" s="2" customFormat="1" x14ac:dyDescent="0.2">
      <c r="A329" s="26"/>
      <c r="B329" s="26"/>
      <c r="C329" s="7"/>
      <c r="D329" s="7"/>
      <c r="E329" s="38"/>
      <c r="F329" s="38"/>
      <c r="G329" s="4"/>
    </row>
    <row r="330" spans="1:8" s="2" customFormat="1" x14ac:dyDescent="0.2">
      <c r="A330" s="26"/>
      <c r="B330" s="26"/>
      <c r="C330" s="7"/>
      <c r="D330" s="7"/>
      <c r="E330" s="38"/>
      <c r="F330" s="38"/>
      <c r="G330" s="4"/>
    </row>
    <row r="331" spans="1:8" s="2" customFormat="1" x14ac:dyDescent="0.2">
      <c r="A331" s="26"/>
      <c r="B331" s="26"/>
      <c r="C331" s="7"/>
      <c r="D331" s="7"/>
      <c r="E331" s="38"/>
      <c r="F331" s="38"/>
      <c r="G331" s="4"/>
    </row>
    <row r="332" spans="1:8" s="2" customFormat="1" x14ac:dyDescent="0.2">
      <c r="A332" s="26"/>
      <c r="B332" s="26"/>
      <c r="C332" s="7"/>
      <c r="D332" s="7"/>
      <c r="E332" s="38"/>
      <c r="F332" s="38"/>
      <c r="G332" s="4"/>
    </row>
    <row r="333" spans="1:8" s="2" customFormat="1" x14ac:dyDescent="0.2">
      <c r="A333" s="26"/>
      <c r="B333" s="26"/>
      <c r="C333" s="7"/>
      <c r="D333" s="7"/>
      <c r="E333" s="38"/>
      <c r="F333" s="38"/>
      <c r="G333" s="4"/>
    </row>
    <row r="334" spans="1:8" s="2" customFormat="1" x14ac:dyDescent="0.2">
      <c r="A334" s="26"/>
      <c r="B334" s="26"/>
      <c r="C334" s="7"/>
      <c r="D334" s="7"/>
      <c r="E334" s="38"/>
      <c r="F334" s="38"/>
      <c r="G334" s="4"/>
    </row>
    <row r="335" spans="1:8" s="2" customFormat="1" x14ac:dyDescent="0.2">
      <c r="A335" s="26"/>
      <c r="B335" s="26"/>
      <c r="C335" s="7"/>
      <c r="D335" s="7"/>
      <c r="E335" s="38"/>
      <c r="F335" s="38"/>
      <c r="G335" s="4"/>
    </row>
    <row r="336" spans="1:8" s="2" customFormat="1" x14ac:dyDescent="0.2">
      <c r="A336" s="26"/>
      <c r="B336" s="26"/>
      <c r="C336" s="7"/>
      <c r="D336" s="7"/>
      <c r="E336" s="38"/>
      <c r="F336" s="38"/>
      <c r="G336" s="4"/>
    </row>
    <row r="337" spans="1:7" s="2" customFormat="1" x14ac:dyDescent="0.2">
      <c r="A337" s="26"/>
      <c r="B337" s="26"/>
      <c r="C337" s="7"/>
      <c r="D337" s="7"/>
      <c r="E337" s="38"/>
      <c r="F337" s="38"/>
      <c r="G337" s="4"/>
    </row>
    <row r="338" spans="1:7" s="2" customFormat="1" x14ac:dyDescent="0.2">
      <c r="A338" s="26"/>
      <c r="B338" s="26"/>
      <c r="C338" s="7"/>
      <c r="D338" s="7"/>
      <c r="E338" s="38"/>
      <c r="F338" s="38"/>
      <c r="G338" s="4"/>
    </row>
    <row r="339" spans="1:7" s="2" customFormat="1" x14ac:dyDescent="0.2">
      <c r="A339" s="26"/>
      <c r="B339" s="26"/>
      <c r="C339" s="7"/>
      <c r="D339" s="7"/>
      <c r="E339" s="38"/>
      <c r="F339" s="38"/>
      <c r="G339" s="4"/>
    </row>
    <row r="340" spans="1:7" s="2" customFormat="1" x14ac:dyDescent="0.2">
      <c r="A340" s="26"/>
      <c r="B340" s="26"/>
      <c r="C340" s="7"/>
      <c r="D340" s="7"/>
      <c r="E340" s="38"/>
      <c r="F340" s="38"/>
      <c r="G340" s="4"/>
    </row>
    <row r="341" spans="1:7" s="2" customFormat="1" x14ac:dyDescent="0.2">
      <c r="A341" s="26"/>
      <c r="B341" s="26"/>
      <c r="C341" s="7"/>
      <c r="D341" s="7"/>
      <c r="E341" s="38"/>
      <c r="F341" s="38"/>
      <c r="G341" s="4"/>
    </row>
    <row r="342" spans="1:7" s="2" customFormat="1" x14ac:dyDescent="0.2">
      <c r="A342" s="26"/>
      <c r="B342" s="26"/>
      <c r="C342" s="7"/>
      <c r="D342" s="7"/>
      <c r="E342" s="38"/>
      <c r="F342" s="38"/>
      <c r="G342" s="4"/>
    </row>
    <row r="343" spans="1:7" s="2" customFormat="1" x14ac:dyDescent="0.2">
      <c r="A343" s="26"/>
      <c r="B343" s="26"/>
      <c r="C343" s="7"/>
      <c r="D343" s="7"/>
      <c r="E343" s="38"/>
      <c r="F343" s="38"/>
      <c r="G343" s="4"/>
    </row>
    <row r="344" spans="1:7" s="2" customFormat="1" x14ac:dyDescent="0.2">
      <c r="A344" s="26"/>
      <c r="B344" s="26"/>
      <c r="C344" s="7"/>
      <c r="D344" s="7"/>
      <c r="E344" s="38"/>
      <c r="F344" s="38"/>
      <c r="G344" s="4"/>
    </row>
    <row r="345" spans="1:7" s="2" customFormat="1" x14ac:dyDescent="0.2">
      <c r="A345" s="26"/>
      <c r="B345" s="26"/>
      <c r="C345" s="7"/>
      <c r="D345" s="7"/>
      <c r="E345" s="38"/>
      <c r="F345" s="38"/>
      <c r="G345" s="4"/>
    </row>
    <row r="346" spans="1:7" s="2" customFormat="1" x14ac:dyDescent="0.2">
      <c r="A346" s="26"/>
      <c r="B346" s="26"/>
      <c r="C346" s="7"/>
      <c r="D346" s="7"/>
      <c r="E346" s="38"/>
      <c r="F346" s="38"/>
      <c r="G346" s="4"/>
    </row>
    <row r="347" spans="1:7" s="2" customFormat="1" x14ac:dyDescent="0.2">
      <c r="A347" s="26"/>
      <c r="B347" s="26"/>
      <c r="C347" s="7"/>
      <c r="D347" s="7"/>
      <c r="E347" s="38"/>
      <c r="F347" s="38"/>
      <c r="G347" s="4"/>
    </row>
    <row r="348" spans="1:7" s="2" customFormat="1" x14ac:dyDescent="0.2">
      <c r="A348" s="26"/>
      <c r="B348" s="26"/>
      <c r="C348" s="7"/>
      <c r="D348" s="7"/>
      <c r="E348" s="38"/>
      <c r="F348" s="38"/>
      <c r="G348" s="4"/>
    </row>
    <row r="349" spans="1:7" s="2" customFormat="1" x14ac:dyDescent="0.2">
      <c r="A349" s="26"/>
      <c r="B349" s="26"/>
      <c r="C349" s="7"/>
      <c r="D349" s="7"/>
      <c r="E349" s="38"/>
      <c r="F349" s="38"/>
      <c r="G349" s="4"/>
    </row>
    <row r="350" spans="1:7" s="2" customFormat="1" x14ac:dyDescent="0.2">
      <c r="A350" s="26"/>
      <c r="B350" s="26"/>
      <c r="C350" s="7"/>
      <c r="D350" s="7"/>
      <c r="E350" s="38"/>
      <c r="F350" s="38"/>
      <c r="G350" s="4"/>
    </row>
    <row r="351" spans="1:7" s="2" customFormat="1" x14ac:dyDescent="0.2">
      <c r="A351" s="26"/>
      <c r="B351" s="26"/>
      <c r="C351" s="7"/>
      <c r="D351" s="7"/>
      <c r="E351" s="38"/>
      <c r="F351" s="38"/>
      <c r="G351" s="4"/>
    </row>
    <row r="352" spans="1:7" s="2" customFormat="1" x14ac:dyDescent="0.2">
      <c r="A352" s="26"/>
      <c r="B352" s="26"/>
      <c r="C352" s="7"/>
      <c r="D352" s="7"/>
      <c r="E352" s="38"/>
      <c r="F352" s="38"/>
      <c r="G352" s="4"/>
    </row>
    <row r="353" spans="1:7" s="2" customFormat="1" x14ac:dyDescent="0.2">
      <c r="A353" s="26"/>
      <c r="B353" s="26"/>
      <c r="C353" s="7"/>
      <c r="D353" s="7"/>
      <c r="E353" s="38"/>
      <c r="F353" s="38"/>
      <c r="G353" s="4"/>
    </row>
    <row r="354" spans="1:7" s="2" customFormat="1" x14ac:dyDescent="0.2">
      <c r="A354" s="26"/>
      <c r="B354" s="26"/>
      <c r="C354" s="7"/>
      <c r="D354" s="7"/>
      <c r="E354" s="38"/>
      <c r="F354" s="38"/>
      <c r="G354" s="4"/>
    </row>
    <row r="355" spans="1:7" s="2" customFormat="1" x14ac:dyDescent="0.2">
      <c r="A355" s="26"/>
      <c r="B355" s="26"/>
      <c r="C355" s="7"/>
      <c r="D355" s="7"/>
      <c r="E355" s="38"/>
      <c r="F355" s="38"/>
      <c r="G355" s="4"/>
    </row>
    <row r="356" spans="1:7" s="2" customFormat="1" x14ac:dyDescent="0.2">
      <c r="A356" s="26"/>
      <c r="B356" s="26"/>
      <c r="C356" s="7"/>
      <c r="D356" s="7"/>
      <c r="E356" s="38"/>
      <c r="F356" s="38"/>
      <c r="G356" s="4"/>
    </row>
    <row r="357" spans="1:7" s="2" customFormat="1" x14ac:dyDescent="0.2">
      <c r="A357" s="26"/>
      <c r="B357" s="26"/>
      <c r="C357" s="7"/>
      <c r="D357" s="7"/>
      <c r="E357" s="38"/>
      <c r="F357" s="38"/>
      <c r="G357" s="4"/>
    </row>
    <row r="358" spans="1:7" s="2" customFormat="1" x14ac:dyDescent="0.2">
      <c r="A358" s="26"/>
      <c r="B358" s="26"/>
      <c r="C358" s="7"/>
      <c r="D358" s="7"/>
      <c r="E358" s="38"/>
      <c r="F358" s="38"/>
      <c r="G358" s="4"/>
    </row>
    <row r="359" spans="1:7" s="2" customFormat="1" x14ac:dyDescent="0.2">
      <c r="A359" s="26"/>
      <c r="B359" s="26"/>
      <c r="C359" s="7"/>
      <c r="D359" s="7"/>
      <c r="E359" s="38"/>
      <c r="F359" s="38"/>
      <c r="G359" s="4"/>
    </row>
    <row r="360" spans="1:7" s="2" customFormat="1" x14ac:dyDescent="0.2">
      <c r="A360" s="26"/>
      <c r="B360" s="26"/>
      <c r="C360" s="7"/>
      <c r="D360" s="7"/>
      <c r="E360" s="38"/>
      <c r="F360" s="38"/>
      <c r="G360" s="4"/>
    </row>
    <row r="383" spans="1:7" s="2" customFormat="1" x14ac:dyDescent="0.2">
      <c r="A383" s="26"/>
      <c r="B383" s="26"/>
      <c r="C383" s="7"/>
      <c r="D383" s="7"/>
      <c r="E383" s="38"/>
      <c r="F383" s="38"/>
      <c r="G383" s="4"/>
    </row>
    <row r="401" spans="1:8" s="40" customFormat="1" x14ac:dyDescent="0.2">
      <c r="A401" s="26"/>
      <c r="B401" s="26"/>
      <c r="C401" s="7"/>
      <c r="D401" s="7"/>
      <c r="E401" s="38"/>
      <c r="F401" s="38"/>
      <c r="G401" s="4"/>
      <c r="H401" s="2"/>
    </row>
    <row r="424" spans="1:7" s="2" customFormat="1" x14ac:dyDescent="0.2">
      <c r="A424" s="26"/>
      <c r="B424" s="26"/>
      <c r="C424" s="7"/>
      <c r="D424" s="7"/>
      <c r="E424" s="38"/>
      <c r="F424" s="38"/>
      <c r="G424" s="4"/>
    </row>
    <row r="468" spans="1:7" s="2" customFormat="1" x14ac:dyDescent="0.2">
      <c r="A468" s="26"/>
      <c r="B468" s="26"/>
      <c r="C468" s="7"/>
      <c r="D468" s="7"/>
      <c r="E468" s="38"/>
      <c r="F468" s="38"/>
      <c r="G468" s="4"/>
    </row>
    <row r="512" spans="1:7" s="2" customFormat="1" x14ac:dyDescent="0.2">
      <c r="A512" s="26"/>
      <c r="B512" s="26"/>
      <c r="C512" s="7"/>
      <c r="D512" s="7"/>
      <c r="E512" s="38"/>
      <c r="F512" s="38"/>
      <c r="G512" s="4"/>
    </row>
    <row r="556" spans="1:7" s="2" customFormat="1" x14ac:dyDescent="0.2">
      <c r="A556" s="26"/>
      <c r="B556" s="26"/>
      <c r="C556" s="7"/>
      <c r="D556" s="7"/>
      <c r="E556" s="38"/>
      <c r="F556" s="38"/>
      <c r="G556" s="4"/>
    </row>
    <row r="600" spans="1:7" s="2" customFormat="1" x14ac:dyDescent="0.2">
      <c r="A600" s="26"/>
      <c r="B600" s="26"/>
      <c r="C600" s="7"/>
      <c r="D600" s="7"/>
      <c r="E600" s="38"/>
      <c r="F600" s="38"/>
      <c r="G600" s="4"/>
    </row>
    <row r="607" spans="1:7" s="2" customFormat="1" x14ac:dyDescent="0.2">
      <c r="A607" s="26"/>
      <c r="B607" s="26"/>
      <c r="C607" s="7"/>
      <c r="D607" s="7"/>
      <c r="E607" s="38"/>
      <c r="F607" s="38"/>
      <c r="G607" s="4"/>
    </row>
    <row r="608" spans="1:7" s="2" customFormat="1" x14ac:dyDescent="0.2">
      <c r="A608" s="26"/>
      <c r="B608" s="26"/>
      <c r="C608" s="7"/>
      <c r="D608" s="7"/>
      <c r="E608" s="38"/>
      <c r="F608" s="38"/>
      <c r="G608" s="4"/>
    </row>
    <row r="611" spans="1:7" s="2" customFormat="1" x14ac:dyDescent="0.2">
      <c r="A611" s="26"/>
      <c r="B611" s="26"/>
      <c r="C611" s="7"/>
      <c r="D611" s="7"/>
      <c r="E611" s="38"/>
      <c r="F611" s="38"/>
      <c r="G611" s="4"/>
    </row>
    <row r="612" spans="1:7" s="2" customFormat="1" x14ac:dyDescent="0.2">
      <c r="A612" s="26"/>
      <c r="B612" s="26"/>
      <c r="C612" s="7"/>
      <c r="D612" s="7"/>
      <c r="E612" s="38"/>
      <c r="F612" s="38"/>
      <c r="G612" s="4"/>
    </row>
    <row r="638" spans="1:7" s="2" customFormat="1" x14ac:dyDescent="0.2">
      <c r="A638" s="26"/>
      <c r="B638" s="26"/>
      <c r="C638" s="7"/>
      <c r="D638" s="7"/>
      <c r="E638" s="38"/>
      <c r="F638" s="38"/>
      <c r="G638" s="4"/>
    </row>
    <row r="639" spans="1:7" s="2" customFormat="1" x14ac:dyDescent="0.2">
      <c r="A639" s="26"/>
      <c r="B639" s="26"/>
      <c r="C639" s="7"/>
      <c r="D639" s="7"/>
      <c r="E639" s="38"/>
      <c r="F639" s="38"/>
      <c r="G639" s="4"/>
    </row>
    <row r="656" spans="1:7" s="2" customFormat="1" x14ac:dyDescent="0.2">
      <c r="A656" s="26"/>
      <c r="B656" s="26"/>
      <c r="C656" s="7"/>
      <c r="D656" s="7"/>
      <c r="E656" s="38"/>
      <c r="F656" s="38"/>
      <c r="G656" s="4"/>
    </row>
    <row r="677" spans="1:7" s="2" customFormat="1" x14ac:dyDescent="0.2">
      <c r="A677" s="26"/>
      <c r="B677" s="26"/>
      <c r="C677" s="7"/>
      <c r="D677" s="7"/>
      <c r="E677" s="38"/>
      <c r="F677" s="38"/>
      <c r="G677" s="4"/>
    </row>
    <row r="682" spans="1:7" s="2" customFormat="1" x14ac:dyDescent="0.2">
      <c r="A682" s="26"/>
      <c r="B682" s="26"/>
      <c r="C682" s="7"/>
      <c r="D682" s="7"/>
      <c r="E682" s="38"/>
      <c r="F682" s="38"/>
      <c r="G682" s="4"/>
    </row>
    <row r="693" spans="1:7" s="2" customFormat="1" x14ac:dyDescent="0.2">
      <c r="A693" s="26"/>
      <c r="B693" s="26"/>
      <c r="C693" s="7"/>
      <c r="D693" s="7"/>
      <c r="E693" s="38"/>
      <c r="F693" s="38"/>
      <c r="G693" s="4"/>
    </row>
    <row r="700" spans="1:7" s="2" customFormat="1" x14ac:dyDescent="0.2">
      <c r="A700" s="26"/>
      <c r="B700" s="26"/>
      <c r="C700" s="7"/>
      <c r="D700" s="7"/>
      <c r="E700" s="38"/>
      <c r="F700" s="38"/>
      <c r="G700" s="4"/>
    </row>
    <row r="716" spans="1:7" s="2" customFormat="1" x14ac:dyDescent="0.2">
      <c r="A716" s="26"/>
      <c r="B716" s="26"/>
      <c r="C716" s="7"/>
      <c r="D716" s="7"/>
      <c r="E716" s="38"/>
      <c r="F716" s="38"/>
      <c r="G716" s="4"/>
    </row>
    <row r="726" spans="1:7" s="2" customFormat="1" x14ac:dyDescent="0.2">
      <c r="A726" s="26"/>
      <c r="B726" s="26"/>
      <c r="C726" s="7"/>
      <c r="D726" s="7"/>
      <c r="E726" s="38"/>
      <c r="F726" s="38"/>
      <c r="G726" s="4"/>
    </row>
    <row r="728" spans="1:7" s="2" customFormat="1" x14ac:dyDescent="0.2">
      <c r="A728" s="26"/>
      <c r="B728" s="26"/>
      <c r="C728" s="7"/>
      <c r="D728" s="7"/>
      <c r="E728" s="38"/>
      <c r="F728" s="38"/>
      <c r="G728" s="4"/>
    </row>
    <row r="729" spans="1:7" s="2" customFormat="1" x14ac:dyDescent="0.2">
      <c r="A729" s="26"/>
      <c r="B729" s="26"/>
      <c r="C729" s="7"/>
      <c r="D729" s="7"/>
      <c r="E729" s="38"/>
      <c r="F729" s="38"/>
      <c r="G729" s="4"/>
    </row>
    <row r="804" spans="1:7" s="2" customFormat="1" x14ac:dyDescent="0.2">
      <c r="A804" s="26"/>
      <c r="B804" s="26"/>
      <c r="C804" s="7"/>
      <c r="D804" s="7"/>
      <c r="E804" s="38"/>
      <c r="F804" s="38"/>
      <c r="G804" s="4"/>
    </row>
    <row r="1717" spans="1:7" s="2" customFormat="1" x14ac:dyDescent="0.2">
      <c r="A1717" s="26"/>
      <c r="B1717" s="26"/>
      <c r="C1717" s="7"/>
      <c r="D1717" s="7"/>
      <c r="E1717" s="38"/>
      <c r="F1717" s="38"/>
      <c r="G1717" s="4"/>
    </row>
    <row r="1718" spans="1:7" s="2" customFormat="1" x14ac:dyDescent="0.2">
      <c r="A1718" s="26"/>
      <c r="B1718" s="26"/>
      <c r="C1718" s="7"/>
      <c r="D1718" s="7"/>
      <c r="E1718" s="38"/>
      <c r="F1718" s="38"/>
      <c r="G1718" s="4"/>
    </row>
    <row r="1719" spans="1:7" s="2" customFormat="1" x14ac:dyDescent="0.2">
      <c r="A1719" s="26"/>
      <c r="B1719" s="26"/>
      <c r="C1719" s="7"/>
      <c r="D1719" s="7"/>
      <c r="E1719" s="38"/>
      <c r="F1719" s="38"/>
      <c r="G1719" s="4"/>
    </row>
    <row r="1720" spans="1:7" s="2" customFormat="1" x14ac:dyDescent="0.2">
      <c r="A1720" s="26"/>
      <c r="B1720" s="26"/>
      <c r="C1720" s="7"/>
      <c r="D1720" s="7"/>
      <c r="E1720" s="38"/>
      <c r="F1720" s="38"/>
      <c r="G1720" s="4"/>
    </row>
    <row r="1721" spans="1:7" s="2" customFormat="1" x14ac:dyDescent="0.2">
      <c r="A1721" s="26"/>
      <c r="B1721" s="26"/>
      <c r="C1721" s="7"/>
      <c r="D1721" s="7"/>
      <c r="E1721" s="38"/>
      <c r="F1721" s="38"/>
      <c r="G1721" s="4"/>
    </row>
    <row r="1722" spans="1:7" s="2" customFormat="1" x14ac:dyDescent="0.2">
      <c r="A1722" s="26"/>
      <c r="B1722" s="26"/>
      <c r="C1722" s="7"/>
      <c r="D1722" s="7"/>
      <c r="E1722" s="38"/>
      <c r="F1722" s="38"/>
      <c r="G1722" s="4"/>
    </row>
    <row r="1723" spans="1:7" s="2" customFormat="1" x14ac:dyDescent="0.2">
      <c r="A1723" s="26"/>
      <c r="B1723" s="26"/>
      <c r="C1723" s="7"/>
      <c r="D1723" s="7"/>
      <c r="E1723" s="38"/>
      <c r="F1723" s="38"/>
      <c r="G1723" s="4"/>
    </row>
    <row r="1724" spans="1:7" s="2" customFormat="1" x14ac:dyDescent="0.2">
      <c r="A1724" s="26"/>
      <c r="B1724" s="26"/>
      <c r="C1724" s="7"/>
      <c r="D1724" s="7"/>
      <c r="E1724" s="38"/>
      <c r="F1724" s="38"/>
      <c r="G1724" s="4"/>
    </row>
    <row r="1725" spans="1:7" s="2" customFormat="1" x14ac:dyDescent="0.2">
      <c r="A1725" s="26"/>
      <c r="B1725" s="26"/>
      <c r="C1725" s="7"/>
      <c r="D1725" s="7"/>
      <c r="E1725" s="38"/>
      <c r="F1725" s="38"/>
      <c r="G1725" s="4"/>
    </row>
    <row r="1726" spans="1:7" s="2" customFormat="1" x14ac:dyDescent="0.2">
      <c r="A1726" s="26"/>
      <c r="B1726" s="26"/>
      <c r="C1726" s="7"/>
      <c r="D1726" s="7"/>
      <c r="E1726" s="38"/>
      <c r="F1726" s="38"/>
      <c r="G1726" s="4"/>
    </row>
    <row r="1727" spans="1:7" s="2" customFormat="1" x14ac:dyDescent="0.2">
      <c r="A1727" s="26"/>
      <c r="B1727" s="26"/>
      <c r="C1727" s="7"/>
      <c r="D1727" s="7"/>
      <c r="E1727" s="38"/>
      <c r="F1727" s="38"/>
      <c r="G1727" s="4"/>
    </row>
    <row r="1728" spans="1:7" s="2" customFormat="1" x14ac:dyDescent="0.2">
      <c r="A1728" s="26"/>
      <c r="B1728" s="26"/>
      <c r="C1728" s="7"/>
      <c r="D1728" s="7"/>
      <c r="E1728" s="38"/>
      <c r="F1728" s="38"/>
      <c r="G1728" s="4"/>
    </row>
    <row r="1729" spans="1:7" s="2" customFormat="1" x14ac:dyDescent="0.2">
      <c r="A1729" s="26"/>
      <c r="B1729" s="26"/>
      <c r="C1729" s="7"/>
      <c r="D1729" s="7"/>
      <c r="E1729" s="38"/>
      <c r="F1729" s="38"/>
      <c r="G1729" s="4"/>
    </row>
    <row r="1730" spans="1:7" s="2" customFormat="1" x14ac:dyDescent="0.2">
      <c r="A1730" s="26"/>
      <c r="B1730" s="26"/>
      <c r="C1730" s="7"/>
      <c r="D1730" s="7"/>
      <c r="E1730" s="38"/>
      <c r="F1730" s="38"/>
      <c r="G1730" s="4"/>
    </row>
    <row r="1731" spans="1:7" s="2" customFormat="1" x14ac:dyDescent="0.2">
      <c r="A1731" s="26"/>
      <c r="B1731" s="26"/>
      <c r="C1731" s="7"/>
      <c r="D1731" s="7"/>
      <c r="E1731" s="38"/>
      <c r="F1731" s="38"/>
      <c r="G1731" s="4"/>
    </row>
    <row r="1732" spans="1:7" s="2" customFormat="1" x14ac:dyDescent="0.2">
      <c r="A1732" s="26"/>
      <c r="B1732" s="26"/>
      <c r="C1732" s="7"/>
      <c r="D1732" s="7"/>
      <c r="E1732" s="38"/>
      <c r="F1732" s="38"/>
      <c r="G1732" s="4"/>
    </row>
    <row r="1733" spans="1:7" s="2" customFormat="1" x14ac:dyDescent="0.2">
      <c r="A1733" s="26"/>
      <c r="B1733" s="26"/>
      <c r="C1733" s="7"/>
      <c r="D1733" s="7"/>
      <c r="E1733" s="38"/>
      <c r="F1733" s="38"/>
      <c r="G1733" s="4"/>
    </row>
    <row r="1734" spans="1:7" s="2" customFormat="1" x14ac:dyDescent="0.2">
      <c r="A1734" s="26"/>
      <c r="B1734" s="26"/>
      <c r="C1734" s="7"/>
      <c r="D1734" s="7"/>
      <c r="E1734" s="38"/>
      <c r="F1734" s="38"/>
      <c r="G1734" s="4"/>
    </row>
    <row r="1735" spans="1:7" s="2" customFormat="1" x14ac:dyDescent="0.2">
      <c r="A1735" s="26"/>
      <c r="B1735" s="26"/>
      <c r="C1735" s="7"/>
      <c r="D1735" s="7"/>
      <c r="E1735" s="38"/>
      <c r="F1735" s="38"/>
      <c r="G1735" s="4"/>
    </row>
    <row r="1736" spans="1:7" s="2" customFormat="1" x14ac:dyDescent="0.2">
      <c r="A1736" s="26"/>
      <c r="B1736" s="26"/>
      <c r="C1736" s="7"/>
      <c r="D1736" s="7"/>
      <c r="E1736" s="38"/>
      <c r="F1736" s="38"/>
      <c r="G1736" s="4"/>
    </row>
    <row r="1737" spans="1:7" s="2" customFormat="1" x14ac:dyDescent="0.2">
      <c r="A1737" s="26"/>
      <c r="B1737" s="26"/>
      <c r="C1737" s="7"/>
      <c r="D1737" s="7"/>
      <c r="E1737" s="38"/>
      <c r="F1737" s="38"/>
      <c r="G1737" s="4"/>
    </row>
    <row r="1738" spans="1:7" s="2" customFormat="1" x14ac:dyDescent="0.2">
      <c r="A1738" s="26"/>
      <c r="B1738" s="26"/>
      <c r="C1738" s="7"/>
      <c r="D1738" s="7"/>
      <c r="E1738" s="38"/>
      <c r="F1738" s="38"/>
      <c r="G1738" s="4"/>
    </row>
    <row r="1739" spans="1:7" s="2" customFormat="1" x14ac:dyDescent="0.2">
      <c r="A1739" s="26"/>
      <c r="B1739" s="26"/>
      <c r="C1739" s="7"/>
      <c r="D1739" s="7"/>
      <c r="E1739" s="38"/>
      <c r="F1739" s="38"/>
      <c r="G1739" s="4"/>
    </row>
    <row r="1740" spans="1:7" s="2" customFormat="1" x14ac:dyDescent="0.2">
      <c r="A1740" s="26"/>
      <c r="B1740" s="26"/>
      <c r="C1740" s="7"/>
      <c r="D1740" s="7"/>
      <c r="E1740" s="38"/>
      <c r="F1740" s="38"/>
      <c r="G1740" s="4"/>
    </row>
    <row r="1741" spans="1:7" s="2" customFormat="1" x14ac:dyDescent="0.2">
      <c r="A1741" s="26"/>
      <c r="B1741" s="26"/>
      <c r="C1741" s="7"/>
      <c r="D1741" s="7"/>
      <c r="E1741" s="38"/>
      <c r="F1741" s="38"/>
      <c r="G1741" s="4"/>
    </row>
    <row r="1742" spans="1:7" s="2" customFormat="1" x14ac:dyDescent="0.2">
      <c r="A1742" s="26"/>
      <c r="B1742" s="26"/>
      <c r="C1742" s="7"/>
      <c r="D1742" s="7"/>
      <c r="E1742" s="38"/>
      <c r="F1742" s="38"/>
      <c r="G1742" s="4"/>
    </row>
    <row r="1743" spans="1:7" s="2" customFormat="1" x14ac:dyDescent="0.2">
      <c r="A1743" s="26"/>
      <c r="B1743" s="26"/>
      <c r="C1743" s="7"/>
      <c r="D1743" s="7"/>
      <c r="E1743" s="38"/>
      <c r="F1743" s="38"/>
      <c r="G1743" s="4"/>
    </row>
    <row r="1744" spans="1:7" s="2" customFormat="1" x14ac:dyDescent="0.2">
      <c r="A1744" s="26"/>
      <c r="B1744" s="26"/>
      <c r="C1744" s="7"/>
      <c r="D1744" s="7"/>
      <c r="E1744" s="38"/>
      <c r="F1744" s="38"/>
      <c r="G1744" s="4"/>
    </row>
    <row r="1745" spans="1:7" s="2" customFormat="1" x14ac:dyDescent="0.2">
      <c r="A1745" s="26"/>
      <c r="B1745" s="26"/>
      <c r="C1745" s="7"/>
      <c r="D1745" s="7"/>
      <c r="E1745" s="38"/>
      <c r="F1745" s="38"/>
      <c r="G1745" s="4"/>
    </row>
    <row r="1746" spans="1:7" s="2" customFormat="1" x14ac:dyDescent="0.2">
      <c r="A1746" s="26"/>
      <c r="B1746" s="26"/>
      <c r="C1746" s="7"/>
      <c r="D1746" s="7"/>
      <c r="E1746" s="38"/>
      <c r="F1746" s="38"/>
      <c r="G1746" s="4"/>
    </row>
    <row r="1747" spans="1:7" s="2" customFormat="1" x14ac:dyDescent="0.2">
      <c r="A1747" s="26"/>
      <c r="B1747" s="26"/>
      <c r="C1747" s="7"/>
      <c r="D1747" s="7"/>
      <c r="E1747" s="38"/>
      <c r="F1747" s="38"/>
      <c r="G1747" s="4"/>
    </row>
    <row r="1748" spans="1:7" s="2" customFormat="1" x14ac:dyDescent="0.2">
      <c r="A1748" s="26"/>
      <c r="B1748" s="26"/>
      <c r="C1748" s="7"/>
      <c r="D1748" s="7"/>
      <c r="E1748" s="38"/>
      <c r="F1748" s="38"/>
      <c r="G1748" s="4"/>
    </row>
    <row r="1749" spans="1:7" s="2" customFormat="1" x14ac:dyDescent="0.2">
      <c r="A1749" s="26"/>
      <c r="B1749" s="26"/>
      <c r="C1749" s="7"/>
      <c r="D1749" s="7"/>
      <c r="E1749" s="38"/>
      <c r="F1749" s="38"/>
      <c r="G1749" s="4"/>
    </row>
    <row r="1750" spans="1:7" s="2" customFormat="1" x14ac:dyDescent="0.2">
      <c r="A1750" s="26"/>
      <c r="B1750" s="26"/>
      <c r="C1750" s="7"/>
      <c r="D1750" s="7"/>
      <c r="E1750" s="38"/>
      <c r="F1750" s="38"/>
      <c r="G1750" s="4"/>
    </row>
    <row r="1751" spans="1:7" s="2" customFormat="1" x14ac:dyDescent="0.2">
      <c r="A1751" s="26"/>
      <c r="B1751" s="26"/>
      <c r="C1751" s="7"/>
      <c r="D1751" s="7"/>
      <c r="E1751" s="38"/>
      <c r="F1751" s="38"/>
      <c r="G1751" s="4"/>
    </row>
    <row r="1752" spans="1:7" s="2" customFormat="1" x14ac:dyDescent="0.2">
      <c r="A1752" s="26"/>
      <c r="B1752" s="26"/>
      <c r="C1752" s="7"/>
      <c r="D1752" s="7"/>
      <c r="E1752" s="38"/>
      <c r="F1752" s="38"/>
      <c r="G1752" s="4"/>
    </row>
    <row r="1753" spans="1:7" s="2" customFormat="1" x14ac:dyDescent="0.2">
      <c r="A1753" s="26"/>
      <c r="B1753" s="26"/>
      <c r="C1753" s="7"/>
      <c r="D1753" s="7"/>
      <c r="E1753" s="38"/>
      <c r="F1753" s="38"/>
      <c r="G1753" s="4"/>
    </row>
    <row r="1754" spans="1:7" s="2" customFormat="1" x14ac:dyDescent="0.2">
      <c r="A1754" s="26"/>
      <c r="B1754" s="26"/>
      <c r="C1754" s="7"/>
      <c r="D1754" s="7"/>
      <c r="E1754" s="38"/>
      <c r="F1754" s="38"/>
      <c r="G1754" s="4"/>
    </row>
    <row r="1755" spans="1:7" s="2" customFormat="1" x14ac:dyDescent="0.2">
      <c r="A1755" s="26"/>
      <c r="B1755" s="26"/>
      <c r="C1755" s="7"/>
      <c r="D1755" s="7"/>
      <c r="E1755" s="38"/>
      <c r="F1755" s="38"/>
      <c r="G1755" s="4"/>
    </row>
    <row r="1756" spans="1:7" s="2" customFormat="1" x14ac:dyDescent="0.2">
      <c r="A1756" s="26"/>
      <c r="B1756" s="26"/>
      <c r="C1756" s="7"/>
      <c r="D1756" s="7"/>
      <c r="E1756" s="38"/>
      <c r="F1756" s="38"/>
      <c r="G1756" s="4"/>
    </row>
    <row r="1757" spans="1:7" s="2" customFormat="1" x14ac:dyDescent="0.2">
      <c r="A1757" s="26"/>
      <c r="B1757" s="26"/>
      <c r="C1757" s="7"/>
      <c r="D1757" s="7"/>
      <c r="E1757" s="38"/>
      <c r="F1757" s="38"/>
      <c r="G1757" s="4"/>
    </row>
    <row r="1758" spans="1:7" s="2" customFormat="1" x14ac:dyDescent="0.2">
      <c r="A1758" s="26"/>
      <c r="B1758" s="26"/>
      <c r="C1758" s="7"/>
      <c r="D1758" s="7"/>
      <c r="E1758" s="38"/>
      <c r="F1758" s="38"/>
      <c r="G1758" s="4"/>
    </row>
    <row r="1759" spans="1:7" s="2" customFormat="1" x14ac:dyDescent="0.2">
      <c r="A1759" s="26"/>
      <c r="B1759" s="26"/>
      <c r="C1759" s="7"/>
      <c r="D1759" s="7"/>
      <c r="E1759" s="38"/>
      <c r="F1759" s="38"/>
      <c r="G1759" s="4"/>
    </row>
    <row r="1760" spans="1:7" s="2" customFormat="1" x14ac:dyDescent="0.2">
      <c r="A1760" s="26"/>
      <c r="B1760" s="26"/>
      <c r="C1760" s="7"/>
      <c r="D1760" s="7"/>
      <c r="E1760" s="38"/>
      <c r="F1760" s="38"/>
      <c r="G1760" s="4"/>
    </row>
    <row r="1761" spans="1:7" s="2" customFormat="1" x14ac:dyDescent="0.2">
      <c r="A1761" s="26"/>
      <c r="B1761" s="26"/>
      <c r="C1761" s="7"/>
      <c r="D1761" s="7"/>
      <c r="E1761" s="38"/>
      <c r="F1761" s="38"/>
      <c r="G1761" s="4"/>
    </row>
    <row r="1762" spans="1:7" s="2" customFormat="1" x14ac:dyDescent="0.2">
      <c r="A1762" s="26"/>
      <c r="B1762" s="26"/>
      <c r="C1762" s="7"/>
      <c r="D1762" s="7"/>
      <c r="E1762" s="38"/>
      <c r="F1762" s="38"/>
      <c r="G1762" s="4"/>
    </row>
    <row r="1763" spans="1:7" s="2" customFormat="1" x14ac:dyDescent="0.2">
      <c r="A1763" s="26"/>
      <c r="B1763" s="26"/>
      <c r="C1763" s="7"/>
      <c r="D1763" s="7"/>
      <c r="E1763" s="38"/>
      <c r="F1763" s="38"/>
      <c r="G1763" s="4"/>
    </row>
    <row r="1764" spans="1:7" s="2" customFormat="1" x14ac:dyDescent="0.2">
      <c r="A1764" s="26"/>
      <c r="B1764" s="26"/>
      <c r="C1764" s="7"/>
      <c r="D1764" s="7"/>
      <c r="E1764" s="38"/>
      <c r="F1764" s="38"/>
      <c r="G1764" s="4"/>
    </row>
    <row r="1765" spans="1:7" s="2" customFormat="1" x14ac:dyDescent="0.2">
      <c r="A1765" s="26"/>
      <c r="B1765" s="26"/>
      <c r="C1765" s="7"/>
      <c r="D1765" s="7"/>
      <c r="E1765" s="38"/>
      <c r="F1765" s="38"/>
      <c r="G1765" s="4"/>
    </row>
    <row r="1766" spans="1:7" s="2" customFormat="1" x14ac:dyDescent="0.2">
      <c r="A1766" s="26"/>
      <c r="B1766" s="26"/>
      <c r="C1766" s="7"/>
      <c r="D1766" s="7"/>
      <c r="E1766" s="38"/>
      <c r="F1766" s="38"/>
      <c r="G1766" s="4"/>
    </row>
    <row r="1767" spans="1:7" s="2" customFormat="1" x14ac:dyDescent="0.2">
      <c r="A1767" s="26"/>
      <c r="B1767" s="26"/>
      <c r="C1767" s="7"/>
      <c r="D1767" s="7"/>
      <c r="E1767" s="38"/>
      <c r="F1767" s="38"/>
      <c r="G1767" s="4"/>
    </row>
    <row r="1768" spans="1:7" s="2" customFormat="1" x14ac:dyDescent="0.2">
      <c r="A1768" s="26"/>
      <c r="B1768" s="26"/>
      <c r="C1768" s="7"/>
      <c r="D1768" s="7"/>
      <c r="E1768" s="38"/>
      <c r="F1768" s="38"/>
      <c r="G1768" s="4"/>
    </row>
    <row r="1769" spans="1:7" s="2" customFormat="1" x14ac:dyDescent="0.2">
      <c r="A1769" s="26"/>
      <c r="B1769" s="26"/>
      <c r="C1769" s="7"/>
      <c r="D1769" s="7"/>
      <c r="E1769" s="38"/>
      <c r="F1769" s="38"/>
      <c r="G1769" s="4"/>
    </row>
    <row r="1770" spans="1:7" s="2" customFormat="1" x14ac:dyDescent="0.2">
      <c r="A1770" s="26"/>
      <c r="B1770" s="26"/>
      <c r="C1770" s="7"/>
      <c r="D1770" s="7"/>
      <c r="E1770" s="38"/>
      <c r="F1770" s="38"/>
      <c r="G1770" s="4"/>
    </row>
    <row r="1771" spans="1:7" s="2" customFormat="1" x14ac:dyDescent="0.2">
      <c r="A1771" s="26"/>
      <c r="B1771" s="26"/>
      <c r="C1771" s="7"/>
      <c r="D1771" s="7"/>
      <c r="E1771" s="38"/>
      <c r="F1771" s="38"/>
      <c r="G1771" s="4"/>
    </row>
    <row r="1772" spans="1:7" s="2" customFormat="1" x14ac:dyDescent="0.2">
      <c r="A1772" s="26"/>
      <c r="B1772" s="26"/>
      <c r="C1772" s="7"/>
      <c r="D1772" s="7"/>
      <c r="E1772" s="38"/>
      <c r="F1772" s="38"/>
      <c r="G1772" s="4"/>
    </row>
  </sheetData>
  <sheetProtection algorithmName="SHA-512" hashValue="SW80Ds5uTSU9C3c3uQuw6VdWAw5ZQQs2JtYGmq9PAF1VQD07ITAdWeIeYI4o6RPztV8AYav9r/BnG6UDYP4Uew==" saltValue="6I29vyTHZZzE1j3A/YU82A==" spinCount="100000" sheet="1" objects="1" scenarios="1" formatCells="0" formatColumns="0" formatRows="0"/>
  <autoFilter ref="A7:F101"/>
  <mergeCells count="6">
    <mergeCell ref="A4:F4"/>
    <mergeCell ref="A1:F1"/>
    <mergeCell ref="A2:F2"/>
    <mergeCell ref="A3:F3"/>
    <mergeCell ref="A6:F6"/>
    <mergeCell ref="G113:J113"/>
  </mergeCells>
  <printOptions horizontalCentered="1"/>
  <pageMargins left="0.15748031496062992" right="0.15748031496062992" top="0.15748031496062992" bottom="0.23622047244094491" header="0.15748031496062992" footer="0.15748031496062992"/>
  <pageSetup orientation="portrait" r:id="rId1"/>
  <headerFooter alignWithMargins="0">
    <oddFooter>&amp;C&amp;6Página &amp;P de &amp;N</oddFooter>
  </headerFooter>
  <rowBreaks count="3" manualBreakCount="3">
    <brk id="43" max="5" man="1"/>
    <brk id="66" max="5" man="1"/>
    <brk id="10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 MODIF</vt:lpstr>
      <vt:lpstr>'PRESUPUESTO  MODIF'!Área_de_impresión</vt:lpstr>
      <vt:lpstr>'PRESUPUESTO  MODIF'!Títulos_a_imprimir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Francisco Rivera</dc:creator>
  <cp:lastModifiedBy>Joel Francisco Rivera</cp:lastModifiedBy>
  <dcterms:created xsi:type="dcterms:W3CDTF">2019-12-10T20:59:09Z</dcterms:created>
  <dcterms:modified xsi:type="dcterms:W3CDTF">2019-12-10T21:05:17Z</dcterms:modified>
</cp:coreProperties>
</file>