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os Compartidos Evaluacion y Costo\0- COMPRAS Y CONTRATACIONES\PAGINA 2019\HIGUEY CENTRO - LOS PLATANITOS\"/>
    </mc:Choice>
  </mc:AlternateContent>
  <bookViews>
    <workbookView xWindow="0" yWindow="0" windowWidth="20490" windowHeight="7755"/>
  </bookViews>
  <sheets>
    <sheet name="PRESUPUESTO NOV 2019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0">#REF!</definedName>
    <definedName name="\a">#REF!</definedName>
    <definedName name="\b" localSheetId="0">[1]PRESUPUESTO!#REF!</definedName>
    <definedName name="\b">[1]PRESUPUESTO!#REF!</definedName>
    <definedName name="\c">#N/A</definedName>
    <definedName name="\d">#N/A</definedName>
    <definedName name="\f" localSheetId="0">[1]PRESUPUESTO!#REF!</definedName>
    <definedName name="\f">[1]PRESUPUESTO!#REF!</definedName>
    <definedName name="\i" localSheetId="0">[1]PRESUPUESTO!#REF!</definedName>
    <definedName name="\i">[1]PRESUPUESTO!#REF!</definedName>
    <definedName name="\m" localSheetId="0">[1]PRESUPUESTO!#REF!</definedName>
    <definedName name="\m">[1]PRESUPUESTO!#REF!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[1]PRESUPUESTO!#REF!</definedName>
    <definedName name="\z">[1]PRESUPUESTO!#REF!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'PRESUPUESTO NOV 2019'!$A$9:$F$309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[2]PVC!#REF!</definedName>
    <definedName name="a">[2]PVC!#REF!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[3]M.O.!#REF!</definedName>
    <definedName name="AA">[3]M.O.!#REF!</definedName>
    <definedName name="AC38G40">'[4]LISTADO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T.No.3" localSheetId="0">[1]PRESUPUESTO!#REF!</definedName>
    <definedName name="ACT.No.3">[1]PRESUPUESTO!#REF!</definedName>
    <definedName name="ACUEDUCTO" localSheetId="0">[5]INS!#REF!</definedName>
    <definedName name="ACUEDUCTO">[5]INS!#REF!</definedName>
    <definedName name="ACUEDUCTO_8" localSheetId="0">#REF!</definedName>
    <definedName name="ACUEDUCTO_8">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[6]M.O.!$C$12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>[1]PRESUPUESTO!$C$4</definedName>
    <definedName name="ana_6" localSheetId="0">#REF!</definedName>
    <definedName name="ana_6">#REF!</definedName>
    <definedName name="analiis" localSheetId="0">[6]M.O.!#REF!</definedName>
    <definedName name="analiis">[6]M.O.!#REF!</definedName>
    <definedName name="analisis" localSheetId="0">#REF!</definedName>
    <definedName name="analisis">#REF!</definedName>
    <definedName name="ANALISSSSS">#N/A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 localSheetId="0">#REF!</definedName>
    <definedName name="_xlnm.Extract">#REF!</definedName>
    <definedName name="_xlnm.Print_Area" localSheetId="0">'PRESUPUESTO NOV 2019'!$A$1:$F$329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[7]M.O.!#REF!</definedName>
    <definedName name="as">[7]M.O.!#REF!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T" localSheetId="0">#REF!</definedName>
    <definedName name="AT">#REF!</definedName>
    <definedName name="AY" localSheetId="0">#REF!</definedName>
    <definedName name="AY">#REF!</definedName>
    <definedName name="AYCARP" localSheetId="0">[5]INS!#REF!</definedName>
    <definedName name="AYCARP">[5]INS!#REF!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[8]ADDENDA!#REF!</definedName>
    <definedName name="b">[8]ADDENDA!#REF!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[9]INSU!$B$42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[6]M.O.!$C$9</definedName>
    <definedName name="BRIGADATOPOGRAFICA_6" localSheetId="0">#REF!</definedName>
    <definedName name="BRIGADATOPOGRAFICA_6">#REF!</definedName>
    <definedName name="BVNBVNBV" localSheetId="0">[10]M.O.!#REF!</definedName>
    <definedName name="BVNBVNBV">[10]M.O.!#REF!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[11]precios!#REF!</definedName>
    <definedName name="caballeteasbecto">[11]precios!#REF!</definedName>
    <definedName name="caballeteasbecto_8" localSheetId="0">#REF!</definedName>
    <definedName name="caballeteasbecto_8">#REF!</definedName>
    <definedName name="caballeteasbeto" localSheetId="0">[11]precios!#REF!</definedName>
    <definedName name="caballeteasbeto">[11]precios!#REF!</definedName>
    <definedName name="caballeteasbeto_8" localSheetId="0">#REF!</definedName>
    <definedName name="caballeteasbeto_8">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RACOL" localSheetId="0">[6]M.O.!#REF!</definedName>
    <definedName name="CARACOL">[6]M.O.!#REF!</definedName>
    <definedName name="CARANTEPECHO" localSheetId="0">[6]M.O.!#REF!</definedName>
    <definedName name="CARANTEPECHO">[6]M.O.!#REF!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[6]M.O.!#REF!</definedName>
    <definedName name="CARCOL30">[6]M.O.!#REF!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[6]M.O.!#REF!</definedName>
    <definedName name="CARCOL50">[6]M.O.!#REF!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[6]M.O.!#REF!</definedName>
    <definedName name="CARCOL51">[6]M.O.!#REF!</definedName>
    <definedName name="CARCOLAMARRE" localSheetId="0">[6]M.O.!#REF!</definedName>
    <definedName name="CARCOLAMARRE">[6]M.O.!#REF!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[6]M.O.!#REF!</definedName>
    <definedName name="CARLOSAPLA">[6]M.O.!#REF!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[6]M.O.!#REF!</definedName>
    <definedName name="CARLOSAVARIASAGUAS">[6]M.O.!#REF!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[6]M.O.!#REF!</definedName>
    <definedName name="CARMURO">[6]M.O.!#REF!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[5]INS!#REF!</definedName>
    <definedName name="CARP1">[5]INS!#REF!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[5]INS!#REF!</definedName>
    <definedName name="CARP2">[5]INS!#REF!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[6]M.O.!#REF!</definedName>
    <definedName name="CARPDINTEL">[6]M.O.!#REF!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[6]M.O.!#REF!</definedName>
    <definedName name="CARPVIGA2040">[6]M.O.!#REF!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[6]M.O.!#REF!</definedName>
    <definedName name="CARPVIGA3050">[6]M.O.!#REF!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[6]M.O.!#REF!</definedName>
    <definedName name="CARPVIGA3060">[6]M.O.!#REF!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[6]M.O.!#REF!</definedName>
    <definedName name="CARPVIGA4080">[6]M.O.!#REF!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[6]M.O.!#REF!</definedName>
    <definedName name="CARRAMPA">[6]M.O.!#REF!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[6]M.O.!#REF!</definedName>
    <definedName name="CASABE">[6]M.O.!#REF!</definedName>
    <definedName name="CASABE_8" localSheetId="0">#REF!</definedName>
    <definedName name="CASABE_8">#REF!</definedName>
    <definedName name="CASBESTO" localSheetId="0">[6]M.O.!#REF!</definedName>
    <definedName name="CASBESTO">[6]M.O.!#REF!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BLOCK10" localSheetId="0">[5]INS!#REF!</definedName>
    <definedName name="CBLOCK10">[5]INS!#REF!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'[12]LISTADO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N" localSheetId="0">#REF!</definedName>
    <definedName name="CEN">#REF!</definedName>
    <definedName name="CERAMICA" localSheetId="0">#REF!</definedName>
    <definedName name="CERAMICA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HAZO">[9]INSU!$B$104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[13]INS!$D$767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>[14]INSU!$D$284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>[14]INSU!$D$298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PIA" localSheetId="0">[5]INS!#REF!</definedName>
    <definedName name="COPIA">[5]INS!#REF!</definedName>
    <definedName name="COPIA_8" localSheetId="0">#REF!</definedName>
    <definedName name="COPIA_8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[8]ADDENDA!#REF!</definedName>
    <definedName name="cuadro">[8]ADDENDA!#REF!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[6]M.O.!#REF!</definedName>
    <definedName name="CZINC">[6]M.O.!#REF!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erop" localSheetId="0">[7]M.O.!#REF!</definedName>
    <definedName name="derop">[7]M.O.!#REF!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ff" localSheetId="0">#REF!</definedName>
    <definedName name="dff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[15]INS!#REF!</definedName>
    <definedName name="donatelo">[15]INS!#REF!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[8]ADDENDA!#REF!</definedName>
    <definedName name="expl">[8]ADDENDA!#REF!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[5]INS!$D$561</definedName>
    <definedName name="GASOLINA_6" localSheetId="0">#REF!</definedName>
    <definedName name="GASOLINA_6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GG" localSheetId="0">#REF!</definedName>
    <definedName name="GGG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[3]M.O.!#REF!</definedName>
    <definedName name="H">[3]M.O.!#REF!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'[13]HORM.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lma" localSheetId="0">[6]M.O.!#REF!</definedName>
    <definedName name="ilma">[6]M.O.!#REF!</definedName>
    <definedName name="impresion_2" localSheetId="0">[16]Directos!#REF!</definedName>
    <definedName name="impresion_2">[16]Directos!#REF!</definedName>
    <definedName name="Imprimir_área_IM">[1]PRESUPUESTO!$A$1763:$L$1796</definedName>
    <definedName name="Imprimir_área_IM_6" localSheetId="0">#REF!</definedName>
    <definedName name="Imprimir_área_IM_6">#REF!</definedName>
    <definedName name="ingeniera">[7]M.O.!$C$10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>[14]INSU!$D$231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>[14]INSU!$D$234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[6]M.O.!#REF!</definedName>
    <definedName name="k">[6]M.O.!#REF!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[9]INSU!$B$41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A">[6]M.O.!$C$10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[5]INS!#REF!</definedName>
    <definedName name="MAESTROCARP">[5]INS!#REF!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mmm" localSheetId="0">#REF!</definedName>
    <definedName name="mmmm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[5]INS!#REF!</definedName>
    <definedName name="MOPISOCERAMICA">[5]INS!#REF!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[17]Insumos!#REF!</definedName>
    <definedName name="NADA">[17]Insumos!#REF!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INGUNA" localSheetId="0">[17]Insumos!#REF!</definedName>
    <definedName name="NINGUNA">[17]Insumos!#REF!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[13]SALARIOS!$C$10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[18]peso!#REF!</definedName>
    <definedName name="p">[18]peso!#REF!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[9]MO!$B$11</definedName>
    <definedName name="PEONCARP" localSheetId="0">[5]INS!#REF!</definedName>
    <definedName name="PEONCARP">[5]INS!#REF!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[9]INSU!$B$91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[13]INS!$D$770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[9]INSU!$B$103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[9]INSU!$B$90</definedName>
    <definedName name="PLIGADORA2">[5]INS!$D$563</definedName>
    <definedName name="PLIGADORA2_6" localSheetId="0">#REF!</definedName>
    <definedName name="PLIGADORA2_6">#REF!</definedName>
    <definedName name="PLOMERO" localSheetId="0">[5]INS!#REF!</definedName>
    <definedName name="PLOMERO">[5]INS!#REF!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[5]INS!#REF!</definedName>
    <definedName name="PLOMEROAYUDANTE">[5]INS!#REF!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[5]INS!#REF!</definedName>
    <definedName name="PLOMEROOFICIAL">[5]INS!#REF!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[11]precios!#REF!</definedName>
    <definedName name="pmadera2162">[11]precios!#REF!</definedName>
    <definedName name="pmadera2162_8" localSheetId="0">#REF!</definedName>
    <definedName name="pmadera2162_8">#REF!</definedName>
    <definedName name="po">[19]PRESUPUESTO!$O$9:$O$236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[20]Precios!$A$4:$F$1576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[5]INS!$D$568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[21]INS!#REF!</definedName>
    <definedName name="QQ">[21]INS!#REF!</definedName>
    <definedName name="QQQ" localSheetId="0">[3]M.O.!#REF!</definedName>
    <definedName name="QQQ">[3]M.O.!#REF!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[19]PRESUPUESTO!$M$10:$AH$731</definedName>
    <definedName name="qwe">[1]PRESUPUESTO!$D$133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[22]COF!$G$733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UTH" localSheetId="0">[1]PRESUPUESTO!#REF!</definedName>
    <definedName name="RUTH">[1]PRESUPUESTO!#REF!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[6]M.O.!$C$12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'PRESUPUESTO NOV 2019'!$1:$9</definedName>
    <definedName name="_xlnm.Print_Titles">#N/A</definedName>
    <definedName name="TNC" localSheetId="0">#REF!</definedName>
    <definedName name="TNC">#REF!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O_ACERO_16">[14]INSU!$D$242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>[14]INSU!$D$244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" localSheetId="0">#REF!</definedName>
    <definedName name="w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[21]INS!$D$561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52511"/>
</workbook>
</file>

<file path=xl/calcChain.xml><?xml version="1.0" encoding="utf-8"?>
<calcChain xmlns="http://schemas.openxmlformats.org/spreadsheetml/2006/main">
  <c r="F323" i="13" l="1"/>
  <c r="F325" i="13"/>
  <c r="F324" i="13"/>
  <c r="C152" i="13"/>
  <c r="F152" i="13" s="1"/>
  <c r="C150" i="13"/>
  <c r="F150" i="13" s="1"/>
  <c r="F151" i="13"/>
  <c r="F40" i="13"/>
  <c r="F39" i="13"/>
  <c r="F173" i="13" l="1"/>
  <c r="F142" i="13"/>
  <c r="F141" i="13"/>
  <c r="F305" i="13" l="1"/>
  <c r="F303" i="13"/>
  <c r="F302" i="13"/>
  <c r="F301" i="13"/>
  <c r="F300" i="13"/>
  <c r="F299" i="13"/>
  <c r="F298" i="13"/>
  <c r="F297" i="13"/>
  <c r="F296" i="13"/>
  <c r="F295" i="13"/>
  <c r="F294" i="13"/>
  <c r="F293" i="13"/>
  <c r="F292" i="13"/>
  <c r="F291" i="13"/>
  <c r="F290" i="13"/>
  <c r="F289" i="13"/>
  <c r="F288" i="13"/>
  <c r="F287" i="13"/>
  <c r="F284" i="13"/>
  <c r="F283" i="13"/>
  <c r="F282" i="13"/>
  <c r="F281" i="13"/>
  <c r="F280" i="13"/>
  <c r="F279" i="13"/>
  <c r="F278" i="13"/>
  <c r="F277" i="13"/>
  <c r="F276" i="13"/>
  <c r="F275" i="13"/>
  <c r="F274" i="13"/>
  <c r="F273" i="13"/>
  <c r="F272" i="13"/>
  <c r="F271" i="13"/>
  <c r="F262" i="13"/>
  <c r="F261" i="13"/>
  <c r="F260" i="13"/>
  <c r="F257" i="13"/>
  <c r="F247" i="13"/>
  <c r="F246" i="13"/>
  <c r="F245" i="13"/>
  <c r="F243" i="13"/>
  <c r="F242" i="13"/>
  <c r="F241" i="13"/>
  <c r="F240" i="13"/>
  <c r="F239" i="13"/>
  <c r="F238" i="13"/>
  <c r="F237" i="13"/>
  <c r="F236" i="13"/>
  <c r="F233" i="13"/>
  <c r="F232" i="13"/>
  <c r="F231" i="13"/>
  <c r="F229" i="13"/>
  <c r="F228" i="13"/>
  <c r="F227" i="13"/>
  <c r="F226" i="13"/>
  <c r="F225" i="13"/>
  <c r="F224" i="13"/>
  <c r="F223" i="13"/>
  <c r="F222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4" i="13"/>
  <c r="F203" i="13"/>
  <c r="F202" i="13"/>
  <c r="F199" i="13"/>
  <c r="F197" i="13"/>
  <c r="F196" i="13"/>
  <c r="F193" i="13"/>
  <c r="F192" i="13"/>
  <c r="F191" i="13"/>
  <c r="F190" i="13"/>
  <c r="F189" i="13"/>
  <c r="F188" i="13"/>
  <c r="F185" i="13"/>
  <c r="F184" i="13"/>
  <c r="F183" i="13"/>
  <c r="F182" i="13"/>
  <c r="F181" i="13"/>
  <c r="F180" i="13"/>
  <c r="F179" i="13"/>
  <c r="F178" i="13"/>
  <c r="F166" i="13"/>
  <c r="F177" i="13"/>
  <c r="F176" i="13"/>
  <c r="F175" i="13"/>
  <c r="F174" i="13"/>
  <c r="F172" i="13"/>
  <c r="F171" i="13"/>
  <c r="F170" i="13"/>
  <c r="F169" i="13"/>
  <c r="F168" i="13"/>
  <c r="F167" i="13"/>
  <c r="F165" i="13"/>
  <c r="F164" i="13"/>
  <c r="F163" i="13"/>
  <c r="F162" i="13"/>
  <c r="F161" i="13"/>
  <c r="F160" i="13"/>
  <c r="F159" i="13"/>
  <c r="F158" i="13"/>
  <c r="F157" i="13"/>
  <c r="F156" i="13"/>
  <c r="F155" i="13"/>
  <c r="F147" i="13"/>
  <c r="F146" i="13"/>
  <c r="F145" i="13"/>
  <c r="F138" i="13"/>
  <c r="F136" i="13"/>
  <c r="F135" i="13"/>
  <c r="F134" i="13"/>
  <c r="F131" i="13"/>
  <c r="F119" i="13"/>
  <c r="F113" i="13"/>
  <c r="F112" i="13"/>
  <c r="F109" i="13"/>
  <c r="F108" i="13"/>
  <c r="F251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65" i="13"/>
  <c r="F64" i="13"/>
  <c r="F56" i="13"/>
  <c r="F55" i="13"/>
  <c r="F53" i="13"/>
  <c r="F54" i="13"/>
  <c r="F49" i="13"/>
  <c r="F47" i="13"/>
  <c r="F45" i="13"/>
  <c r="F52" i="13"/>
  <c r="F51" i="13"/>
  <c r="F50" i="13"/>
  <c r="F36" i="13"/>
  <c r="F35" i="13"/>
  <c r="F32" i="13"/>
  <c r="F30" i="13"/>
  <c r="F29" i="13"/>
  <c r="F28" i="13"/>
  <c r="F25" i="13"/>
  <c r="F16" i="13"/>
  <c r="F13" i="13"/>
  <c r="F306" i="13" l="1"/>
  <c r="F258" i="13"/>
  <c r="F128" i="13"/>
  <c r="F230" i="13"/>
  <c r="F244" i="13"/>
  <c r="F44" i="13"/>
  <c r="F48" i="13"/>
  <c r="F58" i="13"/>
  <c r="F59" i="13"/>
  <c r="F46" i="13"/>
  <c r="F60" i="13"/>
  <c r="F61" i="13"/>
  <c r="F18" i="13"/>
  <c r="F123" i="13"/>
  <c r="F102" i="13"/>
  <c r="F122" i="13"/>
  <c r="F17" i="13"/>
  <c r="F69" i="13" l="1"/>
  <c r="F129" i="13"/>
  <c r="F68" i="13"/>
  <c r="F124" i="13"/>
  <c r="F104" i="13"/>
  <c r="F253" i="13"/>
  <c r="F254" i="13" l="1"/>
  <c r="F263" i="13" s="1"/>
  <c r="F105" i="13"/>
  <c r="F22" i="13"/>
  <c r="F23" i="13"/>
  <c r="F114" i="13" l="1"/>
  <c r="F308" i="13" s="1"/>
  <c r="F309" i="13" s="1"/>
  <c r="F316" i="13" s="1"/>
  <c r="F313" i="13" l="1"/>
  <c r="E319" i="13" s="1"/>
  <c r="F320" i="13"/>
  <c r="F318" i="13"/>
  <c r="F317" i="13"/>
  <c r="F315" i="13"/>
  <c r="F321" i="13"/>
  <c r="F322" i="13"/>
  <c r="F312" i="13"/>
  <c r="F314" i="13"/>
  <c r="F319" i="13" l="1"/>
  <c r="F326" i="13" l="1"/>
  <c r="F328" i="13" s="1"/>
</calcChain>
</file>

<file path=xl/sharedStrings.xml><?xml version="1.0" encoding="utf-8"?>
<sst xmlns="http://schemas.openxmlformats.org/spreadsheetml/2006/main" count="598" uniqueCount="309">
  <si>
    <t>Partida</t>
  </si>
  <si>
    <t>Descripción</t>
  </si>
  <si>
    <t>Cant.</t>
  </si>
  <si>
    <t>Und.</t>
  </si>
  <si>
    <t>P.U. (RD$)</t>
  </si>
  <si>
    <t>Valor (RD$)</t>
  </si>
  <si>
    <t>A</t>
  </si>
  <si>
    <t>U</t>
  </si>
  <si>
    <t>SUB-TOTAL A</t>
  </si>
  <si>
    <t>B</t>
  </si>
  <si>
    <t>M</t>
  </si>
  <si>
    <t>REPLANTEO</t>
  </si>
  <si>
    <t>MOVIMIENTO DE TIERRA</t>
  </si>
  <si>
    <t>M3</t>
  </si>
  <si>
    <t>SUMINISTRO DE TUBERIA</t>
  </si>
  <si>
    <t>SUMINISTRO Y COLOCACION PIEZAS ESPECIALES</t>
  </si>
  <si>
    <t>CAJA TELESCOPICA PARA VALVULA</t>
  </si>
  <si>
    <t>M2</t>
  </si>
  <si>
    <t>SUB-TOTAL GENERAL</t>
  </si>
  <si>
    <t>TOTAL GASTOS INDIRECTOS</t>
  </si>
  <si>
    <t>HONORARIOS PROFESIONALES</t>
  </si>
  <si>
    <t>GASTOS DE TRANSPORTE</t>
  </si>
  <si>
    <t>LEY 6-86</t>
  </si>
  <si>
    <t xml:space="preserve">IMPREVISTOS </t>
  </si>
  <si>
    <t>DIA</t>
  </si>
  <si>
    <t>HR</t>
  </si>
  <si>
    <t>PRELIMINARES</t>
  </si>
  <si>
    <t>ASIENTO DE ARENA</t>
  </si>
  <si>
    <t>M3C</t>
  </si>
  <si>
    <t>COLOCACION DE TUBERIAS</t>
  </si>
  <si>
    <t xml:space="preserve">SEGURIDAD, SEÑALIZACION Y MANEJO DE TRANSITO </t>
  </si>
  <si>
    <t>9.2.1</t>
  </si>
  <si>
    <t>9.2.2</t>
  </si>
  <si>
    <t>Z</t>
  </si>
  <si>
    <t>VARIOS</t>
  </si>
  <si>
    <t>BOTE MATERIAL C/CAMION (INCLUYE CARGUIO) (d=10 km)</t>
  </si>
  <si>
    <t>Ubicación : PROVINCIA LA ALTAGRACIA</t>
  </si>
  <si>
    <t>ZONA: VI</t>
  </si>
  <si>
    <t>SUB-TOTAL B</t>
  </si>
  <si>
    <t>RED DE DISTRIBUCION PARA EL ABASTECIMIENTO DE AGUA POTABLE DEL SECTOR LOS PLATANITOS (ZONA 20).</t>
  </si>
  <si>
    <t xml:space="preserve">DE  Ø3" PVC (SDR-26) C/J.G. +2% PERDIDA POR CAMPANA </t>
  </si>
  <si>
    <t xml:space="preserve">DE  Ø4" PVC (SDR-26) C/J.G. +2% PERDIDA POR CAMPANA </t>
  </si>
  <si>
    <t>ADAPTADOR  HEMBRA Ø1/2" ROSCADO A MANGUERA</t>
  </si>
  <si>
    <t>LLAVE DE PASO DE 1/2"</t>
  </si>
  <si>
    <t>CAJA DE ACOMETIDA PLASTICA EN POLIETILENO 10"</t>
  </si>
  <si>
    <t>TUBERIA 1/2"  SCH-40  PVC LONGITUD PROMEDIO</t>
  </si>
  <si>
    <t>ANCLAJES DE H.S.</t>
  </si>
  <si>
    <t>CEMENTO SOLVENTE Y TEFLON</t>
  </si>
  <si>
    <t>P.A</t>
  </si>
  <si>
    <t>TAPON HEMBRA 1/2" PVC</t>
  </si>
  <si>
    <t>COLLARIN EN POLIETILENO Ø4" (ABRAZADERA)</t>
  </si>
  <si>
    <t>COLLARIN EN POLIETILENO Ø3" (ABRAZADERA)</t>
  </si>
  <si>
    <t xml:space="preserve">DE  Ø6" PVC (SDR-26) C/J.G. +3% PERDIDA POR CAMPANA </t>
  </si>
  <si>
    <t>RED DE DISTRIBUCION PARA EL ABASTECIMIENTO DE AGUA POTABLE DEL SECTOR EL CENTRO (ZONAS 16 Y 17)</t>
  </si>
  <si>
    <t>2.3.1</t>
  </si>
  <si>
    <t>2.3.2</t>
  </si>
  <si>
    <t>GASTOS INDIRECTOS</t>
  </si>
  <si>
    <t>GASTOS ADMINISTRATIVOS</t>
  </si>
  <si>
    <t>SEGUROS,POLIZAS Y FIANZAS</t>
  </si>
  <si>
    <t xml:space="preserve">SUPERVISION DEL INAPA </t>
  </si>
  <si>
    <t>ITBIS (LEY 07-2007)</t>
  </si>
  <si>
    <t>COLLARIN EN POLIETILENO Ø6" (ABRAZADERA)</t>
  </si>
  <si>
    <t>PRUEBAS HIDROSTATICAS DE REDES:</t>
  </si>
  <si>
    <t>DE 4"PVC SDR-26 C/J.G.</t>
  </si>
  <si>
    <t>DE 3"PVC SDR-26 C/J.G.</t>
  </si>
  <si>
    <t>DE 6"PVC SDR-26 C/J.G.</t>
  </si>
  <si>
    <t>9.1.1</t>
  </si>
  <si>
    <t xml:space="preserve">EXCAVACION Y TAPADO </t>
  </si>
  <si>
    <t>EXCAVACION Y TAPADO</t>
  </si>
  <si>
    <t>TOTAL A CONTRATAR (RD$)</t>
  </si>
  <si>
    <t xml:space="preserve">ACOMETIDAS DOMICILIARIAS DE AGUA POTABLE </t>
  </si>
  <si>
    <t>ACOMETIDAS DOMICILIARIAS DE AGUA POTABLE</t>
  </si>
  <si>
    <t>MANTENIMIENTO Y OPERACIÓN INAPA</t>
  </si>
  <si>
    <t xml:space="preserve">VALVULA CHECK 1/2 BRONCE </t>
  </si>
  <si>
    <t>CORTE DE ASFALTO</t>
  </si>
  <si>
    <t>1.2.1</t>
  </si>
  <si>
    <t>REMOCION DE ASFALTO C/EQUIPO</t>
  </si>
  <si>
    <t>1.2.2</t>
  </si>
  <si>
    <t>1.2.3</t>
  </si>
  <si>
    <t>ML</t>
  </si>
  <si>
    <t>CORTE DE ASFALTO CON DISCO E=3"</t>
  </si>
  <si>
    <t>RELLENO COMPACTADO</t>
  </si>
  <si>
    <t>SUMINISTRO MATERIAL DE MINA</t>
  </si>
  <si>
    <t>COLOCACION Y COMPACTADO  DE MATERIAL DE MINA C/COMPACTADOR MECANICO EN CAPAS DE 0.20</t>
  </si>
  <si>
    <t>RELLENO COMPACTADO C/COMPACTADOR MECANICO USANDO MATERIAL PRODUCTO DE EXCAVACION EN CAPAS DE 0.20M</t>
  </si>
  <si>
    <t>BOTE MATERIAL C/CAMION (INCLUYE CARGUIO) (DIST. PROM.=10 km)</t>
  </si>
  <si>
    <t>ASIENTO DE ARENA (INC. SUM., TRANSP. Y COLOC.)</t>
  </si>
  <si>
    <t xml:space="preserve">DE  Ø4" PVC SDR-26 C/J.G. + 2% PERDIDA POR CAMPANA </t>
  </si>
  <si>
    <t xml:space="preserve">DE  Ø3" PVC SDR-26 C/J.G. + 2% PERDIDA POR CAMPANA </t>
  </si>
  <si>
    <t>VALVULA DE COMPUERTA Ø3" HF. PLATILLADA (INC. 2 JGOS DE JUNTA DE GOMA, TORNILLOS Y PLATILLOS Y 2 J.DRESSER)</t>
  </si>
  <si>
    <t>REPOSICION CARPETA ASFALTICA</t>
  </si>
  <si>
    <t>PREPARACION DE BASE</t>
  </si>
  <si>
    <t>ASFALTO</t>
  </si>
  <si>
    <t xml:space="preserve">TRANSPORTE DE ASFALTO </t>
  </si>
  <si>
    <t>SUMINISTRO Y COLOCACION DE ASFALTO E=3" (INC. IMPRIMACION)</t>
  </si>
  <si>
    <t>M3EXKM</t>
  </si>
  <si>
    <t>MANEJO DE TRANSITO (INC. 2HOMBRES C/BANDEROLAS)</t>
  </si>
  <si>
    <t>SEGURIDAD Y SENALIZACION</t>
  </si>
  <si>
    <t>PIEZAS ESPECIALES</t>
  </si>
  <si>
    <t>5.1.1</t>
  </si>
  <si>
    <t>5.1.2</t>
  </si>
  <si>
    <t>5.1.3</t>
  </si>
  <si>
    <t>5.1.4</t>
  </si>
  <si>
    <t>5.1.5</t>
  </si>
  <si>
    <t>5.2.1</t>
  </si>
  <si>
    <t>5.2.2</t>
  </si>
  <si>
    <t>5.2.3</t>
  </si>
  <si>
    <t>5.2.4</t>
  </si>
  <si>
    <t>5.2.5</t>
  </si>
  <si>
    <t>5.2.6</t>
  </si>
  <si>
    <t>2.3.3</t>
  </si>
  <si>
    <t>5.1.6</t>
  </si>
  <si>
    <t>CODO Ø3" X 90 ACERO SCH-80 C/RECUBRIMIENTO ANTICORROSIVO</t>
  </si>
  <si>
    <t>TEE Ø6" X 6" ACERO SCH-40 C/RECUBRIMIENTO ANTICORROSIVO</t>
  </si>
  <si>
    <t>TEE Ø6" X 4" ACERO SCH-40 C/RECUBRIMIENTO ANTICORROSIVO</t>
  </si>
  <si>
    <t>TEE Ø6" X 3" ACERO SCH-40 C/RECUBRIMIENTO ANTICORROSIVO</t>
  </si>
  <si>
    <t>RED Ø6" X 3" ACERO SCH-40 C/RECUBRIMIENTO ANTICORROSIVO</t>
  </si>
  <si>
    <t>CRUZ DE 6" X 3" ACERO SCH-40 C/RECUBRIMIENTO ANTICORROSIVO</t>
  </si>
  <si>
    <t>TEE Ø4" X 3" ACERO SCH-80 C/RECUBRIMIENTO ANTICORROSIVO</t>
  </si>
  <si>
    <t>RED Ø4" X 3" ACERO SCH-80 C/RECUBRIMIENTO ANTICORROSIVO</t>
  </si>
  <si>
    <t>CRUZ DE 4" X 4" ACERO SCH-80 C/RECUBRIMIENTO ANTICORROSIVO</t>
  </si>
  <si>
    <t>CRUZ DE 4" X 3" ACERO SCH-80 C/RECUBRIMIENTO ANTICORROSIVO</t>
  </si>
  <si>
    <r>
      <t>CODO DE 4</t>
    </r>
    <r>
      <rPr>
        <sz val="10"/>
        <rFont val="Calibri"/>
        <family val="2"/>
      </rPr>
      <t>"</t>
    </r>
    <r>
      <rPr>
        <sz val="10"/>
        <rFont val="Arial"/>
        <family val="2"/>
      </rPr>
      <t>X45 ACERO SCH-80 C/RECUBRIMIENTO ANTICORROSIVO</t>
    </r>
  </si>
  <si>
    <r>
      <t>RED 4</t>
    </r>
    <r>
      <rPr>
        <sz val="10"/>
        <color theme="1"/>
        <rFont val="Calibri"/>
        <family val="2"/>
      </rPr>
      <t>"</t>
    </r>
    <r>
      <rPr>
        <sz val="10"/>
        <color theme="1"/>
        <rFont val="Arial"/>
        <family val="2"/>
      </rPr>
      <t xml:space="preserve"> A 3" ACERO SCH-80 C/RECUBRIMIENTO ANTICORROSIVO</t>
    </r>
  </si>
  <si>
    <t>VALVULA DE COMPUERTA Ø4" HF. PLATILLADA (INC. 2 JGOS DE JUNTA DE GOMA, TORNILLOS Y PLATILLOS Y 2 J.DRESSER)</t>
  </si>
  <si>
    <t>EXTRACCION Y RECOLOCACION DE MATERIAL DE ZANJA C/EQUIPO E=20CM</t>
  </si>
  <si>
    <t>REPARACION DE SERVICIOS EXISTENTES</t>
  </si>
  <si>
    <t>DEMOLICION Y REPOSICION DE CONTENES Y ACERAS</t>
  </si>
  <si>
    <t>1.1.1</t>
  </si>
  <si>
    <t xml:space="preserve">DEMOLICION: </t>
  </si>
  <si>
    <t>1.1.1.1</t>
  </si>
  <si>
    <t>DE CONTENES Y ACERAS</t>
  </si>
  <si>
    <t>1.1.2</t>
  </si>
  <si>
    <t>REPOSICION DE:</t>
  </si>
  <si>
    <t>1.1.2.1</t>
  </si>
  <si>
    <t>ACERA PERIMETRAL 0.80 M</t>
  </si>
  <si>
    <t>1.1.2.2</t>
  </si>
  <si>
    <t>CONTENES</t>
  </si>
  <si>
    <t>REPARACION DE AVERIAS EN TUBERIAS EXIST.</t>
  </si>
  <si>
    <t>SUMINISTRO TUBERIAS</t>
  </si>
  <si>
    <t>1.2.1.1</t>
  </si>
  <si>
    <t xml:space="preserve">DE Ø1/2" PVC  (SCH-40)  </t>
  </si>
  <si>
    <t>1.2.1.2</t>
  </si>
  <si>
    <t>DE Ø3/4" PVC  (SCH-40)</t>
  </si>
  <si>
    <t>1.2.1.3</t>
  </si>
  <si>
    <t xml:space="preserve">DE Ø1" PVC  (SCH-40) </t>
  </si>
  <si>
    <t>1.2.1.4</t>
  </si>
  <si>
    <t xml:space="preserve">DE Ø2" PVC  (SCH-40) </t>
  </si>
  <si>
    <t>1.2.1.5</t>
  </si>
  <si>
    <t>DE Ø3" PVC SDR-26 C/ JG</t>
  </si>
  <si>
    <t>DE Ø4" PVC SDR-26 C/ JG</t>
  </si>
  <si>
    <t>SUMINISTRO DE:</t>
  </si>
  <si>
    <t>1.2.2.1</t>
  </si>
  <si>
    <t>COUPLING  Ø1/2" PVC</t>
  </si>
  <si>
    <t>1.2.2.2</t>
  </si>
  <si>
    <t>COUPLING 3/4" PVC</t>
  </si>
  <si>
    <t>1.2.2.3</t>
  </si>
  <si>
    <t>COUPLING 1" PVC</t>
  </si>
  <si>
    <t>1.2.2.4</t>
  </si>
  <si>
    <t>COUPLING Ø2" PVC</t>
  </si>
  <si>
    <t>1.2.2.5</t>
  </si>
  <si>
    <t>JUNTA MECANICA TIPO DRESSER 3" 150 PSI</t>
  </si>
  <si>
    <t>JUNTA MECANICA TIPO DRESSER 4" 150 PSI</t>
  </si>
  <si>
    <t xml:space="preserve">MANO DE OBRA </t>
  </si>
  <si>
    <t>1.2.3.1</t>
  </si>
  <si>
    <t>MAESTRO PLOMERO (1H)</t>
  </si>
  <si>
    <t>1.2.3.2</t>
  </si>
  <si>
    <t>PEON (2H)</t>
  </si>
  <si>
    <t>BOMBA DE ACHIQUE</t>
  </si>
  <si>
    <t>BOMBA DE ACHIQUE Ø3" (5,5 HP)</t>
  </si>
  <si>
    <t>BOMBA DE ACHIQUE DE 4" (HP 9 )</t>
  </si>
  <si>
    <t>BOMBA DE ACHIQUE DE 6" (HP 18 )</t>
  </si>
  <si>
    <t>MES</t>
  </si>
  <si>
    <t>VALLA ANUNCIANDO OBRA 16' X 10' IMPRESION FULL COLOR CONTENIENDO LOGO DE INAPA, NOMBRE DE PROYECTO Y CONTRATISTA. ESTRUCTURA EN TUBOS GALVANIZADOS 1 1/2"X 1 1/2" Y SOPORTES EN TUBO CUAD. 4" X 4"</t>
  </si>
  <si>
    <t>SUB-TOTAL  Z</t>
  </si>
  <si>
    <t>EXCAVACION MATERIAL COMPACTO EN CALLES C/EQUIPO</t>
  </si>
  <si>
    <t>VIAJE</t>
  </si>
  <si>
    <t xml:space="preserve"> JUNTAS MECANICAS TIPO DRESSER Ø4"</t>
  </si>
  <si>
    <t xml:space="preserve"> JUNTAS MECANICAS TIPO DRESSER Ø3"</t>
  </si>
  <si>
    <t xml:space="preserve"> JUNTAS MECANICAS TIPO DRESSER Ø2"</t>
  </si>
  <si>
    <t>TEE Ø8" X 4" ACERO SCH-40 C/RECUBRIMIENTO ANTICORROSIVO</t>
  </si>
  <si>
    <t>SUMINISTRO Y COLOCACION DE JUNTAS</t>
  </si>
  <si>
    <t xml:space="preserve"> JUNTAS MECANICAS TIPO DRESSER Ø8"</t>
  </si>
  <si>
    <t>TRABAJOS EN NUDOS DE CONEXION CON TUBERIA EXISTENTE</t>
  </si>
  <si>
    <t>EXCAVACION MATERIAL COMPACTO A MANO P/CONEXION A TUBERIA EXISTENTE</t>
  </si>
  <si>
    <t>MANO DE OBRA ADICIONAL EN NUDOS CONEXION CON TUBERIA EXISTENTE (INC. CORTES)</t>
  </si>
  <si>
    <t>EXCAVACION MATERIAL COMPACTO CON EQUIPO</t>
  </si>
  <si>
    <t xml:space="preserve">RELLENO COMPACTADO </t>
  </si>
  <si>
    <t>RED Ø6" X 4" ACERO SCH-40 C/RECUBRIMIENTO ANTICORROSIVO</t>
  </si>
  <si>
    <t>CODO Ø4" X 45 ACERO SCH-80 C/RECUBRIMIENTO ANTICORROSIVO</t>
  </si>
  <si>
    <t>CRUZ DE 6" X 4" ACERO SCH-40 C/RECUBRIMIENTO ANTICORROSIVO</t>
  </si>
  <si>
    <t>TEE Ø8" X 6" ACERO SCH-40 C/RECUBRIMIENTO ANTICORROSIVO</t>
  </si>
  <si>
    <t>CRUZ DE 12" X 6" ACERO SCH-40 C/RECUBRIMIENTO ANTICORROSIVO</t>
  </si>
  <si>
    <t>CRUZ DE 8" X 8" ACERO SCH-40 C/RECUBRIMIENTO ANTICORROSIVO</t>
  </si>
  <si>
    <t>TEE Ø12" X 12" ACERO SCH-40 C/RECUBRIMIENTO ANTICORROSIVO</t>
  </si>
  <si>
    <t>TEE Ø12" X 6" ACERO SCH-40 C/RECUBRIMIENTO ANTICORROSIVO</t>
  </si>
  <si>
    <t>RED Ø12" X 8" ACERO SCH-40 C/RECUBRIMIENTO ANTICORROSIVO</t>
  </si>
  <si>
    <t>CODO Ø6" X 90 ACERO SCH-40 C/RECUBRIMIENTO ANTICORROSIVO</t>
  </si>
  <si>
    <t xml:space="preserve"> JUNTAS MECANICA TIPO DRESSER Ø6"</t>
  </si>
  <si>
    <t xml:space="preserve"> JUNTAS MECANICA TIPO DRESSER Ø4"</t>
  </si>
  <si>
    <t xml:space="preserve"> JUNTAS MECANICA TIPO DRESSER Ø3"</t>
  </si>
  <si>
    <t xml:space="preserve"> JUNTAS MECANICA TIPO DRESSER Ø8"</t>
  </si>
  <si>
    <t>VALVULA DE COMPUERTA Ø8" HF. PLATILLADA (INC. 2 JGOS DE JUNTA DE GOMA, TORNILLOS Y PLATILLOS Y 2 J.DRESSER)</t>
  </si>
  <si>
    <t>VALVULA DE COMPUERTA Ø6" HF. PLATILLADA (INC. 2 JGOS DE JUNTA DE GOMA, TORNILLOS Y PLATILLOS Y 2 J.DRESSER)</t>
  </si>
  <si>
    <t>REGISTRO PARA VALVULA 8"</t>
  </si>
  <si>
    <t>SUMINISTRO Y COLOCACION DE  VALVULAS</t>
  </si>
  <si>
    <t>SUMINISTRO E INSTALACION DE HIDRANTE EN TUBERIA 4" PVC (INC. PIEZAS, MOV. DE TIERRA, TUBERIA Y VALVULA)</t>
  </si>
  <si>
    <t>SUMINISTRO MATERIAL DE MINA (INC. ACARREO)</t>
  </si>
  <si>
    <t>SUMINISTRO Y COLOCACION DE ASFALTO E=2" (INC. IMPRIMACION)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</si>
  <si>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</si>
  <si>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</si>
  <si>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</si>
  <si>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</si>
  <si>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</si>
  <si>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</si>
  <si>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</si>
  <si>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</si>
  <si>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</si>
  <si>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11.1.10</t>
  </si>
  <si>
    <t>11.1.11</t>
  </si>
  <si>
    <t>11.1.12</t>
  </si>
  <si>
    <t>11.2.1</t>
  </si>
  <si>
    <t>11.2.2</t>
  </si>
  <si>
    <t>11.2.3</t>
  </si>
  <si>
    <t>11.2.4</t>
  </si>
  <si>
    <t>11.2.5</t>
  </si>
  <si>
    <t>11.2.6</t>
  </si>
  <si>
    <t>11.2.7</t>
  </si>
  <si>
    <t>11.2.8</t>
  </si>
  <si>
    <t>11.2.9</t>
  </si>
  <si>
    <t>11.2.10</t>
  </si>
  <si>
    <t>11.2.11</t>
  </si>
  <si>
    <t>11.2.12</t>
  </si>
  <si>
    <t>12.1.1</t>
  </si>
  <si>
    <t>12.2.1</t>
  </si>
  <si>
    <t>12.2.2</t>
  </si>
  <si>
    <t>EXCAVACION EN ROCA C/EQUIPO</t>
  </si>
  <si>
    <t>EXCAVACION</t>
  </si>
  <si>
    <t>2.1.1</t>
  </si>
  <si>
    <t>2.1.2</t>
  </si>
  <si>
    <t>ANCLAJES DE H.S. P/PIEZAS ACERO Y TAPON</t>
  </si>
  <si>
    <t>LIMPIEZA FINAL Y BOTE</t>
  </si>
  <si>
    <t xml:space="preserve">LIMPIEZA FINAL </t>
  </si>
  <si>
    <t>BOTE DE ESCOMBROS</t>
  </si>
  <si>
    <t>CODIA</t>
  </si>
  <si>
    <t>TUBERIA DE POLIETILENO DE ALTA DENSIDAD Ø1/2" INTERNO L=6.00M (PROMEDIO)</t>
  </si>
  <si>
    <t>11.3.1</t>
  </si>
  <si>
    <t>11.3.2</t>
  </si>
  <si>
    <t>11.3.3</t>
  </si>
  <si>
    <t>11.3.4</t>
  </si>
  <si>
    <t>11.3.5</t>
  </si>
  <si>
    <t>11.3.6</t>
  </si>
  <si>
    <t>11.3.7</t>
  </si>
  <si>
    <t>11.3.8</t>
  </si>
  <si>
    <t>11.3.9</t>
  </si>
  <si>
    <t>11.3.10</t>
  </si>
  <si>
    <t>11.3.11</t>
  </si>
  <si>
    <t>11.3.12</t>
  </si>
  <si>
    <t>COLOCACION Y COMPACTADO  DE MATERIAL DE MINA C/COMPACTADOR MECANICO EN CAPAS DE 0.20M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</si>
  <si>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</si>
  <si>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</si>
  <si>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</si>
  <si>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</si>
  <si>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</si>
  <si>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</si>
  <si>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</si>
  <si>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</si>
  <si>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</si>
  <si>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8.1.10</t>
  </si>
  <si>
    <t>8.1.11</t>
  </si>
  <si>
    <t>8.1.12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</si>
  <si>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</si>
  <si>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</si>
  <si>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</si>
  <si>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</si>
  <si>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</si>
  <si>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</si>
  <si>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</si>
  <si>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</si>
  <si>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</si>
  <si>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</si>
  <si>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</si>
  <si>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</si>
  <si>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 xml:space="preserve">JUNTA TAPON  Ø4" </t>
  </si>
  <si>
    <t xml:space="preserve">JUNTA TAPON  Ø3" </t>
  </si>
  <si>
    <t>CRUZ DE 6" X 6" ACERO  SCH-40 C/RECUBRIMIENTO ANTICORROSIVO</t>
  </si>
  <si>
    <t>TEE Ø3" X 3" ACERO SCH-80 C/RECUBRIMIENTO ANTICORROSIVO</t>
  </si>
  <si>
    <t>CRUZ DE 3" X 3" ACERO SCH-80 C/RECUBRIMIENTO ANTICORROSIVO</t>
  </si>
  <si>
    <t>MANO DE OBRA PLOMERO</t>
  </si>
  <si>
    <t xml:space="preserve">MANO DE OBRA PLOMERO </t>
  </si>
  <si>
    <t>TEE Ø4" X 4"ACERO SCH-80 C/RECUBRIMIENTO ANTICORROSIVO</t>
  </si>
  <si>
    <t>ESTUDIOS (SOCIALES, AMBIENTALES, GEOTECNICOS, TOPOGRAFICOS, DE CALIDAD, ETC.)</t>
  </si>
  <si>
    <t>ANCLAJES P/PIEZAS ACERO SEGÚN DETALLE</t>
  </si>
  <si>
    <t xml:space="preserve">ACOMETIDAS URBANAS Ø4" </t>
  </si>
  <si>
    <t xml:space="preserve">ACOMETIDAS URBANAS Ø3"  </t>
  </si>
  <si>
    <t>REDUCCION Ø3" X 2" ACERO SCH-80 C/RECUBRIMIENTO ANTICORROSIVO</t>
  </si>
  <si>
    <t>ACOMETIDAS URBANAS Ø4"</t>
  </si>
  <si>
    <t xml:space="preserve">ACOMETIDAS URBANAS Ø6" </t>
  </si>
  <si>
    <t>CAMPAMENTO (INC. OFICINAS, FACILIDADES Y BAÑOS MOVILES)</t>
  </si>
  <si>
    <t>Obra: CONSTRUCCION RED DE DISTRIBUCION PARA EL ABASTECIMIENTO DE AGUA POTABLE EN LOS SECTORES LOS PLATANITOS (ZONA 20), Y EL CENTRO (ZONAS 16 Y 17), EN EL MUNICIPIO DE HIGUEY.</t>
  </si>
  <si>
    <t>TRASLADO DE TUBERIAS EXISTENTES D/ALMACEN H/LUGAR DE LA OBRA</t>
  </si>
  <si>
    <t xml:space="preserve">DE  Ø6" PVC SDR-26 C/J.G. + 3% PERDIDA POR CAMPANA </t>
  </si>
  <si>
    <t xml:space="preserve">RESPONSABILIDAD DEL CONSTRATISTA SOBRE TUBERIA DE PVC SUMINISTRADA POR INAPA (10 % HONORARIOS PROFESIONALES, COSTO DEL SUMINISTRO DE TUBERIA APLICADO A CANTIDAD COLOCADA REALIZADA POR EL CONTRATISTA --- COSTO DE SUMINISTRO: TUBERIA Ø4" RD$405.68/ML </t>
  </si>
  <si>
    <t xml:space="preserve">RESPONSABILIDAD DEL CONSTRATISTA SOBRE TUBERIA DE PVC SUMINISTRADA POR INAPA (10 % HONORARIOS PROFESIONALES, COSTO DEL SUMINISTRO DE TUBERIA APLICADO A CANTIDAD COLOCADA REALIZADA POR EL CONTRATISTA --- COSTO DE SUMINISTRO: TUBERIA Ø3" RD$252.73/ML.  </t>
  </si>
  <si>
    <t xml:space="preserve">RESPONSABILIDAD DEL CONSTRATISTA SOBRE TUBERIA DE PVC SUMINISTRADA POR INAPA (10 % HONORARIOS PROFESIONALES, COSTO DEL SUMINISTRO DE TUBERIA APLICADO A CANTIDAD COLOCADA REALIZADA POR EL CONTRATISTA --- COSTO DE SUMINISTRO: TUBERIA Ø6" RD$889.96/ML,   </t>
  </si>
  <si>
    <t>5.4.1</t>
  </si>
  <si>
    <t>5.4.2</t>
  </si>
  <si>
    <t>5.4.3</t>
  </si>
  <si>
    <t>5.4.4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</si>
</sst>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#,##0\ &quot;€&quot;;[Red]\-#,##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General_)"/>
    <numFmt numFmtId="166" formatCode="#,##0.00_ ;\-#,##0.00\ "/>
    <numFmt numFmtId="167" formatCode="_-* #,##0.00_-;\-* #,##0.00_-;_-* &quot;-&quot;??_-;_-@_-"/>
    <numFmt numFmtId="168" formatCode="#,##0.00;[Red]#,##0.00"/>
    <numFmt numFmtId="169" formatCode="0.000"/>
    <numFmt numFmtId="170" formatCode="_-* #,##0.00\ _P_t_s_-;\-* #,##0.00\ _P_t_s_-;_-* &quot;-&quot;??\ _P_t_s_-;_-@_-"/>
    <numFmt numFmtId="171" formatCode="#."/>
    <numFmt numFmtId="172" formatCode="_-* #,##0.00\ _R_D_$_-;\-* #,##0.00\ _R_D_$_-;_-* &quot;-&quot;??\ _R_D_$_-;_-@_-"/>
    <numFmt numFmtId="173" formatCode="0.00_)"/>
    <numFmt numFmtId="174" formatCode="&quot;$&quot;#,##0.00;[Red]\-&quot;$&quot;#,##0.00"/>
    <numFmt numFmtId="175" formatCode="_-[$€]* #,##0.00_-;\-[$€]* #,##0.00_-;_-[$€]* &quot;-&quot;??_-;_-@_-"/>
    <numFmt numFmtId="176" formatCode="_([$€]* #,##0.00_);_([$€]* \(#,##0.00\);_([$€]* &quot;-&quot;??_);_(@_)"/>
    <numFmt numFmtId="177" formatCode="[$€]#,##0.00;[Red]\-[$€]#,##0.00"/>
    <numFmt numFmtId="178" formatCode="_-[$€-2]* #,##0.00_-;\-[$€-2]* #,##0.00_-;_-[$€-2]* &quot;-&quot;??_-"/>
    <numFmt numFmtId="179" formatCode="_-&quot;RD$&quot;* #,##0.00_-;\-&quot;RD$&quot;* #,##0.00_-;_-&quot;RD$&quot;* &quot;-&quot;??_-;_-@_-"/>
    <numFmt numFmtId="180" formatCode="#.0"/>
    <numFmt numFmtId="181" formatCode="_-* #,##0.00\ &quot;Pts&quot;_-;\-* #,##0.00\ &quot;Pts&quot;_-;_-* &quot;-&quot;??\ &quot;Pts&quot;_-;_-@_-"/>
    <numFmt numFmtId="182" formatCode="#.00"/>
    <numFmt numFmtId="183" formatCode="_(* #,##0.00_);_(* \(#,##0.00\);_(* \-??_);_(@_)"/>
    <numFmt numFmtId="184" formatCode="&quot;$&quot;#,##0_);\(&quot;$&quot;#,##0\)"/>
    <numFmt numFmtId="185" formatCode="_-&quot;$&quot;* #,##0.00_-;\-&quot;$&quot;* #,##0.00_-;_-&quot;$&quot;* &quot;-&quot;??_-;_-@_-"/>
    <numFmt numFmtId="186" formatCode="0.0%"/>
    <numFmt numFmtId="187" formatCode="0.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2"/>
      <name val="Courier"/>
      <family val="3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Tms Rmn"/>
    </font>
    <font>
      <sz val="10"/>
      <name val="MS Sans Serif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theme="9" tint="-0.49998474074526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1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1"/>
      <color indexed="63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8"/>
      <name val="Arial"/>
      <family val="2"/>
    </font>
    <font>
      <sz val="10"/>
      <color indexed="63"/>
      <name val="Arial"/>
      <family val="2"/>
    </font>
    <font>
      <sz val="10"/>
      <color rgb="FF000000"/>
      <name val="Arial"/>
      <family val="2"/>
    </font>
    <font>
      <sz val="10"/>
      <color rgb="FF974706"/>
      <name val="Arial"/>
      <family val="2"/>
    </font>
    <font>
      <b/>
      <sz val="10"/>
      <color rgb="FF00000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3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29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2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58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39" fontId="7" fillId="0" borderId="0"/>
    <xf numFmtId="0" fontId="3" fillId="0" borderId="0"/>
    <xf numFmtId="171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39" fontId="7" fillId="0" borderId="0"/>
    <xf numFmtId="17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6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14" borderId="0" applyNumberFormat="0" applyBorder="0" applyAlignment="0" applyProtection="0"/>
    <xf numFmtId="0" fontId="16" fillId="3" borderId="0" applyNumberFormat="0" applyBorder="0" applyAlignment="0" applyProtection="0"/>
    <xf numFmtId="0" fontId="16" fillId="11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3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5" borderId="0" applyNumberFormat="0" applyBorder="0" applyAlignment="0" applyProtection="0"/>
    <xf numFmtId="0" fontId="17" fillId="14" borderId="0" applyNumberFormat="0" applyBorder="0" applyAlignment="0" applyProtection="0"/>
    <xf numFmtId="0" fontId="17" fillId="13" borderId="0" applyNumberFormat="0" applyBorder="0" applyAlignment="0" applyProtection="0"/>
    <xf numFmtId="0" fontId="17" fillId="6" borderId="0" applyNumberFormat="0" applyBorder="0" applyAlignment="0" applyProtection="0"/>
    <xf numFmtId="0" fontId="17" fillId="17" borderId="0" applyNumberFormat="0" applyBorder="0" applyAlignment="0" applyProtection="0"/>
    <xf numFmtId="0" fontId="17" fillId="11" borderId="0" applyNumberFormat="0" applyBorder="0" applyAlignment="0" applyProtection="0"/>
    <xf numFmtId="0" fontId="17" fillId="18" borderId="0" applyNumberFormat="0" applyBorder="0" applyAlignment="0" applyProtection="0"/>
    <xf numFmtId="0" fontId="17" fillId="5" borderId="0" applyNumberFormat="0" applyBorder="0" applyAlignment="0" applyProtection="0"/>
    <xf numFmtId="0" fontId="17" fillId="19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5" borderId="0" applyNumberFormat="0" applyBorder="0" applyAlignment="0" applyProtection="0"/>
    <xf numFmtId="0" fontId="17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6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19" borderId="0" applyNumberFormat="0" applyBorder="0" applyAlignment="0" applyProtection="0"/>
    <xf numFmtId="0" fontId="17" fillId="5" borderId="0" applyNumberFormat="0" applyBorder="0" applyAlignment="0" applyProtection="0"/>
    <xf numFmtId="0" fontId="17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16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14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6" fillId="21" borderId="0" applyNumberFormat="0" applyBorder="0" applyAlignment="0" applyProtection="0"/>
    <xf numFmtId="0" fontId="16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8" fillId="10" borderId="0" applyNumberFormat="0" applyBorder="0" applyAlignment="0" applyProtection="0"/>
    <xf numFmtId="0" fontId="19" fillId="34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37" borderId="3" applyNumberFormat="0" applyAlignment="0" applyProtection="0"/>
    <xf numFmtId="0" fontId="22" fillId="38" borderId="3" applyNumberFormat="0" applyAlignment="0" applyProtection="0"/>
    <xf numFmtId="0" fontId="23" fillId="39" borderId="3" applyNumberFormat="0" applyAlignment="0" applyProtection="0"/>
    <xf numFmtId="0" fontId="21" fillId="37" borderId="3" applyNumberFormat="0" applyAlignment="0" applyProtection="0"/>
    <xf numFmtId="0" fontId="24" fillId="40" borderId="4" applyNumberFormat="0" applyAlignment="0" applyProtection="0"/>
    <xf numFmtId="0" fontId="24" fillId="40" borderId="4" applyNumberFormat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4" fillId="40" borderId="4" applyNumberFormat="0" applyAlignment="0" applyProtection="0"/>
    <xf numFmtId="0" fontId="24" fillId="26" borderId="4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7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33" borderId="0" applyNumberFormat="0" applyBorder="0" applyAlignment="0" applyProtection="0"/>
    <xf numFmtId="0" fontId="17" fillId="16" borderId="0" applyNumberFormat="0" applyBorder="0" applyAlignment="0" applyProtection="0"/>
    <xf numFmtId="0" fontId="17" fillId="45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29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6" borderId="0" applyNumberFormat="0" applyBorder="0" applyAlignment="0" applyProtection="0"/>
    <xf numFmtId="0" fontId="17" fillId="33" borderId="0" applyNumberFormat="0" applyBorder="0" applyAlignment="0" applyProtection="0"/>
    <xf numFmtId="0" fontId="30" fillId="9" borderId="3" applyNumberFormat="0" applyAlignment="0" applyProtection="0"/>
    <xf numFmtId="0" fontId="30" fillId="12" borderId="3" applyNumberFormat="0" applyAlignment="0" applyProtection="0"/>
    <xf numFmtId="4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71" fontId="32" fillId="0" borderId="0">
      <protection locked="0"/>
    </xf>
    <xf numFmtId="171" fontId="32" fillId="0" borderId="0">
      <protection locked="0"/>
    </xf>
    <xf numFmtId="171" fontId="32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171" fontId="33" fillId="0" borderId="0">
      <protection locked="0"/>
    </xf>
    <xf numFmtId="0" fontId="20" fillId="11" borderId="0" applyNumberFormat="0" applyBorder="0" applyAlignment="0" applyProtection="0"/>
    <xf numFmtId="0" fontId="20" fillId="46" borderId="0" applyNumberFormat="0" applyBorder="0" applyAlignment="0" applyProtection="0"/>
    <xf numFmtId="0" fontId="34" fillId="0" borderId="7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10" applyNumberFormat="0" applyFill="0" applyAlignment="0" applyProtection="0"/>
    <xf numFmtId="0" fontId="29" fillId="0" borderId="11" applyNumberFormat="0" applyFill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30" fillId="12" borderId="3" applyNumberFormat="0" applyAlignment="0" applyProtection="0"/>
    <xf numFmtId="0" fontId="36" fillId="35" borderId="3" applyNumberFormat="0" applyAlignment="0" applyProtection="0"/>
    <xf numFmtId="0" fontId="26" fillId="0" borderId="6" applyNumberFormat="0" applyFill="0" applyAlignment="0" applyProtection="0"/>
    <xf numFmtId="0" fontId="37" fillId="0" borderId="13" applyNumberFormat="0" applyFill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82" fontId="3" fillId="0" borderId="0" applyFill="0" applyBorder="0" applyAlignment="0" applyProtection="0"/>
    <xf numFmtId="167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3" fontId="3" fillId="0" borderId="0" applyFill="0" applyBorder="0" applyAlignment="0" applyProtection="0"/>
    <xf numFmtId="164" fontId="3" fillId="0" borderId="0" applyFont="0" applyFill="0" applyBorder="0" applyAlignment="0" applyProtection="0"/>
    <xf numFmtId="183" fontId="3" fillId="0" borderId="0" applyFill="0" applyBorder="0" applyAlignment="0" applyProtection="0"/>
    <xf numFmtId="183" fontId="3" fillId="0" borderId="0" applyFill="0" applyBorder="0" applyAlignment="0" applyProtection="0"/>
    <xf numFmtId="18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ill="0" applyBorder="0" applyAlignment="0" applyProtection="0"/>
    <xf numFmtId="18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38" fillId="12" borderId="0" applyNumberFormat="0" applyBorder="0" applyAlignment="0" applyProtection="0"/>
    <xf numFmtId="0" fontId="37" fillId="35" borderId="0" applyNumberFormat="0" applyBorder="0" applyAlignment="0" applyProtection="0"/>
    <xf numFmtId="0" fontId="38" fillId="12" borderId="0" applyNumberFormat="0" applyBorder="0" applyAlignment="0" applyProtection="0"/>
    <xf numFmtId="0" fontId="39" fillId="0" borderId="0"/>
    <xf numFmtId="0" fontId="39" fillId="0" borderId="0"/>
    <xf numFmtId="173" fontId="40" fillId="0" borderId="0"/>
    <xf numFmtId="0" fontId="3" fillId="0" borderId="0"/>
    <xf numFmtId="165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9" fontId="7" fillId="0" borderId="0"/>
    <xf numFmtId="0" fontId="3" fillId="0" borderId="0"/>
    <xf numFmtId="39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186" fontId="14" fillId="0" borderId="0"/>
    <xf numFmtId="165" fontId="39" fillId="0" borderId="0"/>
    <xf numFmtId="186" fontId="14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16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165" fontId="39" fillId="0" borderId="0"/>
    <xf numFmtId="0" fontId="3" fillId="7" borderId="14" applyNumberFormat="0" applyFont="0" applyAlignment="0" applyProtection="0"/>
    <xf numFmtId="0" fontId="7" fillId="7" borderId="14" applyNumberFormat="0" applyFont="0" applyAlignment="0" applyProtection="0"/>
    <xf numFmtId="0" fontId="3" fillId="7" borderId="14" applyNumberFormat="0" applyFont="0" applyAlignment="0" applyProtection="0"/>
    <xf numFmtId="0" fontId="3" fillId="7" borderId="14" applyNumberFormat="0" applyFont="0" applyAlignment="0" applyProtection="0"/>
    <xf numFmtId="0" fontId="3" fillId="34" borderId="14" applyNumberFormat="0" applyFont="0" applyAlignment="0" applyProtection="0"/>
    <xf numFmtId="0" fontId="3" fillId="7" borderId="14" applyNumberFormat="0" applyFont="0" applyAlignment="0" applyProtection="0"/>
    <xf numFmtId="0" fontId="41" fillId="37" borderId="15" applyNumberFormat="0" applyAlignment="0" applyProtection="0"/>
    <xf numFmtId="0" fontId="41" fillId="38" borderId="15" applyNumberFormat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39" borderId="15" applyNumberFormat="0" applyAlignment="0" applyProtection="0"/>
    <xf numFmtId="0" fontId="41" fillId="37" borderId="15" applyNumberFormat="0" applyAlignment="0" applyProtection="0"/>
    <xf numFmtId="0" fontId="4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6" applyNumberFormat="0" applyFill="0" applyAlignment="0" applyProtection="0"/>
    <xf numFmtId="0" fontId="34" fillId="0" borderId="7" applyNumberFormat="0" applyFill="0" applyAlignment="0" applyProtection="0"/>
    <xf numFmtId="0" fontId="45" fillId="0" borderId="17" applyNumberFormat="0" applyFill="0" applyAlignment="0" applyProtection="0"/>
    <xf numFmtId="0" fontId="35" fillId="0" borderId="9" applyNumberFormat="0" applyFill="0" applyAlignment="0" applyProtection="0"/>
    <xf numFmtId="0" fontId="28" fillId="0" borderId="12" applyNumberFormat="0" applyFill="0" applyAlignment="0" applyProtection="0"/>
    <xf numFmtId="0" fontId="29" fillId="0" borderId="11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7" fillId="0" borderId="19" applyNumberFormat="0" applyFill="0" applyAlignment="0" applyProtection="0"/>
    <xf numFmtId="0" fontId="27" fillId="0" borderId="18" applyNumberFormat="0" applyFill="0" applyAlignment="0" applyProtection="0"/>
    <xf numFmtId="0" fontId="26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3" fontId="14" fillId="0" borderId="0"/>
    <xf numFmtId="0" fontId="3" fillId="0" borderId="0"/>
    <xf numFmtId="167" fontId="3" fillId="0" borderId="0" applyFont="0" applyFill="0" applyBorder="0" applyAlignment="0" applyProtection="0"/>
    <xf numFmtId="0" fontId="48" fillId="0" borderId="0"/>
  </cellStyleXfs>
  <cellXfs count="176">
    <xf numFmtId="0" fontId="0" fillId="0" borderId="0" xfId="0"/>
    <xf numFmtId="164" fontId="3" fillId="2" borderId="2" xfId="1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2" fontId="3" fillId="2" borderId="0" xfId="0" quotePrefix="1" applyNumberFormat="1" applyFont="1" applyFill="1" applyBorder="1" applyAlignment="1" applyProtection="1">
      <alignment horizontal="left" vertical="top"/>
      <protection locked="0"/>
    </xf>
    <xf numFmtId="39" fontId="3" fillId="2" borderId="0" xfId="0" applyNumberFormat="1" applyFont="1" applyFill="1" applyBorder="1" applyAlignment="1" applyProtection="1">
      <alignment vertical="top"/>
      <protection locked="0"/>
    </xf>
    <xf numFmtId="164" fontId="3" fillId="2" borderId="0" xfId="1" applyNumberFormat="1" applyFont="1" applyFill="1" applyBorder="1" applyAlignment="1" applyProtection="1">
      <alignment vertical="top"/>
      <protection locked="0"/>
    </xf>
    <xf numFmtId="164" fontId="2" fillId="2" borderId="1" xfId="1" applyNumberFormat="1" applyFont="1" applyFill="1" applyBorder="1" applyAlignment="1" applyProtection="1">
      <alignment horizontal="center" vertical="top"/>
      <protection locked="0"/>
    </xf>
    <xf numFmtId="4" fontId="3" fillId="2" borderId="2" xfId="0" applyNumberFormat="1" applyFont="1" applyFill="1" applyBorder="1" applyAlignment="1" applyProtection="1">
      <alignment vertical="top" wrapText="1"/>
      <protection locked="0"/>
    </xf>
    <xf numFmtId="168" fontId="2" fillId="2" borderId="2" xfId="0" applyNumberFormat="1" applyFont="1" applyFill="1" applyBorder="1" applyAlignment="1" applyProtection="1">
      <alignment horizontal="right" vertical="top" wrapText="1"/>
      <protection locked="0"/>
    </xf>
    <xf numFmtId="4" fontId="2" fillId="2" borderId="2" xfId="0" applyNumberFormat="1" applyFont="1" applyFill="1" applyBorder="1" applyAlignment="1" applyProtection="1">
      <alignment horizontal="right" vertical="top" wrapText="1"/>
      <protection locked="0"/>
    </xf>
    <xf numFmtId="164" fontId="8" fillId="2" borderId="2" xfId="1" applyFont="1" applyFill="1" applyBorder="1" applyAlignment="1" applyProtection="1">
      <alignment vertical="top"/>
      <protection locked="0"/>
    </xf>
    <xf numFmtId="4" fontId="8" fillId="2" borderId="2" xfId="0" applyNumberFormat="1" applyFont="1" applyFill="1" applyBorder="1" applyAlignment="1" applyProtection="1">
      <alignment vertical="top"/>
      <protection locked="0"/>
    </xf>
    <xf numFmtId="4" fontId="3" fillId="2" borderId="2" xfId="0" applyNumberFormat="1" applyFont="1" applyFill="1" applyBorder="1" applyAlignment="1" applyProtection="1">
      <alignment vertical="top"/>
      <protection locked="0"/>
    </xf>
    <xf numFmtId="164" fontId="9" fillId="2" borderId="2" xfId="1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164" fontId="8" fillId="2" borderId="2" xfId="1" applyFont="1" applyFill="1" applyBorder="1" applyAlignment="1" applyProtection="1">
      <alignment horizontal="right" vertical="top" wrapText="1"/>
      <protection locked="0"/>
    </xf>
    <xf numFmtId="164" fontId="3" fillId="2" borderId="2" xfId="1" applyFont="1" applyFill="1" applyBorder="1" applyAlignment="1" applyProtection="1">
      <alignment horizontal="right" vertical="top" wrapText="1"/>
      <protection locked="0"/>
    </xf>
    <xf numFmtId="164" fontId="3" fillId="2" borderId="2" xfId="1" applyFont="1" applyFill="1" applyBorder="1" applyAlignment="1" applyProtection="1">
      <alignment horizontal="right" vertical="top"/>
      <protection locked="0"/>
    </xf>
    <xf numFmtId="164" fontId="3" fillId="2" borderId="2" xfId="1" applyFont="1" applyFill="1" applyBorder="1" applyAlignment="1" applyProtection="1">
      <alignment vertical="top"/>
      <protection locked="0"/>
    </xf>
    <xf numFmtId="164" fontId="15" fillId="2" borderId="2" xfId="1" applyFont="1" applyFill="1" applyBorder="1" applyAlignment="1" applyProtection="1">
      <alignment vertical="top"/>
      <protection locked="0"/>
    </xf>
    <xf numFmtId="164" fontId="3" fillId="2" borderId="2" xfId="1" applyFont="1" applyFill="1" applyBorder="1" applyAlignment="1" applyProtection="1">
      <alignment horizontal="center" vertical="top"/>
      <protection locked="0"/>
    </xf>
    <xf numFmtId="4" fontId="9" fillId="2" borderId="2" xfId="0" applyNumberFormat="1" applyFont="1" applyFill="1" applyBorder="1" applyAlignment="1" applyProtection="1">
      <alignment vertical="top"/>
      <protection locked="0"/>
    </xf>
    <xf numFmtId="164" fontId="8" fillId="2" borderId="2" xfId="1" applyFont="1" applyFill="1" applyBorder="1" applyAlignment="1" applyProtection="1">
      <alignment vertical="top" wrapText="1"/>
      <protection locked="0"/>
    </xf>
    <xf numFmtId="164" fontId="2" fillId="2" borderId="2" xfId="1" applyFont="1" applyFill="1" applyBorder="1" applyAlignment="1" applyProtection="1">
      <alignment vertical="top" wrapText="1"/>
      <protection locked="0"/>
    </xf>
    <xf numFmtId="4" fontId="2" fillId="2" borderId="2" xfId="356" applyNumberFormat="1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vertical="top" wrapText="1"/>
      <protection locked="0"/>
    </xf>
    <xf numFmtId="4" fontId="3" fillId="2" borderId="2" xfId="238" applyNumberFormat="1" applyFont="1" applyFill="1" applyBorder="1" applyAlignment="1" applyProtection="1">
      <alignment vertical="top" wrapText="1"/>
      <protection locked="0"/>
    </xf>
    <xf numFmtId="4" fontId="3" fillId="2" borderId="2" xfId="10" applyNumberFormat="1" applyFont="1" applyFill="1" applyBorder="1" applyAlignment="1" applyProtection="1">
      <alignment horizontal="right" vertical="top" wrapText="1"/>
      <protection locked="0"/>
    </xf>
    <xf numFmtId="164" fontId="2" fillId="2" borderId="2" xfId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4" fontId="2" fillId="2" borderId="2" xfId="0" applyNumberFormat="1" applyFont="1" applyFill="1" applyBorder="1" applyAlignment="1" applyProtection="1">
      <alignment vertical="top"/>
      <protection locked="0"/>
    </xf>
    <xf numFmtId="4" fontId="3" fillId="2" borderId="2" xfId="4" applyNumberFormat="1" applyFont="1" applyFill="1" applyBorder="1" applyAlignment="1" applyProtection="1">
      <alignment vertical="top" wrapText="1"/>
      <protection locked="0"/>
    </xf>
    <xf numFmtId="166" fontId="3" fillId="2" borderId="2" xfId="274" applyNumberFormat="1" applyFont="1" applyFill="1" applyBorder="1" applyAlignment="1" applyProtection="1">
      <alignment horizontal="right" vertical="top"/>
      <protection locked="0"/>
    </xf>
    <xf numFmtId="4" fontId="3" fillId="2" borderId="2" xfId="0" applyNumberFormat="1" applyFont="1" applyFill="1" applyBorder="1" applyAlignment="1" applyProtection="1">
      <alignment horizontal="right" vertical="top"/>
      <protection locked="0"/>
    </xf>
    <xf numFmtId="4" fontId="5" fillId="2" borderId="2" xfId="258" applyNumberFormat="1" applyFont="1" applyFill="1" applyBorder="1" applyAlignment="1" applyProtection="1">
      <alignment vertical="top"/>
      <protection locked="0"/>
    </xf>
    <xf numFmtId="164" fontId="3" fillId="2" borderId="2" xfId="2" applyFont="1" applyFill="1" applyBorder="1" applyAlignment="1" applyProtection="1">
      <alignment vertical="top"/>
      <protection locked="0"/>
    </xf>
    <xf numFmtId="4" fontId="2" fillId="2" borderId="2" xfId="4" applyNumberFormat="1" applyFont="1" applyFill="1" applyBorder="1" applyAlignment="1" applyProtection="1">
      <alignment vertical="top" wrapText="1"/>
      <protection locked="0"/>
    </xf>
    <xf numFmtId="164" fontId="2" fillId="2" borderId="2" xfId="2" applyFont="1" applyFill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0" fontId="8" fillId="2" borderId="20" xfId="0" applyFont="1" applyFill="1" applyBorder="1" applyAlignment="1" applyProtection="1">
      <alignment vertical="top"/>
      <protection locked="0"/>
    </xf>
    <xf numFmtId="4" fontId="9" fillId="2" borderId="20" xfId="0" applyNumberFormat="1" applyFont="1" applyFill="1" applyBorder="1" applyAlignment="1" applyProtection="1">
      <alignment vertical="top"/>
      <protection locked="0"/>
    </xf>
    <xf numFmtId="0" fontId="3" fillId="2" borderId="21" xfId="0" applyFont="1" applyFill="1" applyBorder="1" applyAlignment="1" applyProtection="1">
      <alignment vertical="top"/>
      <protection locked="0"/>
    </xf>
    <xf numFmtId="2" fontId="3" fillId="2" borderId="0" xfId="6" applyNumberFormat="1" applyFont="1" applyFill="1" applyBorder="1" applyAlignment="1" applyProtection="1">
      <alignment horizontal="center" vertical="top"/>
      <protection locked="0"/>
    </xf>
    <xf numFmtId="0" fontId="3" fillId="2" borderId="0" xfId="6" applyNumberFormat="1" applyFont="1" applyFill="1" applyBorder="1" applyAlignment="1" applyProtection="1">
      <alignment horizontal="center" vertical="top"/>
      <protection locked="0"/>
    </xf>
    <xf numFmtId="39" fontId="3" fillId="2" borderId="0" xfId="6" applyFont="1" applyFill="1" applyBorder="1" applyAlignment="1" applyProtection="1">
      <alignment vertical="top"/>
      <protection locked="0"/>
    </xf>
    <xf numFmtId="164" fontId="3" fillId="2" borderId="0" xfId="6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166" fontId="3" fillId="2" borderId="0" xfId="0" applyNumberFormat="1" applyFont="1" applyFill="1" applyBorder="1" applyAlignment="1" applyProtection="1">
      <alignment vertical="top"/>
      <protection locked="0"/>
    </xf>
    <xf numFmtId="164" fontId="15" fillId="2" borderId="2" xfId="1" applyFont="1" applyFill="1" applyBorder="1" applyAlignment="1" applyProtection="1">
      <alignment vertical="top" wrapText="1"/>
      <protection locked="0"/>
    </xf>
    <xf numFmtId="164" fontId="3" fillId="2" borderId="2" xfId="1" applyFont="1" applyFill="1" applyBorder="1" applyAlignment="1" applyProtection="1">
      <alignment horizontal="center" vertical="top" wrapText="1"/>
      <protection locked="0"/>
    </xf>
    <xf numFmtId="164" fontId="10" fillId="2" borderId="2" xfId="1" applyFont="1" applyFill="1" applyBorder="1" applyAlignment="1" applyProtection="1">
      <alignment vertical="top" wrapText="1"/>
      <protection locked="0"/>
    </xf>
    <xf numFmtId="4" fontId="8" fillId="2" borderId="2" xfId="0" applyNumberFormat="1" applyFont="1" applyFill="1" applyBorder="1" applyAlignment="1" applyProtection="1">
      <alignment vertical="top" wrapText="1"/>
      <protection locked="0"/>
    </xf>
    <xf numFmtId="164" fontId="8" fillId="2" borderId="2" xfId="1" applyFont="1" applyFill="1" applyBorder="1" applyAlignment="1" applyProtection="1">
      <alignment horizontal="center" vertical="top" wrapText="1"/>
      <protection locked="0"/>
    </xf>
    <xf numFmtId="4" fontId="9" fillId="2" borderId="2" xfId="0" applyNumberFormat="1" applyFont="1" applyFill="1" applyBorder="1" applyAlignment="1" applyProtection="1">
      <alignment vertical="top" wrapText="1"/>
      <protection locked="0"/>
    </xf>
    <xf numFmtId="164" fontId="6" fillId="2" borderId="2" xfId="1" applyFont="1" applyFill="1" applyBorder="1" applyAlignment="1" applyProtection="1">
      <alignment horizontal="right" vertical="top" wrapText="1"/>
      <protection locked="0"/>
    </xf>
    <xf numFmtId="39" fontId="3" fillId="2" borderId="2" xfId="11" applyFont="1" applyFill="1" applyBorder="1" applyAlignment="1" applyProtection="1">
      <alignment vertical="top" wrapText="1"/>
      <protection locked="0"/>
    </xf>
    <xf numFmtId="39" fontId="3" fillId="2" borderId="2" xfId="0" applyNumberFormat="1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39" fontId="2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2" xfId="1" applyNumberFormat="1" applyFont="1" applyFill="1" applyBorder="1" applyAlignment="1" applyProtection="1">
      <alignment vertical="top" wrapText="1"/>
      <protection locked="0"/>
    </xf>
    <xf numFmtId="4" fontId="8" fillId="0" borderId="2" xfId="0" applyNumberFormat="1" applyFont="1" applyFill="1" applyBorder="1" applyProtection="1">
      <protection locked="0"/>
    </xf>
    <xf numFmtId="4" fontId="3" fillId="0" borderId="2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4" fontId="3" fillId="0" borderId="2" xfId="262" applyNumberFormat="1" applyFont="1" applyFill="1" applyBorder="1" applyAlignment="1" applyProtection="1">
      <alignment horizontal="right" vertical="center" wrapText="1"/>
      <protection locked="0"/>
    </xf>
    <xf numFmtId="4" fontId="3" fillId="0" borderId="2" xfId="0" applyNumberFormat="1" applyFont="1" applyFill="1" applyBorder="1" applyAlignment="1" applyProtection="1">
      <alignment vertical="center"/>
      <protection locked="0"/>
    </xf>
    <xf numFmtId="43" fontId="3" fillId="0" borderId="0" xfId="262" applyNumberFormat="1" applyFont="1" applyFill="1" applyBorder="1" applyAlignment="1" applyProtection="1">
      <alignment vertical="top" wrapText="1"/>
      <protection locked="0"/>
    </xf>
    <xf numFmtId="0" fontId="3" fillId="0" borderId="0" xfId="262" applyFont="1" applyFill="1" applyBorder="1" applyAlignment="1" applyProtection="1">
      <alignment vertical="top" wrapText="1"/>
      <protection locked="0"/>
    </xf>
    <xf numFmtId="164" fontId="8" fillId="0" borderId="2" xfId="1" applyFont="1" applyFill="1" applyBorder="1" applyAlignment="1" applyProtection="1">
      <alignment vertical="top"/>
      <protection locked="0"/>
    </xf>
    <xf numFmtId="2" fontId="8" fillId="2" borderId="2" xfId="0" applyNumberFormat="1" applyFont="1" applyFill="1" applyBorder="1" applyAlignment="1" applyProtection="1">
      <alignment vertical="top"/>
    </xf>
    <xf numFmtId="2" fontId="3" fillId="2" borderId="2" xfId="0" applyNumberFormat="1" applyFont="1" applyFill="1" applyBorder="1" applyAlignment="1" applyProtection="1">
      <alignment horizontal="right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2" fontId="4" fillId="2" borderId="2" xfId="1" applyNumberFormat="1" applyFont="1" applyFill="1" applyBorder="1" applyAlignment="1" applyProtection="1">
      <alignment horizontal="center" vertical="top" wrapText="1"/>
    </xf>
    <xf numFmtId="2" fontId="9" fillId="2" borderId="2" xfId="0" applyNumberFormat="1" applyFont="1" applyFill="1" applyBorder="1" applyAlignment="1" applyProtection="1">
      <alignment horizontal="left" vertical="top" wrapText="1"/>
    </xf>
    <xf numFmtId="2" fontId="3" fillId="2" borderId="2" xfId="1" applyNumberFormat="1" applyFont="1" applyFill="1" applyBorder="1" applyAlignment="1" applyProtection="1">
      <alignment horizontal="right" vertical="top" wrapText="1"/>
    </xf>
    <xf numFmtId="2" fontId="3" fillId="2" borderId="2" xfId="1" applyNumberFormat="1" applyFont="1" applyFill="1" applyBorder="1" applyAlignment="1" applyProtection="1">
      <alignment horizontal="center" vertical="top" wrapText="1"/>
    </xf>
    <xf numFmtId="2" fontId="8" fillId="2" borderId="2" xfId="0" applyNumberFormat="1" applyFont="1" applyFill="1" applyBorder="1" applyAlignment="1" applyProtection="1">
      <alignment vertical="top" wrapText="1"/>
    </xf>
    <xf numFmtId="2" fontId="9" fillId="2" borderId="2" xfId="0" applyNumberFormat="1" applyFont="1" applyFill="1" applyBorder="1" applyAlignment="1" applyProtection="1">
      <alignment vertical="top" wrapText="1"/>
    </xf>
    <xf numFmtId="2" fontId="8" fillId="2" borderId="2" xfId="1" applyNumberFormat="1" applyFont="1" applyFill="1" applyBorder="1" applyAlignment="1" applyProtection="1">
      <alignment vertical="top" wrapText="1"/>
    </xf>
    <xf numFmtId="2" fontId="8" fillId="2" borderId="2" xfId="1" applyNumberFormat="1" applyFont="1" applyFill="1" applyBorder="1" applyAlignment="1" applyProtection="1">
      <alignment horizontal="center" vertical="top" wrapText="1"/>
    </xf>
    <xf numFmtId="2" fontId="3" fillId="2" borderId="2" xfId="1" applyNumberFormat="1" applyFont="1" applyFill="1" applyBorder="1" applyAlignment="1" applyProtection="1">
      <alignment vertical="top" wrapText="1"/>
    </xf>
    <xf numFmtId="2" fontId="9" fillId="2" borderId="2" xfId="1" applyNumberFormat="1" applyFont="1" applyFill="1" applyBorder="1" applyAlignment="1" applyProtection="1">
      <alignment horizontal="center" vertical="top" wrapText="1"/>
    </xf>
    <xf numFmtId="2" fontId="8" fillId="2" borderId="2" xfId="0" applyNumberFormat="1" applyFont="1" applyFill="1" applyBorder="1" applyAlignment="1" applyProtection="1">
      <alignment horizontal="right" vertical="top" wrapText="1"/>
    </xf>
    <xf numFmtId="2" fontId="2" fillId="2" borderId="2" xfId="0" applyNumberFormat="1" applyFont="1" applyFill="1" applyBorder="1" applyAlignment="1" applyProtection="1">
      <alignment vertical="top" wrapText="1"/>
    </xf>
    <xf numFmtId="2" fontId="8" fillId="2" borderId="2" xfId="9" applyNumberFormat="1" applyFont="1" applyFill="1" applyBorder="1" applyAlignment="1" applyProtection="1">
      <alignment horizontal="left" vertical="top" wrapText="1"/>
    </xf>
    <xf numFmtId="2" fontId="8" fillId="2" borderId="2" xfId="7" applyNumberFormat="1" applyFont="1" applyFill="1" applyBorder="1" applyAlignment="1" applyProtection="1">
      <alignment horizontal="left" vertical="top" wrapText="1"/>
    </xf>
    <xf numFmtId="2" fontId="3" fillId="2" borderId="2" xfId="0" applyNumberFormat="1" applyFont="1" applyFill="1" applyBorder="1" applyAlignment="1" applyProtection="1">
      <alignment vertical="top" wrapText="1"/>
    </xf>
    <xf numFmtId="2" fontId="9" fillId="0" borderId="2" xfId="0" applyNumberFormat="1" applyFont="1" applyFill="1" applyBorder="1" applyProtection="1"/>
    <xf numFmtId="2" fontId="8" fillId="0" borderId="2" xfId="0" applyNumberFormat="1" applyFont="1" applyFill="1" applyBorder="1" applyProtection="1"/>
    <xf numFmtId="2" fontId="8" fillId="0" borderId="2" xfId="0" applyNumberFormat="1" applyFont="1" applyFill="1" applyBorder="1" applyAlignment="1" applyProtection="1">
      <alignment horizontal="center" wrapText="1"/>
    </xf>
    <xf numFmtId="2" fontId="3" fillId="0" borderId="2" xfId="0" applyNumberFormat="1" applyFont="1" applyFill="1" applyBorder="1" applyAlignment="1" applyProtection="1">
      <alignment vertical="top" wrapText="1"/>
    </xf>
    <xf numFmtId="2" fontId="50" fillId="2" borderId="2" xfId="1" applyNumberFormat="1" applyFont="1" applyFill="1" applyBorder="1" applyAlignment="1" applyProtection="1">
      <alignment vertical="top" wrapText="1"/>
    </xf>
    <xf numFmtId="2" fontId="5" fillId="2" borderId="2" xfId="1" applyNumberFormat="1" applyFont="1" applyFill="1" applyBorder="1" applyAlignment="1" applyProtection="1">
      <alignment horizontal="right" vertical="top" wrapText="1"/>
    </xf>
    <xf numFmtId="2" fontId="3" fillId="2" borderId="2" xfId="280" applyNumberFormat="1" applyFont="1" applyFill="1" applyBorder="1" applyAlignment="1" applyProtection="1">
      <alignment horizontal="left" vertical="top" wrapText="1"/>
    </xf>
    <xf numFmtId="2" fontId="4" fillId="2" borderId="2" xfId="0" applyNumberFormat="1" applyFont="1" applyFill="1" applyBorder="1" applyAlignment="1" applyProtection="1">
      <alignment horizontal="left" vertical="top" wrapText="1"/>
    </xf>
    <xf numFmtId="2" fontId="5" fillId="2" borderId="2" xfId="0" applyNumberFormat="1" applyFont="1" applyFill="1" applyBorder="1" applyAlignment="1" applyProtection="1">
      <alignment horizontal="left" vertical="top" wrapText="1"/>
    </xf>
    <xf numFmtId="2" fontId="2" fillId="2" borderId="2" xfId="0" applyNumberFormat="1" applyFont="1" applyFill="1" applyBorder="1" applyAlignment="1" applyProtection="1">
      <alignment horizontal="left" vertical="top" wrapText="1"/>
    </xf>
    <xf numFmtId="2" fontId="3" fillId="2" borderId="2" xfId="9" applyNumberFormat="1" applyFont="1" applyFill="1" applyBorder="1" applyAlignment="1" applyProtection="1">
      <alignment horizontal="right" vertical="top" wrapText="1"/>
    </xf>
    <xf numFmtId="2" fontId="3" fillId="2" borderId="2" xfId="0" applyNumberFormat="1" applyFont="1" applyFill="1" applyBorder="1" applyAlignment="1" applyProtection="1">
      <alignment horizontal="left" vertical="top" wrapText="1"/>
    </xf>
    <xf numFmtId="2" fontId="51" fillId="2" borderId="2" xfId="1" applyNumberFormat="1" applyFont="1" applyFill="1" applyBorder="1" applyAlignment="1" applyProtection="1">
      <alignment vertical="top" wrapText="1"/>
    </xf>
    <xf numFmtId="2" fontId="15" fillId="2" borderId="2" xfId="1" applyNumberFormat="1" applyFont="1" applyFill="1" applyBorder="1" applyAlignment="1" applyProtection="1">
      <alignment horizontal="center" vertical="top" wrapText="1"/>
    </xf>
    <xf numFmtId="2" fontId="3" fillId="2" borderId="0" xfId="1" applyNumberFormat="1" applyFont="1" applyFill="1" applyBorder="1" applyAlignment="1" applyProtection="1">
      <alignment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</xf>
    <xf numFmtId="2" fontId="50" fillId="47" borderId="2" xfId="1" applyNumberFormat="1" applyFont="1" applyFill="1" applyBorder="1" applyAlignment="1" applyProtection="1">
      <alignment vertical="top" wrapText="1"/>
    </xf>
    <xf numFmtId="2" fontId="4" fillId="2" borderId="2" xfId="0" applyNumberFormat="1" applyFont="1" applyFill="1" applyBorder="1" applyAlignment="1" applyProtection="1">
      <alignment horizontal="center" vertical="top" wrapText="1"/>
    </xf>
    <xf numFmtId="2" fontId="10" fillId="2" borderId="2" xfId="1" applyNumberFormat="1" applyFont="1" applyFill="1" applyBorder="1" applyAlignment="1" applyProtection="1">
      <alignment vertical="top" wrapText="1"/>
    </xf>
    <xf numFmtId="2" fontId="10" fillId="2" borderId="2" xfId="1" applyNumberFormat="1" applyFont="1" applyFill="1" applyBorder="1" applyAlignment="1" applyProtection="1">
      <alignment horizontal="center" vertical="top" wrapText="1"/>
    </xf>
    <xf numFmtId="2" fontId="8" fillId="2" borderId="2" xfId="0" applyNumberFormat="1" applyFont="1" applyFill="1" applyBorder="1" applyAlignment="1" applyProtection="1">
      <alignment horizontal="left" vertical="top" wrapText="1"/>
    </xf>
    <xf numFmtId="2" fontId="2" fillId="2" borderId="2" xfId="11" applyNumberFormat="1" applyFont="1" applyFill="1" applyBorder="1" applyAlignment="1" applyProtection="1">
      <alignment horizontal="center" vertical="top" wrapText="1"/>
    </xf>
    <xf numFmtId="2" fontId="6" fillId="2" borderId="2" xfId="1" applyNumberFormat="1" applyFont="1" applyFill="1" applyBorder="1" applyAlignment="1" applyProtection="1">
      <alignment vertical="top" wrapText="1"/>
    </xf>
    <xf numFmtId="2" fontId="2" fillId="2" borderId="2" xfId="355" applyNumberFormat="1" applyFont="1" applyFill="1" applyBorder="1" applyAlignment="1" applyProtection="1">
      <alignment horizontal="left" vertical="top" wrapText="1"/>
    </xf>
    <xf numFmtId="2" fontId="5" fillId="2" borderId="2" xfId="1" applyNumberFormat="1" applyFont="1" applyFill="1" applyBorder="1" applyAlignment="1" applyProtection="1">
      <alignment horizontal="center" vertical="top" wrapText="1"/>
    </xf>
    <xf numFmtId="2" fontId="2" fillId="2" borderId="2" xfId="357" applyNumberFormat="1" applyFont="1" applyFill="1" applyBorder="1" applyAlignment="1" applyProtection="1">
      <alignment vertical="top" wrapText="1"/>
    </xf>
    <xf numFmtId="2" fontId="2" fillId="2" borderId="2" xfId="1" applyNumberFormat="1" applyFont="1" applyFill="1" applyBorder="1" applyAlignment="1" applyProtection="1">
      <alignment horizontal="center" vertical="top" wrapText="1"/>
    </xf>
    <xf numFmtId="2" fontId="49" fillId="2" borderId="2" xfId="0" applyNumberFormat="1" applyFont="1" applyFill="1" applyBorder="1" applyAlignment="1" applyProtection="1">
      <alignment vertical="top" wrapText="1"/>
    </xf>
    <xf numFmtId="2" fontId="5" fillId="2" borderId="2" xfId="0" applyNumberFormat="1" applyFont="1" applyFill="1" applyBorder="1" applyAlignment="1" applyProtection="1">
      <alignment vertical="top" wrapText="1"/>
    </xf>
    <xf numFmtId="2" fontId="2" fillId="2" borderId="2" xfId="354" applyNumberFormat="1" applyFont="1" applyFill="1" applyBorder="1" applyAlignment="1" applyProtection="1">
      <alignment horizontal="right" vertical="top"/>
    </xf>
    <xf numFmtId="2" fontId="2" fillId="2" borderId="2" xfId="355" applyNumberFormat="1" applyFont="1" applyFill="1" applyBorder="1" applyAlignment="1" applyProtection="1">
      <alignment horizontal="center" vertical="top"/>
    </xf>
    <xf numFmtId="2" fontId="3" fillId="47" borderId="2" xfId="1" applyNumberFormat="1" applyFont="1" applyFill="1" applyBorder="1" applyAlignment="1" applyProtection="1">
      <alignment vertical="top" wrapText="1"/>
    </xf>
    <xf numFmtId="2" fontId="5" fillId="2" borderId="2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right" vertical="top"/>
    </xf>
    <xf numFmtId="2" fontId="9" fillId="2" borderId="2" xfId="0" applyNumberFormat="1" applyFont="1" applyFill="1" applyBorder="1" applyAlignment="1" applyProtection="1">
      <alignment vertical="top"/>
    </xf>
    <xf numFmtId="2" fontId="52" fillId="47" borderId="2" xfId="0" applyNumberFormat="1" applyFont="1" applyFill="1" applyBorder="1" applyAlignment="1" applyProtection="1">
      <alignment vertical="top"/>
    </xf>
    <xf numFmtId="2" fontId="2" fillId="2" borderId="2" xfId="4" applyNumberFormat="1" applyFont="1" applyFill="1" applyBorder="1" applyAlignment="1" applyProtection="1">
      <alignment horizontal="right" vertical="top" wrapText="1"/>
    </xf>
    <xf numFmtId="2" fontId="3" fillId="2" borderId="2" xfId="4" applyNumberFormat="1" applyFont="1" applyFill="1" applyBorder="1" applyAlignment="1" applyProtection="1">
      <alignment vertical="top" wrapText="1"/>
    </xf>
    <xf numFmtId="2" fontId="3" fillId="2" borderId="2" xfId="4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right" vertical="top"/>
    </xf>
    <xf numFmtId="186" fontId="3" fillId="2" borderId="2" xfId="353" applyNumberFormat="1" applyFont="1" applyFill="1" applyBorder="1" applyAlignment="1" applyProtection="1">
      <alignment horizontal="right" vertical="top"/>
    </xf>
    <xf numFmtId="2" fontId="3" fillId="2" borderId="2" xfId="0" applyNumberFormat="1" applyFont="1" applyFill="1" applyBorder="1" applyAlignment="1" applyProtection="1">
      <alignment horizontal="center" vertical="top"/>
    </xf>
    <xf numFmtId="2" fontId="3" fillId="2" borderId="2" xfId="357" applyNumberFormat="1" applyFont="1" applyFill="1" applyBorder="1" applyAlignment="1" applyProtection="1">
      <alignment horizontal="right" vertical="top" wrapText="1"/>
    </xf>
    <xf numFmtId="186" fontId="5" fillId="2" borderId="2" xfId="353" applyNumberFormat="1" applyFont="1" applyFill="1" applyBorder="1" applyAlignment="1" applyProtection="1">
      <alignment vertical="top"/>
    </xf>
    <xf numFmtId="2" fontId="3" fillId="2" borderId="0" xfId="0" applyNumberFormat="1" applyFont="1" applyFill="1" applyBorder="1" applyAlignment="1" applyProtection="1">
      <alignment vertical="top"/>
    </xf>
    <xf numFmtId="2" fontId="3" fillId="2" borderId="2" xfId="2" applyNumberFormat="1" applyFont="1" applyFill="1" applyBorder="1" applyAlignment="1" applyProtection="1">
      <alignment vertical="top"/>
    </xf>
    <xf numFmtId="2" fontId="3" fillId="0" borderId="2" xfId="262" applyNumberFormat="1" applyFont="1" applyFill="1" applyBorder="1" applyAlignment="1" applyProtection="1">
      <alignment horizontal="right" vertical="top" wrapText="1"/>
    </xf>
    <xf numFmtId="164" fontId="8" fillId="0" borderId="2" xfId="1" applyFont="1" applyFill="1" applyBorder="1" applyAlignment="1" applyProtection="1">
      <alignment vertical="center"/>
    </xf>
    <xf numFmtId="2" fontId="3" fillId="0" borderId="2" xfId="262" applyNumberFormat="1" applyFont="1" applyFill="1" applyBorder="1" applyAlignment="1" applyProtection="1">
      <alignment horizontal="center" vertical="center" wrapText="1"/>
    </xf>
    <xf numFmtId="2" fontId="8" fillId="0" borderId="2" xfId="0" applyNumberFormat="1" applyFont="1" applyFill="1" applyBorder="1" applyAlignment="1" applyProtection="1">
      <alignment vertical="center"/>
    </xf>
    <xf numFmtId="4" fontId="9" fillId="2" borderId="2" xfId="0" applyNumberFormat="1" applyFont="1" applyFill="1" applyBorder="1" applyAlignment="1" applyProtection="1">
      <alignment vertical="top"/>
    </xf>
    <xf numFmtId="0" fontId="2" fillId="2" borderId="2" xfId="4" applyFont="1" applyFill="1" applyBorder="1" applyAlignment="1" applyProtection="1">
      <alignment horizontal="right" vertical="top" wrapText="1"/>
    </xf>
    <xf numFmtId="10" fontId="3" fillId="2" borderId="2" xfId="319" applyNumberFormat="1" applyFont="1" applyFill="1" applyBorder="1" applyAlignment="1" applyProtection="1">
      <alignment vertical="top" wrapText="1"/>
    </xf>
    <xf numFmtId="168" fontId="3" fillId="2" borderId="2" xfId="4" applyNumberFormat="1" applyFont="1" applyFill="1" applyBorder="1" applyAlignment="1" applyProtection="1">
      <alignment horizontal="center" vertical="top" wrapText="1"/>
    </xf>
    <xf numFmtId="49" fontId="3" fillId="2" borderId="2" xfId="0" applyNumberFormat="1" applyFont="1" applyFill="1" applyBorder="1" applyAlignment="1" applyProtection="1">
      <alignment horizontal="right" vertical="top"/>
    </xf>
    <xf numFmtId="0" fontId="2" fillId="2" borderId="2" xfId="0" applyFont="1" applyFill="1" applyBorder="1" applyAlignment="1" applyProtection="1">
      <alignment horizontal="right" vertical="top" wrapText="1"/>
    </xf>
    <xf numFmtId="168" fontId="2" fillId="2" borderId="2" xfId="0" applyNumberFormat="1" applyFont="1" applyFill="1" applyBorder="1" applyAlignment="1" applyProtection="1">
      <alignment horizontal="right" vertical="top"/>
    </xf>
    <xf numFmtId="164" fontId="2" fillId="2" borderId="2" xfId="2" applyFont="1" applyFill="1" applyBorder="1" applyAlignment="1" applyProtection="1">
      <alignment vertical="top"/>
    </xf>
    <xf numFmtId="49" fontId="3" fillId="2" borderId="20" xfId="0" applyNumberFormat="1" applyFont="1" applyFill="1" applyBorder="1" applyAlignment="1" applyProtection="1">
      <alignment horizontal="right" vertical="top"/>
    </xf>
    <xf numFmtId="0" fontId="9" fillId="2" borderId="20" xfId="0" applyFont="1" applyFill="1" applyBorder="1" applyAlignment="1" applyProtection="1">
      <alignment horizontal="right" vertical="top" wrapText="1"/>
    </xf>
    <xf numFmtId="0" fontId="8" fillId="2" borderId="20" xfId="0" applyFont="1" applyFill="1" applyBorder="1" applyAlignment="1" applyProtection="1">
      <alignment vertical="top"/>
    </xf>
    <xf numFmtId="10" fontId="3" fillId="2" borderId="2" xfId="353" applyNumberFormat="1" applyFont="1" applyFill="1" applyBorder="1" applyAlignment="1" applyProtection="1">
      <alignment horizontal="right" vertical="top"/>
    </xf>
    <xf numFmtId="0" fontId="10" fillId="2" borderId="0" xfId="0" applyFont="1" applyFill="1" applyBorder="1" applyAlignment="1" applyProtection="1">
      <alignment horizontal="left" vertical="top" wrapText="1"/>
      <protection locked="0"/>
    </xf>
    <xf numFmtId="39" fontId="2" fillId="2" borderId="0" xfId="0" applyNumberFormat="1" applyFont="1" applyFill="1" applyBorder="1" applyAlignment="1" applyProtection="1">
      <alignment horizontal="center" vertical="top" wrapText="1"/>
      <protection locked="0"/>
    </xf>
    <xf numFmtId="39" fontId="2" fillId="2" borderId="0" xfId="0" applyNumberFormat="1" applyFont="1" applyFill="1" applyBorder="1" applyAlignment="1" applyProtection="1">
      <alignment horizontal="center" vertical="top"/>
      <protection locked="0"/>
    </xf>
    <xf numFmtId="187" fontId="8" fillId="2" borderId="2" xfId="0" applyNumberFormat="1" applyFont="1" applyFill="1" applyBorder="1" applyAlignment="1" applyProtection="1">
      <alignment vertical="top" wrapText="1"/>
    </xf>
    <xf numFmtId="187" fontId="9" fillId="2" borderId="2" xfId="0" applyNumberFormat="1" applyFont="1" applyFill="1" applyBorder="1" applyAlignment="1" applyProtection="1">
      <alignment vertical="top" wrapText="1"/>
    </xf>
    <xf numFmtId="187" fontId="8" fillId="2" borderId="2" xfId="0" applyNumberFormat="1" applyFont="1" applyFill="1" applyBorder="1" applyAlignment="1" applyProtection="1">
      <alignment horizontal="right" vertical="top" wrapText="1"/>
    </xf>
    <xf numFmtId="187" fontId="4" fillId="2" borderId="2" xfId="1" applyNumberFormat="1" applyFont="1" applyFill="1" applyBorder="1" applyAlignment="1" applyProtection="1">
      <alignment horizontal="right" vertical="top" wrapText="1"/>
    </xf>
    <xf numFmtId="187" fontId="5" fillId="2" borderId="2" xfId="1" applyNumberFormat="1" applyFont="1" applyFill="1" applyBorder="1" applyAlignment="1" applyProtection="1">
      <alignment horizontal="right" vertical="top" wrapText="1"/>
    </xf>
    <xf numFmtId="187" fontId="2" fillId="2" borderId="2" xfId="9" applyNumberFormat="1" applyFont="1" applyFill="1" applyBorder="1" applyAlignment="1" applyProtection="1">
      <alignment horizontal="right" vertical="top" wrapText="1"/>
    </xf>
    <xf numFmtId="187" fontId="4" fillId="2" borderId="2" xfId="1" applyNumberFormat="1" applyFont="1" applyFill="1" applyBorder="1" applyAlignment="1" applyProtection="1">
      <alignment horizontal="center" vertical="top" wrapText="1"/>
    </xf>
    <xf numFmtId="187" fontId="8" fillId="0" borderId="2" xfId="0" applyNumberFormat="1" applyFont="1" applyFill="1" applyBorder="1" applyProtection="1"/>
    <xf numFmtId="187" fontId="2" fillId="2" borderId="2" xfId="11" applyNumberFormat="1" applyFont="1" applyFill="1" applyBorder="1" applyAlignment="1" applyProtection="1">
      <alignment horizontal="center" vertical="top" wrapText="1"/>
    </xf>
    <xf numFmtId="187" fontId="2" fillId="2" borderId="2" xfId="354" applyNumberFormat="1" applyFont="1" applyFill="1" applyBorder="1" applyAlignment="1" applyProtection="1">
      <alignment horizontal="center" vertical="top" wrapText="1"/>
    </xf>
    <xf numFmtId="187" fontId="2" fillId="2" borderId="2" xfId="0" applyNumberFormat="1" applyFont="1" applyFill="1" applyBorder="1" applyAlignment="1" applyProtection="1">
      <alignment horizontal="right" vertical="top" wrapText="1"/>
    </xf>
    <xf numFmtId="187" fontId="3" fillId="2" borderId="2" xfId="0" applyNumberFormat="1" applyFont="1" applyFill="1" applyBorder="1" applyAlignment="1" applyProtection="1">
      <alignment horizontal="right" vertical="top" wrapText="1"/>
    </xf>
    <xf numFmtId="187" fontId="2" fillId="2" borderId="2" xfId="0" applyNumberFormat="1" applyFont="1" applyFill="1" applyBorder="1" applyAlignment="1" applyProtection="1">
      <alignment horizontal="center" vertical="top" wrapText="1"/>
    </xf>
    <xf numFmtId="1" fontId="9" fillId="2" borderId="2" xfId="0" applyNumberFormat="1" applyFont="1" applyFill="1" applyBorder="1" applyAlignment="1" applyProtection="1">
      <alignment vertical="top" wrapText="1"/>
    </xf>
    <xf numFmtId="1" fontId="9" fillId="0" borderId="2" xfId="0" applyNumberFormat="1" applyFont="1" applyFill="1" applyBorder="1" applyProtection="1"/>
    <xf numFmtId="1" fontId="4" fillId="2" borderId="2" xfId="1" applyNumberFormat="1" applyFont="1" applyFill="1" applyBorder="1" applyAlignment="1" applyProtection="1">
      <alignment horizontal="right" vertical="top" wrapText="1"/>
    </xf>
    <xf numFmtId="1" fontId="8" fillId="0" borderId="2" xfId="0" applyNumberFormat="1" applyFont="1" applyFill="1" applyBorder="1" applyProtection="1"/>
    <xf numFmtId="1" fontId="2" fillId="2" borderId="2" xfId="357" applyNumberFormat="1" applyFont="1" applyFill="1" applyBorder="1" applyAlignment="1" applyProtection="1">
      <alignment horizontal="right" vertical="top" wrapText="1"/>
    </xf>
    <xf numFmtId="1" fontId="2" fillId="2" borderId="2" xfId="0" applyNumberFormat="1" applyFont="1" applyFill="1" applyBorder="1" applyAlignment="1" applyProtection="1">
      <alignment horizontal="right" vertical="top" wrapText="1"/>
    </xf>
    <xf numFmtId="1" fontId="3" fillId="2" borderId="2" xfId="0" applyNumberFormat="1" applyFont="1" applyFill="1" applyBorder="1" applyAlignment="1" applyProtection="1">
      <alignment horizontal="right" vertical="top" wrapText="1"/>
    </xf>
    <xf numFmtId="1" fontId="5" fillId="2" borderId="2" xfId="1" applyNumberFormat="1" applyFont="1" applyFill="1" applyBorder="1" applyAlignment="1" applyProtection="1">
      <alignment horizontal="right" vertical="top" wrapText="1"/>
    </xf>
    <xf numFmtId="187" fontId="3" fillId="2" borderId="2" xfId="9" applyNumberFormat="1" applyFont="1" applyFill="1" applyBorder="1" applyAlignment="1" applyProtection="1">
      <alignment horizontal="right" vertical="top" wrapText="1"/>
    </xf>
    <xf numFmtId="187" fontId="3" fillId="2" borderId="2" xfId="0" applyNumberFormat="1" applyFont="1" applyFill="1" applyBorder="1" applyAlignment="1" applyProtection="1">
      <alignment vertical="top" wrapText="1"/>
    </xf>
    <xf numFmtId="43" fontId="3" fillId="0" borderId="0" xfId="204" applyFont="1" applyFill="1" applyBorder="1" applyAlignment="1" applyProtection="1">
      <alignment vertical="top" wrapText="1"/>
      <protection locked="0"/>
    </xf>
    <xf numFmtId="39" fontId="2" fillId="2" borderId="0" xfId="0" quotePrefix="1" applyNumberFormat="1" applyFont="1" applyFill="1" applyBorder="1" applyAlignment="1" applyProtection="1">
      <alignment horizontal="left" vertical="top" wrapText="1"/>
      <protection locked="0"/>
    </xf>
  </cellXfs>
  <cellStyles count="358">
    <cellStyle name="20% - Accent1" xfId="15"/>
    <cellStyle name="20% - Accent1 2" xfId="16"/>
    <cellStyle name="20% - Accent2" xfId="17"/>
    <cellStyle name="20% - Accent2 2" xfId="18"/>
    <cellStyle name="20% - Accent3" xfId="19"/>
    <cellStyle name="20% - Accent3 2" xfId="20"/>
    <cellStyle name="20% - Accent4" xfId="21"/>
    <cellStyle name="20% - Accent4 2" xfId="22"/>
    <cellStyle name="20% - Accent5" xfId="23"/>
    <cellStyle name="20% - Accent6" xfId="24"/>
    <cellStyle name="20% - Accent6 2" xfId="25"/>
    <cellStyle name="20% - Énfasis1 2" xfId="26"/>
    <cellStyle name="20% - Énfasis1 3" xfId="27"/>
    <cellStyle name="20% - Énfasis2 2" xfId="28"/>
    <cellStyle name="20% - Énfasis2 3" xfId="29"/>
    <cellStyle name="20% - Énfasis3 2" xfId="30"/>
    <cellStyle name="20% - Énfasis3 3" xfId="31"/>
    <cellStyle name="20% - Énfasis4 2" xfId="32"/>
    <cellStyle name="20% - Énfasis4 3" xfId="33"/>
    <cellStyle name="20% - Énfasis5 2" xfId="34"/>
    <cellStyle name="20% - Énfasis5 3" xfId="35"/>
    <cellStyle name="20% - Énfasis6 2" xfId="36"/>
    <cellStyle name="20% - Énfasis6 3" xfId="37"/>
    <cellStyle name="40% - Accent1" xfId="38"/>
    <cellStyle name="40% - Accent1 2" xfId="39"/>
    <cellStyle name="40% - Accent2" xfId="40"/>
    <cellStyle name="40% - Accent3" xfId="41"/>
    <cellStyle name="40% - Accent3 2" xfId="42"/>
    <cellStyle name="40% - Accent4" xfId="43"/>
    <cellStyle name="40% - Accent4 2" xfId="44"/>
    <cellStyle name="40% - Accent5" xfId="45"/>
    <cellStyle name="40% - Accent5 2" xfId="46"/>
    <cellStyle name="40% - Accent6" xfId="47"/>
    <cellStyle name="40% - Accent6 2" xfId="48"/>
    <cellStyle name="40% - Énfasis1 2" xfId="49"/>
    <cellStyle name="40% - Énfasis1 3" xfId="50"/>
    <cellStyle name="40% - Énfasis2 2" xfId="51"/>
    <cellStyle name="40% - Énfasis2 3" xfId="52"/>
    <cellStyle name="40% - Énfasis3 2" xfId="53"/>
    <cellStyle name="40% - Énfasis3 3" xfId="54"/>
    <cellStyle name="40% - Énfasis4 2" xfId="55"/>
    <cellStyle name="40% - Énfasis4 3" xfId="56"/>
    <cellStyle name="40% - Énfasis5 2" xfId="57"/>
    <cellStyle name="40% - Énfasis5 3" xfId="58"/>
    <cellStyle name="40% - Énfasis6 2" xfId="59"/>
    <cellStyle name="40% - Énfasis6 3" xfId="60"/>
    <cellStyle name="60% - Accent1" xfId="61"/>
    <cellStyle name="60% - Accent1 2" xfId="62"/>
    <cellStyle name="60% - Accent2" xfId="63"/>
    <cellStyle name="60% - Accent2 2" xfId="64"/>
    <cellStyle name="60% - Accent3" xfId="65"/>
    <cellStyle name="60% - Accent3 2" xfId="66"/>
    <cellStyle name="60% - Accent4" xfId="67"/>
    <cellStyle name="60% - Accent4 2" xfId="68"/>
    <cellStyle name="60% - Accent5" xfId="69"/>
    <cellStyle name="60% - Accent5 2" xfId="70"/>
    <cellStyle name="60% - Accent6" xfId="71"/>
    <cellStyle name="60% - Accent6 2" xfId="72"/>
    <cellStyle name="60% - Énfasis1 2" xfId="73"/>
    <cellStyle name="60% - Énfasis1 3" xfId="74"/>
    <cellStyle name="60% - Énfasis2 2" xfId="75"/>
    <cellStyle name="60% - Énfasis2 3" xfId="76"/>
    <cellStyle name="60% - Énfasis3 2" xfId="77"/>
    <cellStyle name="60% - Énfasis3 3" xfId="78"/>
    <cellStyle name="60% - Énfasis4 2" xfId="79"/>
    <cellStyle name="60% - Énfasis4 3" xfId="80"/>
    <cellStyle name="60% - Énfasis5 2" xfId="81"/>
    <cellStyle name="60% - Énfasis5 3" xfId="82"/>
    <cellStyle name="60% - Énfasis6 2" xfId="83"/>
    <cellStyle name="60% - Énfasis6 3" xfId="84"/>
    <cellStyle name="Accent1" xfId="85"/>
    <cellStyle name="Accent1 - 20%" xfId="86"/>
    <cellStyle name="Accent1 - 40%" xfId="87"/>
    <cellStyle name="Accent1 - 60%" xfId="88"/>
    <cellStyle name="Accent1 2" xfId="89"/>
    <cellStyle name="Accent2" xfId="90"/>
    <cellStyle name="Accent2 - 20%" xfId="91"/>
    <cellStyle name="Accent2 - 40%" xfId="92"/>
    <cellStyle name="Accent2 - 60%" xfId="93"/>
    <cellStyle name="Accent2 2" xfId="94"/>
    <cellStyle name="Accent3" xfId="95"/>
    <cellStyle name="Accent3 - 20%" xfId="96"/>
    <cellStyle name="Accent3 - 40%" xfId="97"/>
    <cellStyle name="Accent3 - 60%" xfId="98"/>
    <cellStyle name="Accent3 2" xfId="99"/>
    <cellStyle name="Accent4" xfId="100"/>
    <cellStyle name="Accent4 - 20%" xfId="101"/>
    <cellStyle name="Accent4 - 40%" xfId="102"/>
    <cellStyle name="Accent4 - 60%" xfId="103"/>
    <cellStyle name="Accent4 2" xfId="104"/>
    <cellStyle name="Accent5" xfId="105"/>
    <cellStyle name="Accent5 - 20%" xfId="106"/>
    <cellStyle name="Accent5 - 40%" xfId="107"/>
    <cellStyle name="Accent5 - 60%" xfId="108"/>
    <cellStyle name="Accent5 2" xfId="109"/>
    <cellStyle name="Accent6" xfId="110"/>
    <cellStyle name="Accent6 - 20%" xfId="111"/>
    <cellStyle name="Accent6 - 40%" xfId="112"/>
    <cellStyle name="Accent6 - 60%" xfId="113"/>
    <cellStyle name="Accent6 2" xfId="114"/>
    <cellStyle name="Bad" xfId="115"/>
    <cellStyle name="Bad 2" xfId="116"/>
    <cellStyle name="Buena 2" xfId="117"/>
    <cellStyle name="Buena 3" xfId="118"/>
    <cellStyle name="Calculation" xfId="119"/>
    <cellStyle name="Calculation 2" xfId="120"/>
    <cellStyle name="Cálculo 2" xfId="121"/>
    <cellStyle name="Cálculo 3" xfId="122"/>
    <cellStyle name="Celda de comprobación 2" xfId="123"/>
    <cellStyle name="Celda de comprobación 3" xfId="124"/>
    <cellStyle name="Celda vinculada 2" xfId="125"/>
    <cellStyle name="Celda vinculada 3" xfId="126"/>
    <cellStyle name="Check Cell" xfId="127"/>
    <cellStyle name="Check Cell 2" xfId="128"/>
    <cellStyle name="Comma 2" xfId="129"/>
    <cellStyle name="Comma 2 2" xfId="130"/>
    <cellStyle name="Comma 2 3" xfId="131"/>
    <cellStyle name="Comma 2 4" xfId="132"/>
    <cellStyle name="Comma 3" xfId="133"/>
    <cellStyle name="Comma_ACUEDUCTO DE  PADRE LAS CASAS" xfId="134"/>
    <cellStyle name="Emphasis 1" xfId="135"/>
    <cellStyle name="Emphasis 2" xfId="136"/>
    <cellStyle name="Emphasis 3" xfId="137"/>
    <cellStyle name="Encabezado 4 2" xfId="138"/>
    <cellStyle name="Encabezado 4 3" xfId="139"/>
    <cellStyle name="Énfasis1 2" xfId="140"/>
    <cellStyle name="Énfasis1 3" xfId="141"/>
    <cellStyle name="Énfasis2 2" xfId="142"/>
    <cellStyle name="Énfasis2 3" xfId="143"/>
    <cellStyle name="Énfasis3 2" xfId="144"/>
    <cellStyle name="Énfasis3 3" xfId="145"/>
    <cellStyle name="Énfasis4 2" xfId="146"/>
    <cellStyle name="Énfasis4 3" xfId="147"/>
    <cellStyle name="Énfasis5 2" xfId="148"/>
    <cellStyle name="Énfasis5 3" xfId="149"/>
    <cellStyle name="Énfasis6 2" xfId="150"/>
    <cellStyle name="Énfasis6 3" xfId="151"/>
    <cellStyle name="Entrada 2" xfId="152"/>
    <cellStyle name="Entrada 3" xfId="153"/>
    <cellStyle name="Euro" xfId="154"/>
    <cellStyle name="Euro 2" xfId="155"/>
    <cellStyle name="Euro 2 2" xfId="156"/>
    <cellStyle name="Euro 2 3" xfId="157"/>
    <cellStyle name="Euro 2 4" xfId="158"/>
    <cellStyle name="Euro 3" xfId="159"/>
    <cellStyle name="Euro 3 2" xfId="160"/>
    <cellStyle name="Euro 4" xfId="161"/>
    <cellStyle name="Euro 4 2" xfId="162"/>
    <cellStyle name="Euro_act 102-11 al 46-11 REH OT, EST BOM, PT Y DR AC CASTILLO LOS CAFES" xfId="163"/>
    <cellStyle name="Explanatory Text" xfId="164"/>
    <cellStyle name="F2" xfId="165"/>
    <cellStyle name="F2 2" xfId="166"/>
    <cellStyle name="F2_act 102-11 al 46-11 REH OT, EST BOM, PT Y DR AC CASTILLO LOS CAFES" xfId="167"/>
    <cellStyle name="F3" xfId="168"/>
    <cellStyle name="F3 2" xfId="169"/>
    <cellStyle name="F3_act 102-11 al 46-11 REH OT, EST BOM, PT Y DR AC CASTILLO LOS CAFES" xfId="170"/>
    <cellStyle name="F4" xfId="171"/>
    <cellStyle name="F4 2" xfId="172"/>
    <cellStyle name="F4_act 102-11 al 46-11 REH OT, EST BOM, PT Y DR AC CASTILLO LOS CAFES" xfId="173"/>
    <cellStyle name="F5" xfId="174"/>
    <cellStyle name="F5 2" xfId="175"/>
    <cellStyle name="F5_act 102-11 al 46-11 REH OT, EST BOM, PT Y DR AC CASTILLO LOS CAFES" xfId="176"/>
    <cellStyle name="F6" xfId="177"/>
    <cellStyle name="F6 2" xfId="178"/>
    <cellStyle name="F6_act 102-11 al 46-11 REH OT, EST BOM, PT Y DR AC CASTILLO LOS CAFES" xfId="179"/>
    <cellStyle name="F7" xfId="180"/>
    <cellStyle name="F7 2" xfId="181"/>
    <cellStyle name="F7_act 102-11 al 46-11 REH OT, EST BOM, PT Y DR AC CASTILLO LOS CAFES" xfId="182"/>
    <cellStyle name="F8" xfId="183"/>
    <cellStyle name="F8 2" xfId="184"/>
    <cellStyle name="F8_act 102-11 al 46-11 REH OT, EST BOM, PT Y DR AC CASTILLO LOS CAFES" xfId="185"/>
    <cellStyle name="Good" xfId="186"/>
    <cellStyle name="Good 2" xfId="187"/>
    <cellStyle name="Heading 1" xfId="188"/>
    <cellStyle name="Heading 1 2" xfId="189"/>
    <cellStyle name="Heading 2" xfId="190"/>
    <cellStyle name="Heading 2 2" xfId="191"/>
    <cellStyle name="Heading 3" xfId="192"/>
    <cellStyle name="Heading 3 2" xfId="193"/>
    <cellStyle name="Heading 4" xfId="194"/>
    <cellStyle name="Heading 4 2" xfId="195"/>
    <cellStyle name="Incorrecto 2" xfId="196"/>
    <cellStyle name="Incorrecto 3" xfId="197"/>
    <cellStyle name="Input" xfId="198"/>
    <cellStyle name="Input 2" xfId="199"/>
    <cellStyle name="Linked Cell" xfId="200"/>
    <cellStyle name="Linked Cell 2" xfId="201"/>
    <cellStyle name="Millares" xfId="1" builtinId="3"/>
    <cellStyle name="Millares 10 2" xfId="202"/>
    <cellStyle name="Millares 11" xfId="203"/>
    <cellStyle name="Millares 2" xfId="12"/>
    <cellStyle name="Millares 2 2" xfId="204"/>
    <cellStyle name="Millares 2 2 2" xfId="205"/>
    <cellStyle name="Millares 2 2 2 2" xfId="206"/>
    <cellStyle name="Millares 2 2 3" xfId="207"/>
    <cellStyle name="Millares 2 2 4" xfId="208"/>
    <cellStyle name="Millares 2 3" xfId="3"/>
    <cellStyle name="Millares 2 3 2" xfId="2"/>
    <cellStyle name="Millares 2 3 3" xfId="209"/>
    <cellStyle name="Millares 2 4" xfId="210"/>
    <cellStyle name="Millares 2 4 2" xfId="211"/>
    <cellStyle name="Millares 2 5" xfId="212"/>
    <cellStyle name="Millares 2 5 2" xfId="213"/>
    <cellStyle name="Millares 2_111-12 ac neyba zona alta" xfId="214"/>
    <cellStyle name="Millares 3" xfId="215"/>
    <cellStyle name="Millares 3 2" xfId="216"/>
    <cellStyle name="Millares 3 2 2" xfId="217"/>
    <cellStyle name="Millares 3 2 2 2" xfId="218"/>
    <cellStyle name="Millares 3 2 3" xfId="219"/>
    <cellStyle name="Millares 3 2 4" xfId="220"/>
    <cellStyle name="Millares 3 3" xfId="221"/>
    <cellStyle name="Millares 3 3 2" xfId="222"/>
    <cellStyle name="Millares 3 4" xfId="223"/>
    <cellStyle name="Millares 3 4 2" xfId="224"/>
    <cellStyle name="Millares 3 5" xfId="225"/>
    <cellStyle name="Millares 3 5 2" xfId="226"/>
    <cellStyle name="Millares 3_111-12 ac neyba zona alta" xfId="227"/>
    <cellStyle name="Millares 4" xfId="10"/>
    <cellStyle name="Millares 4 2" xfId="228"/>
    <cellStyle name="Millares 4 2 2" xfId="229"/>
    <cellStyle name="Millares 4 3" xfId="230"/>
    <cellStyle name="Millares 4_PRESUPUESTO REVISADO No. 1 26 - 12  al PRESUPUESTO 39-12 LINEA DESAGUE, EMISOR DE 24 PVC SDR-41 HACIA CAÑADA RECLAMACION" xfId="231"/>
    <cellStyle name="Millares 5" xfId="232"/>
    <cellStyle name="Millares 5 2" xfId="233"/>
    <cellStyle name="Millares 5 2 2" xfId="234"/>
    <cellStyle name="Millares 5 3" xfId="5"/>
    <cellStyle name="Millares 5 3 2" xfId="235"/>
    <cellStyle name="Millares 5 4" xfId="236"/>
    <cellStyle name="Millares 6" xfId="237"/>
    <cellStyle name="Millares 6 2" xfId="238"/>
    <cellStyle name="Millares 6 2 2" xfId="239"/>
    <cellStyle name="Millares 6 3" xfId="240"/>
    <cellStyle name="Millares 6 4" xfId="241"/>
    <cellStyle name="Millares 7 2" xfId="242"/>
    <cellStyle name="Millares 7 2 2" xfId="243"/>
    <cellStyle name="Millares 7 3" xfId="244"/>
    <cellStyle name="Millares 7 4" xfId="245"/>
    <cellStyle name="Millares 8" xfId="8"/>
    <cellStyle name="Millares 8 2" xfId="246"/>
    <cellStyle name="Millares 9" xfId="247"/>
    <cellStyle name="Millares 9 2" xfId="248"/>
    <cellStyle name="Millares 9 3" xfId="249"/>
    <cellStyle name="Millares_NUEVO FORMATO DE PRESUPUESTOS" xfId="356"/>
    <cellStyle name="Moneda 2" xfId="250"/>
    <cellStyle name="Neutral 2" xfId="251"/>
    <cellStyle name="Neutral 2 2" xfId="252"/>
    <cellStyle name="Neutral 3" xfId="253"/>
    <cellStyle name="No-definido" xfId="254"/>
    <cellStyle name="No-definido 2" xfId="255"/>
    <cellStyle name="Normal" xfId="0" builtinId="0"/>
    <cellStyle name="Normal - Style1" xfId="256"/>
    <cellStyle name="Normal 10" xfId="257"/>
    <cellStyle name="Normal 10 2" xfId="258"/>
    <cellStyle name="Normal 11 2" xfId="259"/>
    <cellStyle name="Normal 12" xfId="260"/>
    <cellStyle name="Normal 13" xfId="261"/>
    <cellStyle name="Normal 13 2" xfId="262"/>
    <cellStyle name="Normal 14" xfId="263"/>
    <cellStyle name="Normal 14 2" xfId="264"/>
    <cellStyle name="Normal 15" xfId="265"/>
    <cellStyle name="Normal 16" xfId="266"/>
    <cellStyle name="Normal 17" xfId="267"/>
    <cellStyle name="Normal 18" xfId="268"/>
    <cellStyle name="Normal 2" xfId="4"/>
    <cellStyle name="Normal 2 10" xfId="269"/>
    <cellStyle name="Normal 2 2" xfId="270"/>
    <cellStyle name="Normal 2 2 2" xfId="13"/>
    <cellStyle name="Normal 2 2 3" xfId="271"/>
    <cellStyle name="Normal 2 2 4" xfId="272"/>
    <cellStyle name="Normal 2 2_CONSTRUCCION DESAGUE DE LA PLANTA DE TRATAMIENTO DE SAN PEDRO DE MACORIS" xfId="273"/>
    <cellStyle name="Normal 2 3" xfId="274"/>
    <cellStyle name="Normal 2 3 2" xfId="275"/>
    <cellStyle name="Normal 2 4" xfId="276"/>
    <cellStyle name="Normal 2 5" xfId="277"/>
    <cellStyle name="Normal 2 6" xfId="278"/>
    <cellStyle name="Normal 2_07-09 presupu..." xfId="279"/>
    <cellStyle name="Normal 2_ANALISIS REC 3" xfId="280"/>
    <cellStyle name="Normal 3" xfId="281"/>
    <cellStyle name="Normal 3 2" xfId="282"/>
    <cellStyle name="Normal 3 2 2" xfId="283"/>
    <cellStyle name="Normal 3 3" xfId="284"/>
    <cellStyle name="Normal 31" xfId="285"/>
    <cellStyle name="Normal 4" xfId="286"/>
    <cellStyle name="Normal 4 2" xfId="287"/>
    <cellStyle name="Normal 4 2 2" xfId="288"/>
    <cellStyle name="Normal 4 3" xfId="289"/>
    <cellStyle name="Normal 4 3 2" xfId="290"/>
    <cellStyle name="Normal 4 4" xfId="291"/>
    <cellStyle name="Normal 48" xfId="292"/>
    <cellStyle name="Normal 5" xfId="293"/>
    <cellStyle name="Normal 5 2" xfId="294"/>
    <cellStyle name="Normal 5 2 2" xfId="295"/>
    <cellStyle name="Normal 5 3" xfId="296"/>
    <cellStyle name="Normal 5 3 2" xfId="297"/>
    <cellStyle name="Normal 5 4" xfId="298"/>
    <cellStyle name="Normal 5_Act.1 103-2011, Rehabilitacion y acondicionamiento de 2 depositos Nigua y el AC.MULT. EL CARRIL LA PARED, san cristobal" xfId="299"/>
    <cellStyle name="Normal 6" xfId="300"/>
    <cellStyle name="Normal 6 2" xfId="301"/>
    <cellStyle name="Normal 6 2 2" xfId="302"/>
    <cellStyle name="Normal 7" xfId="303"/>
    <cellStyle name="Normal 7 2" xfId="304"/>
    <cellStyle name="Normal 8" xfId="305"/>
    <cellStyle name="Normal 8 2" xfId="306"/>
    <cellStyle name="Normal 8 2 2" xfId="307"/>
    <cellStyle name="Normal 9" xfId="308"/>
    <cellStyle name="Normal 9 2" xfId="309"/>
    <cellStyle name="Normal_158-09 TERMINACION AC. LA GINA" xfId="6"/>
    <cellStyle name="Normal_502-01 alcantarillado sanitario academia de entrenamiento policial de hatilloparte b" xfId="9"/>
    <cellStyle name="Normal_55-09 Equipamiento Pozos Ac. Rural El Llano" xfId="354"/>
    <cellStyle name="Normal_Hoja1" xfId="11"/>
    <cellStyle name="Normal_PRES 059-09 REHABIL. PLANTA DE TRATAMIENTO DE 80 LPS RAPIDA, AC. HATO DEL YAQUE" xfId="355"/>
    <cellStyle name="Normal_PRESUPUESTO" xfId="357"/>
    <cellStyle name="Normal_REPARACION ACUEDUCTO SANCRISTOBAL, CAMBITA GARABITO Y PARAJE LA TOMA (version 1)" xfId="7"/>
    <cellStyle name="Notas 2" xfId="310"/>
    <cellStyle name="Notas 3" xfId="311"/>
    <cellStyle name="Notas 4" xfId="312"/>
    <cellStyle name="Note" xfId="313"/>
    <cellStyle name="Note 2" xfId="314"/>
    <cellStyle name="Note 3" xfId="315"/>
    <cellStyle name="Output" xfId="316"/>
    <cellStyle name="Output 2" xfId="317"/>
    <cellStyle name="Percent 2" xfId="318"/>
    <cellStyle name="Porcentaje" xfId="353" builtinId="5"/>
    <cellStyle name="Porcentual 2" xfId="319"/>
    <cellStyle name="Porcentual 2 2" xfId="320"/>
    <cellStyle name="Porcentual 2 2 2" xfId="321"/>
    <cellStyle name="Porcentual 2 2 3" xfId="322"/>
    <cellStyle name="Porcentual 2 2 4" xfId="323"/>
    <cellStyle name="Porcentual 2 3" xfId="324"/>
    <cellStyle name="Porcentual 2 3 2" xfId="325"/>
    <cellStyle name="Porcentual 2 4" xfId="326"/>
    <cellStyle name="Porcentual 3 2" xfId="327"/>
    <cellStyle name="Porcentual 3 3" xfId="328"/>
    <cellStyle name="Porcentual 3 4" xfId="329"/>
    <cellStyle name="Porcentual 4" xfId="330"/>
    <cellStyle name="Porcentual 5 2" xfId="14"/>
    <cellStyle name="Porcentual 5 3" xfId="331"/>
    <cellStyle name="Salida 2" xfId="332"/>
    <cellStyle name="Salida 3" xfId="333"/>
    <cellStyle name="Sheet Title" xfId="334"/>
    <cellStyle name="Texto de advertencia 2" xfId="335"/>
    <cellStyle name="Texto de advertencia 3" xfId="336"/>
    <cellStyle name="Texto explicativo 2" xfId="337"/>
    <cellStyle name="Texto explicativo 3" xfId="338"/>
    <cellStyle name="Title" xfId="339"/>
    <cellStyle name="Title 2" xfId="340"/>
    <cellStyle name="Título 1 2" xfId="341"/>
    <cellStyle name="Título 1 3" xfId="342"/>
    <cellStyle name="Título 2 2" xfId="343"/>
    <cellStyle name="Título 2 3" xfId="344"/>
    <cellStyle name="Título 3 2" xfId="345"/>
    <cellStyle name="Título 3 3" xfId="346"/>
    <cellStyle name="Título 4" xfId="347"/>
    <cellStyle name="Título 5" xfId="348"/>
    <cellStyle name="Total 2" xfId="349"/>
    <cellStyle name="Total 2 2" xfId="350"/>
    <cellStyle name="Total 3" xfId="351"/>
    <cellStyle name="Warning Text" xfId="3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329</xdr:row>
      <xdr:rowOff>0</xdr:rowOff>
    </xdr:from>
    <xdr:to>
      <xdr:col>1</xdr:col>
      <xdr:colOff>1304925</xdr:colOff>
      <xdr:row>331</xdr:row>
      <xdr:rowOff>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943100" y="5909310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329</xdr:row>
      <xdr:rowOff>0</xdr:rowOff>
    </xdr:from>
    <xdr:to>
      <xdr:col>1</xdr:col>
      <xdr:colOff>1304925</xdr:colOff>
      <xdr:row>331</xdr:row>
      <xdr:rowOff>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1943100" y="5909310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PRESUPUESTO%202006\ZONA%20VII\85-06%20Reh.%20y%20Ampl.%20Ac.%20Imbert%20(2da.%20alternativa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ARTE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44\servidor%20de%20red%20de%20costos%20(ervita)\MIS%20DOCUMENTOS\PROYECTO%20TERMINACION%20SOFTBALL%20COJPD\PRESUPUESTO%20MODIFICADO\PRESUPUESTO_FEDOSA_14NOV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PRESUPUESTO%20CONSTRUCCION%20%20RED%20AGUA%20POTABLE%20LOS%20PLATANITOS%20ZONA%2020%20Y%20CENTRO%20ZONAS%2016%20Y%2017%20NOV%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ARTE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formato"/>
      <sheetName val="REGISTROS DE LADRILLOS Y H.A. "/>
      <sheetName val="analisis basicos"/>
      <sheetName val="ANALISIS "/>
      <sheetName val="Analisis Complementarios "/>
      <sheetName val="COLOCACION DE TUBERIA"/>
      <sheetName val="MOVIMIENTO DE TIERRA"/>
      <sheetName val=" MOVIMIENTO DE TIERRA EQUIPO"/>
      <sheetName val="ANCLAJES DE H.A."/>
      <sheetName val="PVC"/>
      <sheetName val="POLIETILENO"/>
    </sheetNames>
    <sheetDataSet>
      <sheetData sheetId="0">
        <row r="231">
          <cell r="D231">
            <v>4085</v>
          </cell>
        </row>
        <row r="234">
          <cell r="D234">
            <v>1495</v>
          </cell>
        </row>
        <row r="242">
          <cell r="D242">
            <v>4920.49</v>
          </cell>
        </row>
        <row r="244">
          <cell r="D244">
            <v>1465.21</v>
          </cell>
        </row>
        <row r="284">
          <cell r="D284">
            <v>9375</v>
          </cell>
        </row>
        <row r="298">
          <cell r="D298">
            <v>2160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Hoja1"/>
      <sheetName val="PRESUPUESTO NOV 2019"/>
      <sheetName val="PRESUPUESTO NOV-14- 2019"/>
    </sheetNames>
    <sheetDataSet>
      <sheetData sheetId="0"/>
      <sheetData sheetId="1"/>
      <sheetData sheetId="2"/>
      <sheetData sheetId="3">
        <row r="143">
          <cell r="H143">
            <v>365.40000000000003</v>
          </cell>
        </row>
        <row r="150">
          <cell r="H150">
            <v>7419.2899999999991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B333"/>
  <sheetViews>
    <sheetView showGridLines="0" showZeros="0" tabSelected="1" view="pageBreakPreview" zoomScaleNormal="100" zoomScaleSheetLayoutView="100" workbookViewId="0">
      <selection activeCell="B12" sqref="B12"/>
    </sheetView>
  </sheetViews>
  <sheetFormatPr baseColWidth="10" defaultColWidth="9.140625" defaultRowHeight="12.75" x14ac:dyDescent="0.25"/>
  <cols>
    <col min="1" max="1" width="7.140625" style="46" customWidth="1"/>
    <col min="2" max="2" width="61.85546875" style="2" customWidth="1"/>
    <col min="3" max="3" width="12.28515625" style="47" customWidth="1"/>
    <col min="4" max="4" width="8.140625" style="2" customWidth="1"/>
    <col min="5" max="5" width="12.42578125" style="47" customWidth="1"/>
    <col min="6" max="6" width="14.42578125" style="2" customWidth="1"/>
    <col min="7" max="67" width="8" style="2" customWidth="1"/>
    <col min="68" max="123" width="9.140625" style="2"/>
    <col min="124" max="124" width="7.140625" style="2" customWidth="1"/>
    <col min="125" max="125" width="56" style="2" customWidth="1"/>
    <col min="126" max="126" width="9.28515625" style="2" customWidth="1"/>
    <col min="127" max="127" width="8.7109375" style="2" customWidth="1"/>
    <col min="128" max="128" width="11.7109375" style="2" customWidth="1"/>
    <col min="129" max="129" width="13.42578125" style="2" customWidth="1"/>
    <col min="130" max="210" width="9.140625" style="2" hidden="1" customWidth="1"/>
    <col min="211" max="322" width="0" style="2" hidden="1" customWidth="1"/>
    <col min="323" max="379" width="9.140625" style="2"/>
    <col min="380" max="380" width="7.140625" style="2" customWidth="1"/>
    <col min="381" max="381" width="56" style="2" customWidth="1"/>
    <col min="382" max="382" width="9.28515625" style="2" customWidth="1"/>
    <col min="383" max="383" width="8.7109375" style="2" customWidth="1"/>
    <col min="384" max="384" width="11.7109375" style="2" customWidth="1"/>
    <col min="385" max="385" width="13.42578125" style="2" customWidth="1"/>
    <col min="386" max="578" width="0" style="2" hidden="1" customWidth="1"/>
    <col min="579" max="635" width="9.140625" style="2"/>
    <col min="636" max="636" width="7.140625" style="2" customWidth="1"/>
    <col min="637" max="637" width="56" style="2" customWidth="1"/>
    <col min="638" max="638" width="9.28515625" style="2" customWidth="1"/>
    <col min="639" max="639" width="8.7109375" style="2" customWidth="1"/>
    <col min="640" max="640" width="11.7109375" style="2" customWidth="1"/>
    <col min="641" max="641" width="13.42578125" style="2" customWidth="1"/>
    <col min="642" max="834" width="0" style="2" hidden="1" customWidth="1"/>
    <col min="835" max="891" width="9.140625" style="2"/>
    <col min="892" max="892" width="7.140625" style="2" customWidth="1"/>
    <col min="893" max="893" width="56" style="2" customWidth="1"/>
    <col min="894" max="894" width="9.28515625" style="2" customWidth="1"/>
    <col min="895" max="895" width="8.7109375" style="2" customWidth="1"/>
    <col min="896" max="896" width="11.7109375" style="2" customWidth="1"/>
    <col min="897" max="897" width="13.42578125" style="2" customWidth="1"/>
    <col min="898" max="1090" width="0" style="2" hidden="1" customWidth="1"/>
    <col min="1091" max="1147" width="9.140625" style="2"/>
    <col min="1148" max="1148" width="7.140625" style="2" customWidth="1"/>
    <col min="1149" max="1149" width="56" style="2" customWidth="1"/>
    <col min="1150" max="1150" width="9.28515625" style="2" customWidth="1"/>
    <col min="1151" max="1151" width="8.7109375" style="2" customWidth="1"/>
    <col min="1152" max="1152" width="11.7109375" style="2" customWidth="1"/>
    <col min="1153" max="1153" width="13.42578125" style="2" customWidth="1"/>
    <col min="1154" max="1346" width="0" style="2" hidden="1" customWidth="1"/>
    <col min="1347" max="1403" width="9.140625" style="2"/>
    <col min="1404" max="1404" width="7.140625" style="2" customWidth="1"/>
    <col min="1405" max="1405" width="56" style="2" customWidth="1"/>
    <col min="1406" max="1406" width="9.28515625" style="2" customWidth="1"/>
    <col min="1407" max="1407" width="8.7109375" style="2" customWidth="1"/>
    <col min="1408" max="1408" width="11.7109375" style="2" customWidth="1"/>
    <col min="1409" max="1409" width="13.42578125" style="2" customWidth="1"/>
    <col min="1410" max="1602" width="0" style="2" hidden="1" customWidth="1"/>
    <col min="1603" max="1659" width="9.140625" style="2"/>
    <col min="1660" max="1660" width="7.140625" style="2" customWidth="1"/>
    <col min="1661" max="1661" width="56" style="2" customWidth="1"/>
    <col min="1662" max="1662" width="9.28515625" style="2" customWidth="1"/>
    <col min="1663" max="1663" width="8.7109375" style="2" customWidth="1"/>
    <col min="1664" max="1664" width="11.7109375" style="2" customWidth="1"/>
    <col min="1665" max="1665" width="13.42578125" style="2" customWidth="1"/>
    <col min="1666" max="1858" width="0" style="2" hidden="1" customWidth="1"/>
    <col min="1859" max="1915" width="9.140625" style="2"/>
    <col min="1916" max="1916" width="7.140625" style="2" customWidth="1"/>
    <col min="1917" max="1917" width="56" style="2" customWidth="1"/>
    <col min="1918" max="1918" width="9.28515625" style="2" customWidth="1"/>
    <col min="1919" max="1919" width="8.7109375" style="2" customWidth="1"/>
    <col min="1920" max="1920" width="11.7109375" style="2" customWidth="1"/>
    <col min="1921" max="1921" width="13.42578125" style="2" customWidth="1"/>
    <col min="1922" max="2114" width="0" style="2" hidden="1" customWidth="1"/>
    <col min="2115" max="2171" width="9.140625" style="2"/>
    <col min="2172" max="2172" width="7.140625" style="2" customWidth="1"/>
    <col min="2173" max="2173" width="56" style="2" customWidth="1"/>
    <col min="2174" max="2174" width="9.28515625" style="2" customWidth="1"/>
    <col min="2175" max="2175" width="8.7109375" style="2" customWidth="1"/>
    <col min="2176" max="2176" width="11.7109375" style="2" customWidth="1"/>
    <col min="2177" max="2177" width="13.42578125" style="2" customWidth="1"/>
    <col min="2178" max="2370" width="0" style="2" hidden="1" customWidth="1"/>
    <col min="2371" max="2427" width="9.140625" style="2"/>
    <col min="2428" max="2428" width="7.140625" style="2" customWidth="1"/>
    <col min="2429" max="2429" width="56" style="2" customWidth="1"/>
    <col min="2430" max="2430" width="9.28515625" style="2" customWidth="1"/>
    <col min="2431" max="2431" width="8.7109375" style="2" customWidth="1"/>
    <col min="2432" max="2432" width="11.7109375" style="2" customWidth="1"/>
    <col min="2433" max="2433" width="13.42578125" style="2" customWidth="1"/>
    <col min="2434" max="2626" width="0" style="2" hidden="1" customWidth="1"/>
    <col min="2627" max="2683" width="9.140625" style="2"/>
    <col min="2684" max="2684" width="7.140625" style="2" customWidth="1"/>
    <col min="2685" max="2685" width="56" style="2" customWidth="1"/>
    <col min="2686" max="2686" width="9.28515625" style="2" customWidth="1"/>
    <col min="2687" max="2687" width="8.7109375" style="2" customWidth="1"/>
    <col min="2688" max="2688" width="11.7109375" style="2" customWidth="1"/>
    <col min="2689" max="2689" width="13.42578125" style="2" customWidth="1"/>
    <col min="2690" max="2882" width="0" style="2" hidden="1" customWidth="1"/>
    <col min="2883" max="2939" width="9.140625" style="2"/>
    <col min="2940" max="2940" width="7.140625" style="2" customWidth="1"/>
    <col min="2941" max="2941" width="56" style="2" customWidth="1"/>
    <col min="2942" max="2942" width="9.28515625" style="2" customWidth="1"/>
    <col min="2943" max="2943" width="8.7109375" style="2" customWidth="1"/>
    <col min="2944" max="2944" width="11.7109375" style="2" customWidth="1"/>
    <col min="2945" max="2945" width="13.42578125" style="2" customWidth="1"/>
    <col min="2946" max="3138" width="0" style="2" hidden="1" customWidth="1"/>
    <col min="3139" max="3195" width="9.140625" style="2"/>
    <col min="3196" max="3196" width="7.140625" style="2" customWidth="1"/>
    <col min="3197" max="3197" width="56" style="2" customWidth="1"/>
    <col min="3198" max="3198" width="9.28515625" style="2" customWidth="1"/>
    <col min="3199" max="3199" width="8.7109375" style="2" customWidth="1"/>
    <col min="3200" max="3200" width="11.7109375" style="2" customWidth="1"/>
    <col min="3201" max="3201" width="13.42578125" style="2" customWidth="1"/>
    <col min="3202" max="3394" width="0" style="2" hidden="1" customWidth="1"/>
    <col min="3395" max="3451" width="9.140625" style="2"/>
    <col min="3452" max="3452" width="7.140625" style="2" customWidth="1"/>
    <col min="3453" max="3453" width="56" style="2" customWidth="1"/>
    <col min="3454" max="3454" width="9.28515625" style="2" customWidth="1"/>
    <col min="3455" max="3455" width="8.7109375" style="2" customWidth="1"/>
    <col min="3456" max="3456" width="11.7109375" style="2" customWidth="1"/>
    <col min="3457" max="3457" width="13.42578125" style="2" customWidth="1"/>
    <col min="3458" max="3650" width="0" style="2" hidden="1" customWidth="1"/>
    <col min="3651" max="3707" width="9.140625" style="2"/>
    <col min="3708" max="3708" width="7.140625" style="2" customWidth="1"/>
    <col min="3709" max="3709" width="56" style="2" customWidth="1"/>
    <col min="3710" max="3710" width="9.28515625" style="2" customWidth="1"/>
    <col min="3711" max="3711" width="8.7109375" style="2" customWidth="1"/>
    <col min="3712" max="3712" width="11.7109375" style="2" customWidth="1"/>
    <col min="3713" max="3713" width="13.42578125" style="2" customWidth="1"/>
    <col min="3714" max="3906" width="0" style="2" hidden="1" customWidth="1"/>
    <col min="3907" max="3963" width="9.140625" style="2"/>
    <col min="3964" max="3964" width="7.140625" style="2" customWidth="1"/>
    <col min="3965" max="3965" width="56" style="2" customWidth="1"/>
    <col min="3966" max="3966" width="9.28515625" style="2" customWidth="1"/>
    <col min="3967" max="3967" width="8.7109375" style="2" customWidth="1"/>
    <col min="3968" max="3968" width="11.7109375" style="2" customWidth="1"/>
    <col min="3969" max="3969" width="13.42578125" style="2" customWidth="1"/>
    <col min="3970" max="4162" width="0" style="2" hidden="1" customWidth="1"/>
    <col min="4163" max="4219" width="9.140625" style="2"/>
    <col min="4220" max="4220" width="7.140625" style="2" customWidth="1"/>
    <col min="4221" max="4221" width="56" style="2" customWidth="1"/>
    <col min="4222" max="4222" width="9.28515625" style="2" customWidth="1"/>
    <col min="4223" max="4223" width="8.7109375" style="2" customWidth="1"/>
    <col min="4224" max="4224" width="11.7109375" style="2" customWidth="1"/>
    <col min="4225" max="4225" width="13.42578125" style="2" customWidth="1"/>
    <col min="4226" max="4418" width="0" style="2" hidden="1" customWidth="1"/>
    <col min="4419" max="4475" width="9.140625" style="2"/>
    <col min="4476" max="4476" width="7.140625" style="2" customWidth="1"/>
    <col min="4477" max="4477" width="56" style="2" customWidth="1"/>
    <col min="4478" max="4478" width="9.28515625" style="2" customWidth="1"/>
    <col min="4479" max="4479" width="8.7109375" style="2" customWidth="1"/>
    <col min="4480" max="4480" width="11.7109375" style="2" customWidth="1"/>
    <col min="4481" max="4481" width="13.42578125" style="2" customWidth="1"/>
    <col min="4482" max="4674" width="0" style="2" hidden="1" customWidth="1"/>
    <col min="4675" max="4731" width="9.140625" style="2"/>
    <col min="4732" max="4732" width="7.140625" style="2" customWidth="1"/>
    <col min="4733" max="4733" width="56" style="2" customWidth="1"/>
    <col min="4734" max="4734" width="9.28515625" style="2" customWidth="1"/>
    <col min="4735" max="4735" width="8.7109375" style="2" customWidth="1"/>
    <col min="4736" max="4736" width="11.7109375" style="2" customWidth="1"/>
    <col min="4737" max="4737" width="13.42578125" style="2" customWidth="1"/>
    <col min="4738" max="4930" width="0" style="2" hidden="1" customWidth="1"/>
    <col min="4931" max="4987" width="9.140625" style="2"/>
    <col min="4988" max="4988" width="7.140625" style="2" customWidth="1"/>
    <col min="4989" max="4989" width="56" style="2" customWidth="1"/>
    <col min="4990" max="4990" width="9.28515625" style="2" customWidth="1"/>
    <col min="4991" max="4991" width="8.7109375" style="2" customWidth="1"/>
    <col min="4992" max="4992" width="11.7109375" style="2" customWidth="1"/>
    <col min="4993" max="4993" width="13.42578125" style="2" customWidth="1"/>
    <col min="4994" max="5186" width="0" style="2" hidden="1" customWidth="1"/>
    <col min="5187" max="5243" width="9.140625" style="2"/>
    <col min="5244" max="5244" width="7.140625" style="2" customWidth="1"/>
    <col min="5245" max="5245" width="56" style="2" customWidth="1"/>
    <col min="5246" max="5246" width="9.28515625" style="2" customWidth="1"/>
    <col min="5247" max="5247" width="8.7109375" style="2" customWidth="1"/>
    <col min="5248" max="5248" width="11.7109375" style="2" customWidth="1"/>
    <col min="5249" max="5249" width="13.42578125" style="2" customWidth="1"/>
    <col min="5250" max="5442" width="0" style="2" hidden="1" customWidth="1"/>
    <col min="5443" max="5499" width="9.140625" style="2"/>
    <col min="5500" max="5500" width="7.140625" style="2" customWidth="1"/>
    <col min="5501" max="5501" width="56" style="2" customWidth="1"/>
    <col min="5502" max="5502" width="9.28515625" style="2" customWidth="1"/>
    <col min="5503" max="5503" width="8.7109375" style="2" customWidth="1"/>
    <col min="5504" max="5504" width="11.7109375" style="2" customWidth="1"/>
    <col min="5505" max="5505" width="13.42578125" style="2" customWidth="1"/>
    <col min="5506" max="5698" width="0" style="2" hidden="1" customWidth="1"/>
    <col min="5699" max="5755" width="9.140625" style="2"/>
    <col min="5756" max="5756" width="7.140625" style="2" customWidth="1"/>
    <col min="5757" max="5757" width="56" style="2" customWidth="1"/>
    <col min="5758" max="5758" width="9.28515625" style="2" customWidth="1"/>
    <col min="5759" max="5759" width="8.7109375" style="2" customWidth="1"/>
    <col min="5760" max="5760" width="11.7109375" style="2" customWidth="1"/>
    <col min="5761" max="5761" width="13.42578125" style="2" customWidth="1"/>
    <col min="5762" max="5954" width="0" style="2" hidden="1" customWidth="1"/>
    <col min="5955" max="6011" width="9.140625" style="2"/>
    <col min="6012" max="6012" width="7.140625" style="2" customWidth="1"/>
    <col min="6013" max="6013" width="56" style="2" customWidth="1"/>
    <col min="6014" max="6014" width="9.28515625" style="2" customWidth="1"/>
    <col min="6015" max="6015" width="8.7109375" style="2" customWidth="1"/>
    <col min="6016" max="6016" width="11.7109375" style="2" customWidth="1"/>
    <col min="6017" max="6017" width="13.42578125" style="2" customWidth="1"/>
    <col min="6018" max="6210" width="0" style="2" hidden="1" customWidth="1"/>
    <col min="6211" max="6267" width="9.140625" style="2"/>
    <col min="6268" max="6268" width="7.140625" style="2" customWidth="1"/>
    <col min="6269" max="6269" width="56" style="2" customWidth="1"/>
    <col min="6270" max="6270" width="9.28515625" style="2" customWidth="1"/>
    <col min="6271" max="6271" width="8.7109375" style="2" customWidth="1"/>
    <col min="6272" max="6272" width="11.7109375" style="2" customWidth="1"/>
    <col min="6273" max="6273" width="13.42578125" style="2" customWidth="1"/>
    <col min="6274" max="6466" width="0" style="2" hidden="1" customWidth="1"/>
    <col min="6467" max="6523" width="9.140625" style="2"/>
    <col min="6524" max="6524" width="7.140625" style="2" customWidth="1"/>
    <col min="6525" max="6525" width="56" style="2" customWidth="1"/>
    <col min="6526" max="6526" width="9.28515625" style="2" customWidth="1"/>
    <col min="6527" max="6527" width="8.7109375" style="2" customWidth="1"/>
    <col min="6528" max="6528" width="11.7109375" style="2" customWidth="1"/>
    <col min="6529" max="6529" width="13.42578125" style="2" customWidth="1"/>
    <col min="6530" max="6722" width="0" style="2" hidden="1" customWidth="1"/>
    <col min="6723" max="6779" width="9.140625" style="2"/>
    <col min="6780" max="6780" width="7.140625" style="2" customWidth="1"/>
    <col min="6781" max="6781" width="56" style="2" customWidth="1"/>
    <col min="6782" max="6782" width="9.28515625" style="2" customWidth="1"/>
    <col min="6783" max="6783" width="8.7109375" style="2" customWidth="1"/>
    <col min="6784" max="6784" width="11.7109375" style="2" customWidth="1"/>
    <col min="6785" max="6785" width="13.42578125" style="2" customWidth="1"/>
    <col min="6786" max="6978" width="0" style="2" hidden="1" customWidth="1"/>
    <col min="6979" max="7035" width="9.140625" style="2"/>
    <col min="7036" max="7036" width="7.140625" style="2" customWidth="1"/>
    <col min="7037" max="7037" width="56" style="2" customWidth="1"/>
    <col min="7038" max="7038" width="9.28515625" style="2" customWidth="1"/>
    <col min="7039" max="7039" width="8.7109375" style="2" customWidth="1"/>
    <col min="7040" max="7040" width="11.7109375" style="2" customWidth="1"/>
    <col min="7041" max="7041" width="13.42578125" style="2" customWidth="1"/>
    <col min="7042" max="7234" width="0" style="2" hidden="1" customWidth="1"/>
    <col min="7235" max="7291" width="9.140625" style="2"/>
    <col min="7292" max="7292" width="7.140625" style="2" customWidth="1"/>
    <col min="7293" max="7293" width="56" style="2" customWidth="1"/>
    <col min="7294" max="7294" width="9.28515625" style="2" customWidth="1"/>
    <col min="7295" max="7295" width="8.7109375" style="2" customWidth="1"/>
    <col min="7296" max="7296" width="11.7109375" style="2" customWidth="1"/>
    <col min="7297" max="7297" width="13.42578125" style="2" customWidth="1"/>
    <col min="7298" max="7490" width="0" style="2" hidden="1" customWidth="1"/>
    <col min="7491" max="7547" width="9.140625" style="2"/>
    <col min="7548" max="7548" width="7.140625" style="2" customWidth="1"/>
    <col min="7549" max="7549" width="56" style="2" customWidth="1"/>
    <col min="7550" max="7550" width="9.28515625" style="2" customWidth="1"/>
    <col min="7551" max="7551" width="8.7109375" style="2" customWidth="1"/>
    <col min="7552" max="7552" width="11.7109375" style="2" customWidth="1"/>
    <col min="7553" max="7553" width="13.42578125" style="2" customWidth="1"/>
    <col min="7554" max="7746" width="0" style="2" hidden="1" customWidth="1"/>
    <col min="7747" max="7803" width="9.140625" style="2"/>
    <col min="7804" max="7804" width="7.140625" style="2" customWidth="1"/>
    <col min="7805" max="7805" width="56" style="2" customWidth="1"/>
    <col min="7806" max="7806" width="9.28515625" style="2" customWidth="1"/>
    <col min="7807" max="7807" width="8.7109375" style="2" customWidth="1"/>
    <col min="7808" max="7808" width="11.7109375" style="2" customWidth="1"/>
    <col min="7809" max="7809" width="13.42578125" style="2" customWidth="1"/>
    <col min="7810" max="8002" width="0" style="2" hidden="1" customWidth="1"/>
    <col min="8003" max="8059" width="9.140625" style="2"/>
    <col min="8060" max="8060" width="7.140625" style="2" customWidth="1"/>
    <col min="8061" max="8061" width="56" style="2" customWidth="1"/>
    <col min="8062" max="8062" width="9.28515625" style="2" customWidth="1"/>
    <col min="8063" max="8063" width="8.7109375" style="2" customWidth="1"/>
    <col min="8064" max="8064" width="11.7109375" style="2" customWidth="1"/>
    <col min="8065" max="8065" width="13.42578125" style="2" customWidth="1"/>
    <col min="8066" max="8258" width="0" style="2" hidden="1" customWidth="1"/>
    <col min="8259" max="8315" width="9.140625" style="2"/>
    <col min="8316" max="8316" width="7.140625" style="2" customWidth="1"/>
    <col min="8317" max="8317" width="56" style="2" customWidth="1"/>
    <col min="8318" max="8318" width="9.28515625" style="2" customWidth="1"/>
    <col min="8319" max="8319" width="8.7109375" style="2" customWidth="1"/>
    <col min="8320" max="8320" width="11.7109375" style="2" customWidth="1"/>
    <col min="8321" max="8321" width="13.42578125" style="2" customWidth="1"/>
    <col min="8322" max="8514" width="0" style="2" hidden="1" customWidth="1"/>
    <col min="8515" max="8571" width="9.140625" style="2"/>
    <col min="8572" max="8572" width="7.140625" style="2" customWidth="1"/>
    <col min="8573" max="8573" width="56" style="2" customWidth="1"/>
    <col min="8574" max="8574" width="9.28515625" style="2" customWidth="1"/>
    <col min="8575" max="8575" width="8.7109375" style="2" customWidth="1"/>
    <col min="8576" max="8576" width="11.7109375" style="2" customWidth="1"/>
    <col min="8577" max="8577" width="13.42578125" style="2" customWidth="1"/>
    <col min="8578" max="8770" width="0" style="2" hidden="1" customWidth="1"/>
    <col min="8771" max="8827" width="9.140625" style="2"/>
    <col min="8828" max="8828" width="7.140625" style="2" customWidth="1"/>
    <col min="8829" max="8829" width="56" style="2" customWidth="1"/>
    <col min="8830" max="8830" width="9.28515625" style="2" customWidth="1"/>
    <col min="8831" max="8831" width="8.7109375" style="2" customWidth="1"/>
    <col min="8832" max="8832" width="11.7109375" style="2" customWidth="1"/>
    <col min="8833" max="8833" width="13.42578125" style="2" customWidth="1"/>
    <col min="8834" max="9026" width="0" style="2" hidden="1" customWidth="1"/>
    <col min="9027" max="9083" width="9.140625" style="2"/>
    <col min="9084" max="9084" width="7.140625" style="2" customWidth="1"/>
    <col min="9085" max="9085" width="56" style="2" customWidth="1"/>
    <col min="9086" max="9086" width="9.28515625" style="2" customWidth="1"/>
    <col min="9087" max="9087" width="8.7109375" style="2" customWidth="1"/>
    <col min="9088" max="9088" width="11.7109375" style="2" customWidth="1"/>
    <col min="9089" max="9089" width="13.42578125" style="2" customWidth="1"/>
    <col min="9090" max="9282" width="0" style="2" hidden="1" customWidth="1"/>
    <col min="9283" max="9339" width="9.140625" style="2"/>
    <col min="9340" max="9340" width="7.140625" style="2" customWidth="1"/>
    <col min="9341" max="9341" width="56" style="2" customWidth="1"/>
    <col min="9342" max="9342" width="9.28515625" style="2" customWidth="1"/>
    <col min="9343" max="9343" width="8.7109375" style="2" customWidth="1"/>
    <col min="9344" max="9344" width="11.7109375" style="2" customWidth="1"/>
    <col min="9345" max="9345" width="13.42578125" style="2" customWidth="1"/>
    <col min="9346" max="9538" width="0" style="2" hidden="1" customWidth="1"/>
    <col min="9539" max="9595" width="9.140625" style="2"/>
    <col min="9596" max="9596" width="7.140625" style="2" customWidth="1"/>
    <col min="9597" max="9597" width="56" style="2" customWidth="1"/>
    <col min="9598" max="9598" width="9.28515625" style="2" customWidth="1"/>
    <col min="9599" max="9599" width="8.7109375" style="2" customWidth="1"/>
    <col min="9600" max="9600" width="11.7109375" style="2" customWidth="1"/>
    <col min="9601" max="9601" width="13.42578125" style="2" customWidth="1"/>
    <col min="9602" max="9794" width="0" style="2" hidden="1" customWidth="1"/>
    <col min="9795" max="9851" width="9.140625" style="2"/>
    <col min="9852" max="9852" width="7.140625" style="2" customWidth="1"/>
    <col min="9853" max="9853" width="56" style="2" customWidth="1"/>
    <col min="9854" max="9854" width="9.28515625" style="2" customWidth="1"/>
    <col min="9855" max="9855" width="8.7109375" style="2" customWidth="1"/>
    <col min="9856" max="9856" width="11.7109375" style="2" customWidth="1"/>
    <col min="9857" max="9857" width="13.42578125" style="2" customWidth="1"/>
    <col min="9858" max="10050" width="0" style="2" hidden="1" customWidth="1"/>
    <col min="10051" max="10107" width="9.140625" style="2"/>
    <col min="10108" max="10108" width="7.140625" style="2" customWidth="1"/>
    <col min="10109" max="10109" width="56" style="2" customWidth="1"/>
    <col min="10110" max="10110" width="9.28515625" style="2" customWidth="1"/>
    <col min="10111" max="10111" width="8.7109375" style="2" customWidth="1"/>
    <col min="10112" max="10112" width="11.7109375" style="2" customWidth="1"/>
    <col min="10113" max="10113" width="13.42578125" style="2" customWidth="1"/>
    <col min="10114" max="10306" width="0" style="2" hidden="1" customWidth="1"/>
    <col min="10307" max="10363" width="9.140625" style="2"/>
    <col min="10364" max="10364" width="7.140625" style="2" customWidth="1"/>
    <col min="10365" max="10365" width="56" style="2" customWidth="1"/>
    <col min="10366" max="10366" width="9.28515625" style="2" customWidth="1"/>
    <col min="10367" max="10367" width="8.7109375" style="2" customWidth="1"/>
    <col min="10368" max="10368" width="11.7109375" style="2" customWidth="1"/>
    <col min="10369" max="10369" width="13.42578125" style="2" customWidth="1"/>
    <col min="10370" max="10562" width="0" style="2" hidden="1" customWidth="1"/>
    <col min="10563" max="10619" width="9.140625" style="2"/>
    <col min="10620" max="10620" width="7.140625" style="2" customWidth="1"/>
    <col min="10621" max="10621" width="56" style="2" customWidth="1"/>
    <col min="10622" max="10622" width="9.28515625" style="2" customWidth="1"/>
    <col min="10623" max="10623" width="8.7109375" style="2" customWidth="1"/>
    <col min="10624" max="10624" width="11.7109375" style="2" customWidth="1"/>
    <col min="10625" max="10625" width="13.42578125" style="2" customWidth="1"/>
    <col min="10626" max="10818" width="0" style="2" hidden="1" customWidth="1"/>
    <col min="10819" max="10875" width="9.140625" style="2"/>
    <col min="10876" max="10876" width="7.140625" style="2" customWidth="1"/>
    <col min="10877" max="10877" width="56" style="2" customWidth="1"/>
    <col min="10878" max="10878" width="9.28515625" style="2" customWidth="1"/>
    <col min="10879" max="10879" width="8.7109375" style="2" customWidth="1"/>
    <col min="10880" max="10880" width="11.7109375" style="2" customWidth="1"/>
    <col min="10881" max="10881" width="13.42578125" style="2" customWidth="1"/>
    <col min="10882" max="11074" width="0" style="2" hidden="1" customWidth="1"/>
    <col min="11075" max="11131" width="9.140625" style="2"/>
    <col min="11132" max="11132" width="7.140625" style="2" customWidth="1"/>
    <col min="11133" max="11133" width="56" style="2" customWidth="1"/>
    <col min="11134" max="11134" width="9.28515625" style="2" customWidth="1"/>
    <col min="11135" max="11135" width="8.7109375" style="2" customWidth="1"/>
    <col min="11136" max="11136" width="11.7109375" style="2" customWidth="1"/>
    <col min="11137" max="11137" width="13.42578125" style="2" customWidth="1"/>
    <col min="11138" max="11330" width="0" style="2" hidden="1" customWidth="1"/>
    <col min="11331" max="11387" width="9.140625" style="2"/>
    <col min="11388" max="11388" width="7.140625" style="2" customWidth="1"/>
    <col min="11389" max="11389" width="56" style="2" customWidth="1"/>
    <col min="11390" max="11390" width="9.28515625" style="2" customWidth="1"/>
    <col min="11391" max="11391" width="8.7109375" style="2" customWidth="1"/>
    <col min="11392" max="11392" width="11.7109375" style="2" customWidth="1"/>
    <col min="11393" max="11393" width="13.42578125" style="2" customWidth="1"/>
    <col min="11394" max="11586" width="0" style="2" hidden="1" customWidth="1"/>
    <col min="11587" max="11643" width="9.140625" style="2"/>
    <col min="11644" max="11644" width="7.140625" style="2" customWidth="1"/>
    <col min="11645" max="11645" width="56" style="2" customWidth="1"/>
    <col min="11646" max="11646" width="9.28515625" style="2" customWidth="1"/>
    <col min="11647" max="11647" width="8.7109375" style="2" customWidth="1"/>
    <col min="11648" max="11648" width="11.7109375" style="2" customWidth="1"/>
    <col min="11649" max="11649" width="13.42578125" style="2" customWidth="1"/>
    <col min="11650" max="11842" width="0" style="2" hidden="1" customWidth="1"/>
    <col min="11843" max="11899" width="9.140625" style="2"/>
    <col min="11900" max="11900" width="7.140625" style="2" customWidth="1"/>
    <col min="11901" max="11901" width="56" style="2" customWidth="1"/>
    <col min="11902" max="11902" width="9.28515625" style="2" customWidth="1"/>
    <col min="11903" max="11903" width="8.7109375" style="2" customWidth="1"/>
    <col min="11904" max="11904" width="11.7109375" style="2" customWidth="1"/>
    <col min="11905" max="11905" width="13.42578125" style="2" customWidth="1"/>
    <col min="11906" max="12098" width="0" style="2" hidden="1" customWidth="1"/>
    <col min="12099" max="12155" width="9.140625" style="2"/>
    <col min="12156" max="12156" width="7.140625" style="2" customWidth="1"/>
    <col min="12157" max="12157" width="56" style="2" customWidth="1"/>
    <col min="12158" max="12158" width="9.28515625" style="2" customWidth="1"/>
    <col min="12159" max="12159" width="8.7109375" style="2" customWidth="1"/>
    <col min="12160" max="12160" width="11.7109375" style="2" customWidth="1"/>
    <col min="12161" max="12161" width="13.42578125" style="2" customWidth="1"/>
    <col min="12162" max="12354" width="0" style="2" hidden="1" customWidth="1"/>
    <col min="12355" max="12411" width="9.140625" style="2"/>
    <col min="12412" max="12412" width="7.140625" style="2" customWidth="1"/>
    <col min="12413" max="12413" width="56" style="2" customWidth="1"/>
    <col min="12414" max="12414" width="9.28515625" style="2" customWidth="1"/>
    <col min="12415" max="12415" width="8.7109375" style="2" customWidth="1"/>
    <col min="12416" max="12416" width="11.7109375" style="2" customWidth="1"/>
    <col min="12417" max="12417" width="13.42578125" style="2" customWidth="1"/>
    <col min="12418" max="12610" width="0" style="2" hidden="1" customWidth="1"/>
    <col min="12611" max="12667" width="9.140625" style="2"/>
    <col min="12668" max="12668" width="7.140625" style="2" customWidth="1"/>
    <col min="12669" max="12669" width="56" style="2" customWidth="1"/>
    <col min="12670" max="12670" width="9.28515625" style="2" customWidth="1"/>
    <col min="12671" max="12671" width="8.7109375" style="2" customWidth="1"/>
    <col min="12672" max="12672" width="11.7109375" style="2" customWidth="1"/>
    <col min="12673" max="12673" width="13.42578125" style="2" customWidth="1"/>
    <col min="12674" max="12866" width="0" style="2" hidden="1" customWidth="1"/>
    <col min="12867" max="12923" width="9.140625" style="2"/>
    <col min="12924" max="12924" width="7.140625" style="2" customWidth="1"/>
    <col min="12925" max="12925" width="56" style="2" customWidth="1"/>
    <col min="12926" max="12926" width="9.28515625" style="2" customWidth="1"/>
    <col min="12927" max="12927" width="8.7109375" style="2" customWidth="1"/>
    <col min="12928" max="12928" width="11.7109375" style="2" customWidth="1"/>
    <col min="12929" max="12929" width="13.42578125" style="2" customWidth="1"/>
    <col min="12930" max="13122" width="0" style="2" hidden="1" customWidth="1"/>
    <col min="13123" max="13179" width="9.140625" style="2"/>
    <col min="13180" max="13180" width="7.140625" style="2" customWidth="1"/>
    <col min="13181" max="13181" width="56" style="2" customWidth="1"/>
    <col min="13182" max="13182" width="9.28515625" style="2" customWidth="1"/>
    <col min="13183" max="13183" width="8.7109375" style="2" customWidth="1"/>
    <col min="13184" max="13184" width="11.7109375" style="2" customWidth="1"/>
    <col min="13185" max="13185" width="13.42578125" style="2" customWidth="1"/>
    <col min="13186" max="13378" width="0" style="2" hidden="1" customWidth="1"/>
    <col min="13379" max="13435" width="9.140625" style="2"/>
    <col min="13436" max="13436" width="7.140625" style="2" customWidth="1"/>
    <col min="13437" max="13437" width="56" style="2" customWidth="1"/>
    <col min="13438" max="13438" width="9.28515625" style="2" customWidth="1"/>
    <col min="13439" max="13439" width="8.7109375" style="2" customWidth="1"/>
    <col min="13440" max="13440" width="11.7109375" style="2" customWidth="1"/>
    <col min="13441" max="13441" width="13.42578125" style="2" customWidth="1"/>
    <col min="13442" max="13634" width="0" style="2" hidden="1" customWidth="1"/>
    <col min="13635" max="13691" width="9.140625" style="2"/>
    <col min="13692" max="13692" width="7.140625" style="2" customWidth="1"/>
    <col min="13693" max="13693" width="56" style="2" customWidth="1"/>
    <col min="13694" max="13694" width="9.28515625" style="2" customWidth="1"/>
    <col min="13695" max="13695" width="8.7109375" style="2" customWidth="1"/>
    <col min="13696" max="13696" width="11.7109375" style="2" customWidth="1"/>
    <col min="13697" max="13697" width="13.42578125" style="2" customWidth="1"/>
    <col min="13698" max="13890" width="0" style="2" hidden="1" customWidth="1"/>
    <col min="13891" max="13947" width="9.140625" style="2"/>
    <col min="13948" max="13948" width="7.140625" style="2" customWidth="1"/>
    <col min="13949" max="13949" width="56" style="2" customWidth="1"/>
    <col min="13950" max="13950" width="9.28515625" style="2" customWidth="1"/>
    <col min="13951" max="13951" width="8.7109375" style="2" customWidth="1"/>
    <col min="13952" max="13952" width="11.7109375" style="2" customWidth="1"/>
    <col min="13953" max="13953" width="13.42578125" style="2" customWidth="1"/>
    <col min="13954" max="14146" width="0" style="2" hidden="1" customWidth="1"/>
    <col min="14147" max="14203" width="9.140625" style="2"/>
    <col min="14204" max="14204" width="7.140625" style="2" customWidth="1"/>
    <col min="14205" max="14205" width="56" style="2" customWidth="1"/>
    <col min="14206" max="14206" width="9.28515625" style="2" customWidth="1"/>
    <col min="14207" max="14207" width="8.7109375" style="2" customWidth="1"/>
    <col min="14208" max="14208" width="11.7109375" style="2" customWidth="1"/>
    <col min="14209" max="14209" width="13.42578125" style="2" customWidth="1"/>
    <col min="14210" max="14402" width="0" style="2" hidden="1" customWidth="1"/>
    <col min="14403" max="14459" width="9.140625" style="2"/>
    <col min="14460" max="14460" width="7.140625" style="2" customWidth="1"/>
    <col min="14461" max="14461" width="56" style="2" customWidth="1"/>
    <col min="14462" max="14462" width="9.28515625" style="2" customWidth="1"/>
    <col min="14463" max="14463" width="8.7109375" style="2" customWidth="1"/>
    <col min="14464" max="14464" width="11.7109375" style="2" customWidth="1"/>
    <col min="14465" max="14465" width="13.42578125" style="2" customWidth="1"/>
    <col min="14466" max="14658" width="0" style="2" hidden="1" customWidth="1"/>
    <col min="14659" max="14715" width="9.140625" style="2"/>
    <col min="14716" max="14716" width="7.140625" style="2" customWidth="1"/>
    <col min="14717" max="14717" width="56" style="2" customWidth="1"/>
    <col min="14718" max="14718" width="9.28515625" style="2" customWidth="1"/>
    <col min="14719" max="14719" width="8.7109375" style="2" customWidth="1"/>
    <col min="14720" max="14720" width="11.7109375" style="2" customWidth="1"/>
    <col min="14721" max="14721" width="13.42578125" style="2" customWidth="1"/>
    <col min="14722" max="14914" width="0" style="2" hidden="1" customWidth="1"/>
    <col min="14915" max="14971" width="9.140625" style="2"/>
    <col min="14972" max="14972" width="7.140625" style="2" customWidth="1"/>
    <col min="14973" max="14973" width="56" style="2" customWidth="1"/>
    <col min="14974" max="14974" width="9.28515625" style="2" customWidth="1"/>
    <col min="14975" max="14975" width="8.7109375" style="2" customWidth="1"/>
    <col min="14976" max="14976" width="11.7109375" style="2" customWidth="1"/>
    <col min="14977" max="14977" width="13.42578125" style="2" customWidth="1"/>
    <col min="14978" max="15170" width="0" style="2" hidden="1" customWidth="1"/>
    <col min="15171" max="15227" width="9.140625" style="2"/>
    <col min="15228" max="15228" width="7.140625" style="2" customWidth="1"/>
    <col min="15229" max="15229" width="56" style="2" customWidth="1"/>
    <col min="15230" max="15230" width="9.28515625" style="2" customWidth="1"/>
    <col min="15231" max="15231" width="8.7109375" style="2" customWidth="1"/>
    <col min="15232" max="15232" width="11.7109375" style="2" customWidth="1"/>
    <col min="15233" max="15233" width="13.42578125" style="2" customWidth="1"/>
    <col min="15234" max="15426" width="0" style="2" hidden="1" customWidth="1"/>
    <col min="15427" max="15483" width="9.140625" style="2"/>
    <col min="15484" max="15484" width="7.140625" style="2" customWidth="1"/>
    <col min="15485" max="15485" width="56" style="2" customWidth="1"/>
    <col min="15486" max="15486" width="9.28515625" style="2" customWidth="1"/>
    <col min="15487" max="15487" width="8.7109375" style="2" customWidth="1"/>
    <col min="15488" max="15488" width="11.7109375" style="2" customWidth="1"/>
    <col min="15489" max="15489" width="13.42578125" style="2" customWidth="1"/>
    <col min="15490" max="15682" width="0" style="2" hidden="1" customWidth="1"/>
    <col min="15683" max="15739" width="9.140625" style="2"/>
    <col min="15740" max="15740" width="7.140625" style="2" customWidth="1"/>
    <col min="15741" max="15741" width="56" style="2" customWidth="1"/>
    <col min="15742" max="15742" width="9.28515625" style="2" customWidth="1"/>
    <col min="15743" max="15743" width="8.7109375" style="2" customWidth="1"/>
    <col min="15744" max="15744" width="11.7109375" style="2" customWidth="1"/>
    <col min="15745" max="15745" width="13.42578125" style="2" customWidth="1"/>
    <col min="15746" max="15938" width="0" style="2" hidden="1" customWidth="1"/>
    <col min="15939" max="16384" width="9.140625" style="2"/>
  </cols>
  <sheetData>
    <row r="1" spans="1:6" x14ac:dyDescent="0.25">
      <c r="A1" s="150"/>
      <c r="B1" s="150"/>
      <c r="C1" s="150"/>
      <c r="D1" s="150"/>
      <c r="E1" s="150"/>
      <c r="F1" s="150"/>
    </row>
    <row r="2" spans="1:6" x14ac:dyDescent="0.25">
      <c r="A2" s="150"/>
      <c r="B2" s="150"/>
      <c r="C2" s="150"/>
      <c r="D2" s="150"/>
      <c r="E2" s="150"/>
      <c r="F2" s="150"/>
    </row>
    <row r="3" spans="1:6" x14ac:dyDescent="0.25">
      <c r="A3" s="150"/>
      <c r="B3" s="150"/>
      <c r="C3" s="150"/>
      <c r="D3" s="150"/>
      <c r="E3" s="150"/>
      <c r="F3" s="150"/>
    </row>
    <row r="4" spans="1:6" x14ac:dyDescent="0.25">
      <c r="A4" s="150"/>
      <c r="B4" s="150"/>
      <c r="C4" s="150"/>
      <c r="D4" s="150"/>
      <c r="E4" s="150"/>
      <c r="F4" s="150"/>
    </row>
    <row r="5" spans="1:6" s="14" customFormat="1" ht="34.5" customHeight="1" x14ac:dyDescent="0.25">
      <c r="A5" s="175" t="s">
        <v>299</v>
      </c>
      <c r="B5" s="175"/>
      <c r="C5" s="175"/>
      <c r="D5" s="175"/>
      <c r="E5" s="175"/>
      <c r="F5" s="175"/>
    </row>
    <row r="6" spans="1:6" x14ac:dyDescent="0.25">
      <c r="A6" s="3" t="s">
        <v>36</v>
      </c>
      <c r="B6" s="4"/>
      <c r="C6" s="5"/>
      <c r="D6" s="4"/>
      <c r="E6" s="5" t="s">
        <v>37</v>
      </c>
      <c r="F6" s="5"/>
    </row>
    <row r="7" spans="1:6" x14ac:dyDescent="0.25">
      <c r="A7" s="149"/>
      <c r="B7" s="149"/>
      <c r="C7" s="149"/>
      <c r="D7" s="149"/>
      <c r="E7" s="149"/>
      <c r="F7" s="149"/>
    </row>
    <row r="8" spans="1:6" x14ac:dyDescent="0.25">
      <c r="A8" s="57" t="s">
        <v>0</v>
      </c>
      <c r="B8" s="58" t="s">
        <v>1</v>
      </c>
      <c r="C8" s="6" t="s">
        <v>2</v>
      </c>
      <c r="D8" s="58" t="s">
        <v>3</v>
      </c>
      <c r="E8" s="6" t="s">
        <v>4</v>
      </c>
      <c r="F8" s="6" t="s">
        <v>5</v>
      </c>
    </row>
    <row r="9" spans="1:6" x14ac:dyDescent="0.25">
      <c r="A9" s="68"/>
      <c r="B9" s="68"/>
      <c r="C9" s="69"/>
      <c r="D9" s="70"/>
      <c r="E9" s="7"/>
      <c r="F9" s="8"/>
    </row>
    <row r="10" spans="1:6" ht="25.5" x14ac:dyDescent="0.25">
      <c r="A10" s="71" t="s">
        <v>6</v>
      </c>
      <c r="B10" s="72" t="s">
        <v>39</v>
      </c>
      <c r="C10" s="73"/>
      <c r="D10" s="74"/>
      <c r="E10" s="1"/>
      <c r="F10" s="9"/>
    </row>
    <row r="11" spans="1:6" x14ac:dyDescent="0.25">
      <c r="A11" s="151"/>
      <c r="B11" s="75"/>
      <c r="C11" s="73"/>
      <c r="D11" s="74"/>
      <c r="E11" s="1"/>
      <c r="F11" s="9"/>
    </row>
    <row r="12" spans="1:6" x14ac:dyDescent="0.25">
      <c r="A12" s="164">
        <v>1</v>
      </c>
      <c r="B12" s="76" t="s">
        <v>26</v>
      </c>
      <c r="C12" s="77"/>
      <c r="D12" s="78"/>
      <c r="E12" s="10"/>
      <c r="F12" s="11"/>
    </row>
    <row r="13" spans="1:6" x14ac:dyDescent="0.25">
      <c r="A13" s="151">
        <v>1.1000000000000001</v>
      </c>
      <c r="B13" s="75" t="s">
        <v>11</v>
      </c>
      <c r="C13" s="79">
        <v>6916</v>
      </c>
      <c r="D13" s="78" t="s">
        <v>10</v>
      </c>
      <c r="E13" s="10"/>
      <c r="F13" s="12">
        <f>ROUND(C13*E13,2)</f>
        <v>0</v>
      </c>
    </row>
    <row r="14" spans="1:6" x14ac:dyDescent="0.25">
      <c r="A14" s="151"/>
      <c r="B14" s="75"/>
      <c r="C14" s="79">
        <v>0</v>
      </c>
      <c r="D14" s="78"/>
      <c r="E14" s="10"/>
      <c r="F14" s="12"/>
    </row>
    <row r="15" spans="1:6" s="14" customFormat="1" x14ac:dyDescent="0.25">
      <c r="A15" s="152">
        <v>1.2</v>
      </c>
      <c r="B15" s="76" t="s">
        <v>74</v>
      </c>
      <c r="C15" s="79">
        <v>0</v>
      </c>
      <c r="D15" s="80"/>
      <c r="E15" s="13"/>
      <c r="F15" s="12"/>
    </row>
    <row r="16" spans="1:6" x14ac:dyDescent="0.25">
      <c r="A16" s="81" t="s">
        <v>75</v>
      </c>
      <c r="B16" s="75" t="s">
        <v>80</v>
      </c>
      <c r="C16" s="79">
        <v>13831.98</v>
      </c>
      <c r="D16" s="78" t="s">
        <v>79</v>
      </c>
      <c r="E16" s="10"/>
      <c r="F16" s="12">
        <f t="shared" ref="F16:F18" si="0">ROUND(C16*E16,2)</f>
        <v>0</v>
      </c>
    </row>
    <row r="17" spans="1:6" x14ac:dyDescent="0.25">
      <c r="A17" s="81" t="s">
        <v>77</v>
      </c>
      <c r="B17" s="75" t="s">
        <v>76</v>
      </c>
      <c r="C17" s="79">
        <v>4149.6000000000004</v>
      </c>
      <c r="D17" s="78" t="s">
        <v>17</v>
      </c>
      <c r="E17" s="10"/>
      <c r="F17" s="12">
        <f t="shared" si="0"/>
        <v>0</v>
      </c>
    </row>
    <row r="18" spans="1:6" x14ac:dyDescent="0.25">
      <c r="A18" s="81" t="s">
        <v>78</v>
      </c>
      <c r="B18" s="75" t="s">
        <v>85</v>
      </c>
      <c r="C18" s="79">
        <v>411.07</v>
      </c>
      <c r="D18" s="78" t="s">
        <v>13</v>
      </c>
      <c r="E18" s="10"/>
      <c r="F18" s="12">
        <f t="shared" si="0"/>
        <v>0</v>
      </c>
    </row>
    <row r="19" spans="1:6" x14ac:dyDescent="0.25">
      <c r="A19" s="151"/>
      <c r="B19" s="75"/>
      <c r="C19" s="79">
        <v>0</v>
      </c>
      <c r="D19" s="78"/>
      <c r="E19" s="10"/>
      <c r="F19" s="12"/>
    </row>
    <row r="20" spans="1:6" x14ac:dyDescent="0.25">
      <c r="A20" s="164">
        <v>2</v>
      </c>
      <c r="B20" s="82" t="s">
        <v>12</v>
      </c>
      <c r="C20" s="79">
        <v>0</v>
      </c>
      <c r="D20" s="78"/>
      <c r="E20" s="10"/>
      <c r="F20" s="12"/>
    </row>
    <row r="21" spans="1:6" x14ac:dyDescent="0.25">
      <c r="A21" s="152">
        <v>2.1</v>
      </c>
      <c r="B21" s="82" t="s">
        <v>237</v>
      </c>
      <c r="C21" s="79">
        <v>0</v>
      </c>
      <c r="D21" s="78"/>
      <c r="E21" s="10"/>
      <c r="F21" s="12"/>
    </row>
    <row r="22" spans="1:6" x14ac:dyDescent="0.25">
      <c r="A22" s="81" t="s">
        <v>238</v>
      </c>
      <c r="B22" s="75" t="s">
        <v>175</v>
      </c>
      <c r="C22" s="79">
        <v>4054.03</v>
      </c>
      <c r="D22" s="78" t="s">
        <v>13</v>
      </c>
      <c r="E22" s="10"/>
      <c r="F22" s="12">
        <f>ROUND(C22*E22,2)</f>
        <v>0</v>
      </c>
    </row>
    <row r="23" spans="1:6" x14ac:dyDescent="0.25">
      <c r="A23" s="81" t="s">
        <v>239</v>
      </c>
      <c r="B23" s="75" t="s">
        <v>236</v>
      </c>
      <c r="C23" s="79">
        <v>450.45</v>
      </c>
      <c r="D23" s="78" t="s">
        <v>13</v>
      </c>
      <c r="E23" s="10"/>
      <c r="F23" s="12">
        <f>ROUND(C23*E23,2)</f>
        <v>0</v>
      </c>
    </row>
    <row r="24" spans="1:6" x14ac:dyDescent="0.25">
      <c r="A24" s="151"/>
      <c r="B24" s="75"/>
      <c r="C24" s="79">
        <v>0</v>
      </c>
      <c r="D24" s="78"/>
      <c r="E24" s="10"/>
      <c r="F24" s="12"/>
    </row>
    <row r="25" spans="1:6" x14ac:dyDescent="0.25">
      <c r="A25" s="151">
        <v>2.2000000000000002</v>
      </c>
      <c r="B25" s="75" t="s">
        <v>86</v>
      </c>
      <c r="C25" s="79">
        <v>360.36</v>
      </c>
      <c r="D25" s="78" t="s">
        <v>13</v>
      </c>
      <c r="E25" s="10"/>
      <c r="F25" s="12">
        <f>ROUND(C25*E25,2)</f>
        <v>0</v>
      </c>
    </row>
    <row r="26" spans="1:6" x14ac:dyDescent="0.25">
      <c r="A26" s="151"/>
      <c r="B26" s="75"/>
      <c r="C26" s="79">
        <v>0</v>
      </c>
      <c r="D26" s="78"/>
      <c r="E26" s="10"/>
      <c r="F26" s="12"/>
    </row>
    <row r="27" spans="1:6" x14ac:dyDescent="0.25">
      <c r="A27" s="152">
        <v>2.2999999999999998</v>
      </c>
      <c r="B27" s="76" t="s">
        <v>81</v>
      </c>
      <c r="C27" s="79">
        <v>0</v>
      </c>
      <c r="D27" s="78"/>
      <c r="E27" s="10"/>
      <c r="F27" s="12"/>
    </row>
    <row r="28" spans="1:6" x14ac:dyDescent="0.25">
      <c r="A28" s="81" t="s">
        <v>54</v>
      </c>
      <c r="B28" s="83" t="s">
        <v>207</v>
      </c>
      <c r="C28" s="79">
        <v>1951.84</v>
      </c>
      <c r="D28" s="78" t="s">
        <v>13</v>
      </c>
      <c r="E28" s="10"/>
      <c r="F28" s="12">
        <f>ROUND(C28*E28,2)</f>
        <v>0</v>
      </c>
    </row>
    <row r="29" spans="1:6" ht="25.5" x14ac:dyDescent="0.25">
      <c r="A29" s="81" t="s">
        <v>55</v>
      </c>
      <c r="B29" s="84" t="s">
        <v>258</v>
      </c>
      <c r="C29" s="79">
        <v>1561.46</v>
      </c>
      <c r="D29" s="78" t="s">
        <v>28</v>
      </c>
      <c r="E29" s="15"/>
      <c r="F29" s="12">
        <f>ROUND(C29*E29,2)</f>
        <v>0</v>
      </c>
    </row>
    <row r="30" spans="1:6" ht="25.5" x14ac:dyDescent="0.25">
      <c r="A30" s="81" t="s">
        <v>110</v>
      </c>
      <c r="B30" s="75" t="s">
        <v>84</v>
      </c>
      <c r="C30" s="79">
        <v>2342.23</v>
      </c>
      <c r="D30" s="78" t="s">
        <v>28</v>
      </c>
      <c r="E30" s="10"/>
      <c r="F30" s="12">
        <f>ROUND(C30*E30,2)</f>
        <v>0</v>
      </c>
    </row>
    <row r="31" spans="1:6" x14ac:dyDescent="0.25">
      <c r="A31" s="153"/>
      <c r="B31" s="75"/>
      <c r="C31" s="79">
        <v>0</v>
      </c>
      <c r="D31" s="78"/>
      <c r="E31" s="10"/>
      <c r="F31" s="12"/>
    </row>
    <row r="32" spans="1:6" x14ac:dyDescent="0.25">
      <c r="A32" s="151">
        <v>2.4</v>
      </c>
      <c r="B32" s="75" t="s">
        <v>85</v>
      </c>
      <c r="C32" s="79">
        <v>1873.75</v>
      </c>
      <c r="D32" s="78" t="s">
        <v>13</v>
      </c>
      <c r="E32" s="10"/>
      <c r="F32" s="12">
        <f>ROUND(C32*E32,2)</f>
        <v>0</v>
      </c>
    </row>
    <row r="33" spans="1:6" x14ac:dyDescent="0.25">
      <c r="A33" s="151"/>
      <c r="B33" s="75"/>
      <c r="C33" s="79">
        <v>0</v>
      </c>
      <c r="D33" s="78"/>
      <c r="E33" s="10"/>
      <c r="F33" s="12"/>
    </row>
    <row r="34" spans="1:6" x14ac:dyDescent="0.25">
      <c r="A34" s="164">
        <v>3</v>
      </c>
      <c r="B34" s="76" t="s">
        <v>29</v>
      </c>
      <c r="C34" s="79">
        <v>0</v>
      </c>
      <c r="D34" s="78"/>
      <c r="E34" s="10"/>
      <c r="F34" s="12"/>
    </row>
    <row r="35" spans="1:6" x14ac:dyDescent="0.25">
      <c r="A35" s="151">
        <v>3.1</v>
      </c>
      <c r="B35" s="85" t="s">
        <v>87</v>
      </c>
      <c r="C35" s="79">
        <v>927.03</v>
      </c>
      <c r="D35" s="78" t="s">
        <v>10</v>
      </c>
      <c r="E35" s="10"/>
      <c r="F35" s="12">
        <f>ROUND(C35*E35,2)</f>
        <v>0</v>
      </c>
    </row>
    <row r="36" spans="1:6" x14ac:dyDescent="0.25">
      <c r="A36" s="151">
        <v>3.2</v>
      </c>
      <c r="B36" s="85" t="s">
        <v>88</v>
      </c>
      <c r="C36" s="79">
        <v>6127.28</v>
      </c>
      <c r="D36" s="78" t="s">
        <v>10</v>
      </c>
      <c r="E36" s="10"/>
      <c r="F36" s="12">
        <f>ROUND(C36*E36,2)</f>
        <v>0</v>
      </c>
    </row>
    <row r="37" spans="1:6" x14ac:dyDescent="0.25">
      <c r="A37" s="151"/>
      <c r="B37" s="85"/>
      <c r="C37" s="79"/>
      <c r="D37" s="78"/>
      <c r="E37" s="10"/>
      <c r="F37" s="12"/>
    </row>
    <row r="38" spans="1:6" s="62" customFormat="1" ht="12.75" customHeight="1" x14ac:dyDescent="0.2">
      <c r="A38" s="165">
        <v>4</v>
      </c>
      <c r="B38" s="86" t="s">
        <v>300</v>
      </c>
      <c r="C38" s="87"/>
      <c r="D38" s="88"/>
      <c r="E38" s="60"/>
      <c r="F38" s="61"/>
    </row>
    <row r="39" spans="1:6" s="62" customFormat="1" ht="12.75" customHeight="1" x14ac:dyDescent="0.2">
      <c r="A39" s="158">
        <v>4.0999999999999996</v>
      </c>
      <c r="B39" s="89" t="s">
        <v>87</v>
      </c>
      <c r="C39" s="79">
        <v>927.03</v>
      </c>
      <c r="D39" s="88" t="s">
        <v>10</v>
      </c>
      <c r="E39" s="60"/>
      <c r="F39" s="61">
        <f>ROUND(C39*E39,2)</f>
        <v>0</v>
      </c>
    </row>
    <row r="40" spans="1:6" s="62" customFormat="1" ht="12.75" customHeight="1" x14ac:dyDescent="0.2">
      <c r="A40" s="158">
        <v>4.2</v>
      </c>
      <c r="B40" s="89" t="s">
        <v>88</v>
      </c>
      <c r="C40" s="79">
        <v>6127.28</v>
      </c>
      <c r="D40" s="88" t="s">
        <v>10</v>
      </c>
      <c r="E40" s="60"/>
      <c r="F40" s="61">
        <f>ROUND(C40*E40,2)</f>
        <v>0</v>
      </c>
    </row>
    <row r="41" spans="1:6" x14ac:dyDescent="0.25">
      <c r="A41" s="151"/>
      <c r="B41" s="85"/>
      <c r="C41" s="79"/>
      <c r="D41" s="78"/>
      <c r="E41" s="10"/>
      <c r="F41" s="12"/>
    </row>
    <row r="42" spans="1:6" x14ac:dyDescent="0.25">
      <c r="A42" s="164">
        <v>5</v>
      </c>
      <c r="B42" s="76" t="s">
        <v>98</v>
      </c>
      <c r="C42" s="90"/>
      <c r="D42" s="78"/>
      <c r="E42" s="10"/>
      <c r="F42" s="12"/>
    </row>
    <row r="43" spans="1:6" x14ac:dyDescent="0.25">
      <c r="A43" s="152">
        <v>5.0999999999999996</v>
      </c>
      <c r="B43" s="76" t="s">
        <v>15</v>
      </c>
      <c r="C43" s="90"/>
      <c r="D43" s="78"/>
      <c r="E43" s="10"/>
      <c r="F43" s="12"/>
    </row>
    <row r="44" spans="1:6" x14ac:dyDescent="0.25">
      <c r="A44" s="81" t="s">
        <v>99</v>
      </c>
      <c r="B44" s="85" t="s">
        <v>122</v>
      </c>
      <c r="C44" s="79">
        <v>1</v>
      </c>
      <c r="D44" s="74" t="s">
        <v>7</v>
      </c>
      <c r="E44" s="16"/>
      <c r="F44" s="12">
        <f t="shared" ref="F44:F52" si="1">ROUND(C44*E44,2)</f>
        <v>0</v>
      </c>
    </row>
    <row r="45" spans="1:6" x14ac:dyDescent="0.25">
      <c r="A45" s="91" t="s">
        <v>104</v>
      </c>
      <c r="B45" s="75" t="s">
        <v>112</v>
      </c>
      <c r="C45" s="73">
        <v>2</v>
      </c>
      <c r="D45" s="78" t="s">
        <v>7</v>
      </c>
      <c r="E45" s="1"/>
      <c r="F45" s="12">
        <f>ROUND(C45*E45,2)</f>
        <v>0</v>
      </c>
    </row>
    <row r="46" spans="1:6" x14ac:dyDescent="0.25">
      <c r="A46" s="81" t="s">
        <v>100</v>
      </c>
      <c r="B46" s="75" t="s">
        <v>180</v>
      </c>
      <c r="C46" s="73">
        <v>1</v>
      </c>
      <c r="D46" s="74" t="s">
        <v>7</v>
      </c>
      <c r="E46" s="1"/>
      <c r="F46" s="12">
        <f t="shared" si="1"/>
        <v>0</v>
      </c>
    </row>
    <row r="47" spans="1:6" x14ac:dyDescent="0.25">
      <c r="A47" s="91" t="s">
        <v>105</v>
      </c>
      <c r="B47" s="75" t="s">
        <v>290</v>
      </c>
      <c r="C47" s="73">
        <v>3</v>
      </c>
      <c r="D47" s="74" t="s">
        <v>7</v>
      </c>
      <c r="E47" s="1"/>
      <c r="F47" s="12">
        <f>ROUND(C47*E47,2)</f>
        <v>0</v>
      </c>
    </row>
    <row r="48" spans="1:6" x14ac:dyDescent="0.25">
      <c r="A48" s="81" t="s">
        <v>101</v>
      </c>
      <c r="B48" s="75" t="s">
        <v>118</v>
      </c>
      <c r="C48" s="73">
        <v>5</v>
      </c>
      <c r="D48" s="74" t="s">
        <v>7</v>
      </c>
      <c r="E48" s="1"/>
      <c r="F48" s="12">
        <f t="shared" si="1"/>
        <v>0</v>
      </c>
    </row>
    <row r="49" spans="1:6" x14ac:dyDescent="0.25">
      <c r="A49" s="91" t="s">
        <v>106</v>
      </c>
      <c r="B49" s="75" t="s">
        <v>286</v>
      </c>
      <c r="C49" s="73">
        <v>17</v>
      </c>
      <c r="D49" s="74" t="s">
        <v>7</v>
      </c>
      <c r="E49" s="1"/>
      <c r="F49" s="12">
        <f>ROUND(C49*E49,2)</f>
        <v>0</v>
      </c>
    </row>
    <row r="50" spans="1:6" x14ac:dyDescent="0.25">
      <c r="A50" s="81" t="s">
        <v>102</v>
      </c>
      <c r="B50" s="75" t="s">
        <v>123</v>
      </c>
      <c r="C50" s="73">
        <v>6</v>
      </c>
      <c r="D50" s="74" t="s">
        <v>7</v>
      </c>
      <c r="E50" s="1"/>
      <c r="F50" s="12">
        <f t="shared" si="1"/>
        <v>0</v>
      </c>
    </row>
    <row r="51" spans="1:6" x14ac:dyDescent="0.25">
      <c r="A51" s="81" t="s">
        <v>103</v>
      </c>
      <c r="B51" s="75" t="s">
        <v>120</v>
      </c>
      <c r="C51" s="73">
        <v>3</v>
      </c>
      <c r="D51" s="74" t="s">
        <v>7</v>
      </c>
      <c r="E51" s="1"/>
      <c r="F51" s="12">
        <f t="shared" si="1"/>
        <v>0</v>
      </c>
    </row>
    <row r="52" spans="1:6" x14ac:dyDescent="0.25">
      <c r="A52" s="81" t="s">
        <v>111</v>
      </c>
      <c r="B52" s="75" t="s">
        <v>121</v>
      </c>
      <c r="C52" s="73">
        <v>5</v>
      </c>
      <c r="D52" s="74" t="s">
        <v>7</v>
      </c>
      <c r="E52" s="1"/>
      <c r="F52" s="12">
        <f t="shared" si="1"/>
        <v>0</v>
      </c>
    </row>
    <row r="53" spans="1:6" x14ac:dyDescent="0.25">
      <c r="A53" s="91" t="s">
        <v>108</v>
      </c>
      <c r="B53" s="75" t="s">
        <v>287</v>
      </c>
      <c r="C53" s="73">
        <v>14</v>
      </c>
      <c r="D53" s="74" t="s">
        <v>7</v>
      </c>
      <c r="E53" s="1"/>
      <c r="F53" s="12">
        <f>ROUND(C53*E53,2)</f>
        <v>0</v>
      </c>
    </row>
    <row r="54" spans="1:6" ht="25.5" x14ac:dyDescent="0.25">
      <c r="A54" s="91" t="s">
        <v>107</v>
      </c>
      <c r="B54" s="75" t="s">
        <v>295</v>
      </c>
      <c r="C54" s="73">
        <v>4</v>
      </c>
      <c r="D54" s="74" t="s">
        <v>7</v>
      </c>
      <c r="E54" s="1"/>
      <c r="F54" s="12">
        <f t="shared" ref="F54:F56" si="2">ROUND(C54*E54,2)</f>
        <v>0</v>
      </c>
    </row>
    <row r="55" spans="1:6" x14ac:dyDescent="0.25">
      <c r="A55" s="91" t="s">
        <v>109</v>
      </c>
      <c r="B55" s="75" t="s">
        <v>284</v>
      </c>
      <c r="C55" s="73">
        <v>7</v>
      </c>
      <c r="D55" s="74" t="s">
        <v>7</v>
      </c>
      <c r="E55" s="1"/>
      <c r="F55" s="12">
        <f t="shared" si="2"/>
        <v>0</v>
      </c>
    </row>
    <row r="56" spans="1:6" x14ac:dyDescent="0.25">
      <c r="A56" s="155">
        <v>5.3</v>
      </c>
      <c r="B56" s="92" t="s">
        <v>292</v>
      </c>
      <c r="C56" s="73">
        <v>64</v>
      </c>
      <c r="D56" s="74" t="s">
        <v>7</v>
      </c>
      <c r="E56" s="17"/>
      <c r="F56" s="12">
        <f t="shared" si="2"/>
        <v>0</v>
      </c>
    </row>
    <row r="57" spans="1:6" x14ac:dyDescent="0.25">
      <c r="A57" s="154">
        <v>5.4</v>
      </c>
      <c r="B57" s="93" t="s">
        <v>181</v>
      </c>
      <c r="C57" s="73"/>
      <c r="D57" s="74"/>
      <c r="E57" s="1"/>
      <c r="F57" s="12"/>
    </row>
    <row r="58" spans="1:6" x14ac:dyDescent="0.25">
      <c r="A58" s="91" t="s">
        <v>305</v>
      </c>
      <c r="B58" s="94" t="s">
        <v>182</v>
      </c>
      <c r="C58" s="73">
        <v>2</v>
      </c>
      <c r="D58" s="74" t="s">
        <v>7</v>
      </c>
      <c r="E58" s="10"/>
      <c r="F58" s="12">
        <f>ROUND(C58*E58,2)</f>
        <v>0</v>
      </c>
    </row>
    <row r="59" spans="1:6" x14ac:dyDescent="0.25">
      <c r="A59" s="91" t="s">
        <v>306</v>
      </c>
      <c r="B59" s="94" t="s">
        <v>177</v>
      </c>
      <c r="C59" s="73">
        <v>26</v>
      </c>
      <c r="D59" s="74" t="s">
        <v>7</v>
      </c>
      <c r="E59" s="10"/>
      <c r="F59" s="12">
        <f>ROUND(C59*E59,2)</f>
        <v>0</v>
      </c>
    </row>
    <row r="60" spans="1:6" x14ac:dyDescent="0.25">
      <c r="A60" s="91" t="s">
        <v>307</v>
      </c>
      <c r="B60" s="94" t="s">
        <v>178</v>
      </c>
      <c r="C60" s="73">
        <v>133</v>
      </c>
      <c r="D60" s="74" t="s">
        <v>7</v>
      </c>
      <c r="E60" s="10"/>
      <c r="F60" s="12">
        <f>ROUND(C60*E60,2)</f>
        <v>0</v>
      </c>
    </row>
    <row r="61" spans="1:6" x14ac:dyDescent="0.25">
      <c r="A61" s="91" t="s">
        <v>308</v>
      </c>
      <c r="B61" s="94" t="s">
        <v>179</v>
      </c>
      <c r="C61" s="90">
        <v>5</v>
      </c>
      <c r="D61" s="78" t="s">
        <v>7</v>
      </c>
      <c r="E61" s="10"/>
      <c r="F61" s="12">
        <f>ROUND(C61*E61,2)</f>
        <v>0</v>
      </c>
    </row>
    <row r="62" spans="1:6" x14ac:dyDescent="0.25">
      <c r="A62" s="155"/>
      <c r="B62" s="94"/>
      <c r="C62" s="90"/>
      <c r="D62" s="78"/>
      <c r="E62" s="10"/>
      <c r="F62" s="12"/>
    </row>
    <row r="63" spans="1:6" x14ac:dyDescent="0.25">
      <c r="A63" s="166">
        <v>6</v>
      </c>
      <c r="B63" s="93" t="s">
        <v>183</v>
      </c>
      <c r="C63" s="90"/>
      <c r="D63" s="78"/>
      <c r="E63" s="10"/>
      <c r="F63" s="12"/>
    </row>
    <row r="64" spans="1:6" ht="25.5" x14ac:dyDescent="0.25">
      <c r="A64" s="155">
        <v>6.1</v>
      </c>
      <c r="B64" s="94" t="s">
        <v>184</v>
      </c>
      <c r="C64" s="90">
        <v>10</v>
      </c>
      <c r="D64" s="78" t="s">
        <v>13</v>
      </c>
      <c r="E64" s="10"/>
      <c r="F64" s="12">
        <f>ROUND(C64*E64,2)</f>
        <v>0</v>
      </c>
    </row>
    <row r="65" spans="1:6" ht="25.5" x14ac:dyDescent="0.25">
      <c r="A65" s="155">
        <v>6.2</v>
      </c>
      <c r="B65" s="94" t="s">
        <v>185</v>
      </c>
      <c r="C65" s="90">
        <v>4</v>
      </c>
      <c r="D65" s="78" t="s">
        <v>7</v>
      </c>
      <c r="E65" s="10"/>
      <c r="F65" s="12">
        <f>ROUND(C65*E65,2)</f>
        <v>0</v>
      </c>
    </row>
    <row r="66" spans="1:6" x14ac:dyDescent="0.25">
      <c r="A66" s="155"/>
      <c r="B66" s="94"/>
      <c r="C66" s="90"/>
      <c r="D66" s="78"/>
      <c r="E66" s="10"/>
      <c r="F66" s="12"/>
    </row>
    <row r="67" spans="1:6" x14ac:dyDescent="0.25">
      <c r="A67" s="166">
        <v>7</v>
      </c>
      <c r="B67" s="95" t="s">
        <v>62</v>
      </c>
      <c r="C67" s="90"/>
      <c r="D67" s="78"/>
      <c r="E67" s="10"/>
      <c r="F67" s="12"/>
    </row>
    <row r="68" spans="1:6" x14ac:dyDescent="0.25">
      <c r="A68" s="172">
        <v>7.1</v>
      </c>
      <c r="B68" s="97" t="s">
        <v>63</v>
      </c>
      <c r="C68" s="79">
        <v>908.85</v>
      </c>
      <c r="D68" s="74" t="s">
        <v>10</v>
      </c>
      <c r="E68" s="18"/>
      <c r="F68" s="12">
        <f>ROUND(C68*E68,2)</f>
        <v>0</v>
      </c>
    </row>
    <row r="69" spans="1:6" x14ac:dyDescent="0.25">
      <c r="A69" s="173">
        <v>7.2</v>
      </c>
      <c r="B69" s="97" t="s">
        <v>64</v>
      </c>
      <c r="C69" s="79">
        <v>6007.14</v>
      </c>
      <c r="D69" s="74" t="s">
        <v>10</v>
      </c>
      <c r="E69" s="18"/>
      <c r="F69" s="12">
        <f>ROUND(C69*E69,2)</f>
        <v>0</v>
      </c>
    </row>
    <row r="70" spans="1:6" x14ac:dyDescent="0.25">
      <c r="A70" s="155"/>
      <c r="B70" s="94"/>
      <c r="C70" s="90"/>
      <c r="D70" s="78"/>
      <c r="E70" s="10"/>
      <c r="F70" s="12"/>
    </row>
    <row r="71" spans="1:6" x14ac:dyDescent="0.25">
      <c r="A71" s="166">
        <v>8</v>
      </c>
      <c r="B71" s="93" t="s">
        <v>70</v>
      </c>
      <c r="C71" s="90"/>
      <c r="D71" s="78"/>
      <c r="E71" s="10"/>
      <c r="F71" s="12"/>
    </row>
    <row r="72" spans="1:6" x14ac:dyDescent="0.25">
      <c r="A72" s="156">
        <v>8.1</v>
      </c>
      <c r="B72" s="95" t="s">
        <v>293</v>
      </c>
      <c r="C72" s="98"/>
      <c r="D72" s="99"/>
      <c r="E72" s="19"/>
      <c r="F72" s="12"/>
    </row>
    <row r="73" spans="1:6" x14ac:dyDescent="0.25">
      <c r="A73" s="96" t="s">
        <v>259</v>
      </c>
      <c r="B73" s="97" t="s">
        <v>50</v>
      </c>
      <c r="C73" s="79">
        <v>525</v>
      </c>
      <c r="D73" s="74" t="s">
        <v>7</v>
      </c>
      <c r="E73" s="16"/>
      <c r="F73" s="12">
        <f t="shared" ref="F73:F84" si="3">ROUND(C73*E73,2)</f>
        <v>0</v>
      </c>
    </row>
    <row r="74" spans="1:6" ht="25.5" x14ac:dyDescent="0.25">
      <c r="A74" s="96" t="s">
        <v>260</v>
      </c>
      <c r="B74" s="97" t="s">
        <v>245</v>
      </c>
      <c r="C74" s="79">
        <v>3150</v>
      </c>
      <c r="D74" s="74" t="s">
        <v>10</v>
      </c>
      <c r="E74" s="16"/>
      <c r="F74" s="12">
        <f t="shared" si="3"/>
        <v>0</v>
      </c>
    </row>
    <row r="75" spans="1:6" x14ac:dyDescent="0.25">
      <c r="A75" s="96" t="s">
        <v>261</v>
      </c>
      <c r="B75" s="97" t="s">
        <v>42</v>
      </c>
      <c r="C75" s="79">
        <v>1050</v>
      </c>
      <c r="D75" s="74" t="s">
        <v>7</v>
      </c>
      <c r="E75" s="20"/>
      <c r="F75" s="12">
        <f t="shared" si="3"/>
        <v>0</v>
      </c>
    </row>
    <row r="76" spans="1:6" x14ac:dyDescent="0.25">
      <c r="A76" s="96" t="s">
        <v>262</v>
      </c>
      <c r="B76" s="85" t="s">
        <v>43</v>
      </c>
      <c r="C76" s="79">
        <v>525</v>
      </c>
      <c r="D76" s="74" t="s">
        <v>7</v>
      </c>
      <c r="E76" s="20"/>
      <c r="F76" s="12">
        <f>ROUND(C76*E76,2)</f>
        <v>0</v>
      </c>
    </row>
    <row r="77" spans="1:6" x14ac:dyDescent="0.25">
      <c r="A77" s="96" t="s">
        <v>263</v>
      </c>
      <c r="B77" s="85" t="s">
        <v>44</v>
      </c>
      <c r="C77" s="79">
        <v>525</v>
      </c>
      <c r="D77" s="74" t="s">
        <v>7</v>
      </c>
      <c r="E77" s="20"/>
      <c r="F77" s="12">
        <f t="shared" si="3"/>
        <v>0</v>
      </c>
    </row>
    <row r="78" spans="1:6" x14ac:dyDescent="0.25">
      <c r="A78" s="96" t="s">
        <v>264</v>
      </c>
      <c r="B78" s="85" t="s">
        <v>45</v>
      </c>
      <c r="C78" s="79">
        <v>525</v>
      </c>
      <c r="D78" s="74" t="s">
        <v>10</v>
      </c>
      <c r="E78" s="20"/>
      <c r="F78" s="12">
        <f t="shared" si="3"/>
        <v>0</v>
      </c>
    </row>
    <row r="79" spans="1:6" x14ac:dyDescent="0.25">
      <c r="A79" s="96" t="s">
        <v>265</v>
      </c>
      <c r="B79" s="85" t="s">
        <v>46</v>
      </c>
      <c r="C79" s="79">
        <v>525</v>
      </c>
      <c r="D79" s="74" t="s">
        <v>7</v>
      </c>
      <c r="E79" s="20"/>
      <c r="F79" s="12">
        <f t="shared" si="3"/>
        <v>0</v>
      </c>
    </row>
    <row r="80" spans="1:6" x14ac:dyDescent="0.25">
      <c r="A80" s="96" t="s">
        <v>266</v>
      </c>
      <c r="B80" s="85" t="s">
        <v>47</v>
      </c>
      <c r="C80" s="79">
        <v>525</v>
      </c>
      <c r="D80" s="74" t="s">
        <v>48</v>
      </c>
      <c r="E80" s="20"/>
      <c r="F80" s="12">
        <f t="shared" si="3"/>
        <v>0</v>
      </c>
    </row>
    <row r="81" spans="1:6" x14ac:dyDescent="0.25">
      <c r="A81" s="96" t="s">
        <v>267</v>
      </c>
      <c r="B81" s="85" t="s">
        <v>73</v>
      </c>
      <c r="C81" s="79">
        <v>525</v>
      </c>
      <c r="D81" s="74" t="s">
        <v>7</v>
      </c>
      <c r="E81" s="20"/>
      <c r="F81" s="12">
        <f t="shared" si="3"/>
        <v>0</v>
      </c>
    </row>
    <row r="82" spans="1:6" x14ac:dyDescent="0.25">
      <c r="A82" s="96" t="s">
        <v>268</v>
      </c>
      <c r="B82" s="85" t="s">
        <v>49</v>
      </c>
      <c r="C82" s="79">
        <v>525</v>
      </c>
      <c r="D82" s="74" t="s">
        <v>7</v>
      </c>
      <c r="E82" s="20"/>
      <c r="F82" s="12">
        <f t="shared" si="3"/>
        <v>0</v>
      </c>
    </row>
    <row r="83" spans="1:6" x14ac:dyDescent="0.25">
      <c r="A83" s="96" t="s">
        <v>269</v>
      </c>
      <c r="B83" s="85" t="s">
        <v>68</v>
      </c>
      <c r="C83" s="79">
        <v>1575</v>
      </c>
      <c r="D83" s="74" t="s">
        <v>13</v>
      </c>
      <c r="E83" s="20"/>
      <c r="F83" s="12">
        <f t="shared" si="3"/>
        <v>0</v>
      </c>
    </row>
    <row r="84" spans="1:6" x14ac:dyDescent="0.25">
      <c r="A84" s="96" t="s">
        <v>270</v>
      </c>
      <c r="B84" s="85" t="s">
        <v>288</v>
      </c>
      <c r="C84" s="79">
        <v>525</v>
      </c>
      <c r="D84" s="74" t="s">
        <v>7</v>
      </c>
      <c r="E84" s="20"/>
      <c r="F84" s="12">
        <f t="shared" si="3"/>
        <v>0</v>
      </c>
    </row>
    <row r="85" spans="1:6" x14ac:dyDescent="0.25">
      <c r="A85" s="155"/>
      <c r="B85" s="94"/>
      <c r="C85" s="90"/>
      <c r="D85" s="78"/>
      <c r="E85" s="10"/>
      <c r="F85" s="12"/>
    </row>
    <row r="86" spans="1:6" x14ac:dyDescent="0.25">
      <c r="A86" s="156">
        <v>8.1999999999999993</v>
      </c>
      <c r="B86" s="95" t="s">
        <v>294</v>
      </c>
      <c r="C86" s="90"/>
      <c r="D86" s="78"/>
      <c r="E86" s="10"/>
      <c r="F86" s="12"/>
    </row>
    <row r="87" spans="1:6" x14ac:dyDescent="0.25">
      <c r="A87" s="96" t="s">
        <v>271</v>
      </c>
      <c r="B87" s="97" t="s">
        <v>51</v>
      </c>
      <c r="C87" s="100">
        <v>700</v>
      </c>
      <c r="D87" s="74" t="s">
        <v>7</v>
      </c>
      <c r="E87" s="16"/>
      <c r="F87" s="12">
        <f t="shared" ref="F87:F98" si="4">ROUND(C87*E87,2)</f>
        <v>0</v>
      </c>
    </row>
    <row r="88" spans="1:6" ht="25.5" x14ac:dyDescent="0.25">
      <c r="A88" s="96" t="s">
        <v>272</v>
      </c>
      <c r="B88" s="97" t="s">
        <v>245</v>
      </c>
      <c r="C88" s="100">
        <v>4200</v>
      </c>
      <c r="D88" s="74" t="s">
        <v>10</v>
      </c>
      <c r="E88" s="16"/>
      <c r="F88" s="12">
        <f t="shared" si="4"/>
        <v>0</v>
      </c>
    </row>
    <row r="89" spans="1:6" x14ac:dyDescent="0.25">
      <c r="A89" s="96" t="s">
        <v>273</v>
      </c>
      <c r="B89" s="97" t="s">
        <v>42</v>
      </c>
      <c r="C89" s="100">
        <v>1400</v>
      </c>
      <c r="D89" s="74" t="s">
        <v>7</v>
      </c>
      <c r="E89" s="20"/>
      <c r="F89" s="12">
        <f t="shared" si="4"/>
        <v>0</v>
      </c>
    </row>
    <row r="90" spans="1:6" x14ac:dyDescent="0.25">
      <c r="A90" s="96" t="s">
        <v>274</v>
      </c>
      <c r="B90" s="85" t="s">
        <v>43</v>
      </c>
      <c r="C90" s="100">
        <v>700</v>
      </c>
      <c r="D90" s="74" t="s">
        <v>7</v>
      </c>
      <c r="E90" s="20"/>
      <c r="F90" s="12">
        <f t="shared" si="4"/>
        <v>0</v>
      </c>
    </row>
    <row r="91" spans="1:6" x14ac:dyDescent="0.25">
      <c r="A91" s="96" t="s">
        <v>275</v>
      </c>
      <c r="B91" s="85" t="s">
        <v>44</v>
      </c>
      <c r="C91" s="100">
        <v>700</v>
      </c>
      <c r="D91" s="74" t="s">
        <v>7</v>
      </c>
      <c r="E91" s="20"/>
      <c r="F91" s="12">
        <f t="shared" si="4"/>
        <v>0</v>
      </c>
    </row>
    <row r="92" spans="1:6" x14ac:dyDescent="0.25">
      <c r="A92" s="96" t="s">
        <v>276</v>
      </c>
      <c r="B92" s="85" t="s">
        <v>45</v>
      </c>
      <c r="C92" s="100">
        <v>700</v>
      </c>
      <c r="D92" s="74" t="s">
        <v>10</v>
      </c>
      <c r="E92" s="20"/>
      <c r="F92" s="12">
        <f t="shared" si="4"/>
        <v>0</v>
      </c>
    </row>
    <row r="93" spans="1:6" x14ac:dyDescent="0.25">
      <c r="A93" s="96" t="s">
        <v>277</v>
      </c>
      <c r="B93" s="85" t="s">
        <v>46</v>
      </c>
      <c r="C93" s="100">
        <v>700</v>
      </c>
      <c r="D93" s="74" t="s">
        <v>7</v>
      </c>
      <c r="E93" s="20"/>
      <c r="F93" s="12">
        <f t="shared" si="4"/>
        <v>0</v>
      </c>
    </row>
    <row r="94" spans="1:6" x14ac:dyDescent="0.25">
      <c r="A94" s="96" t="s">
        <v>278</v>
      </c>
      <c r="B94" s="85" t="s">
        <v>47</v>
      </c>
      <c r="C94" s="100">
        <v>700</v>
      </c>
      <c r="D94" s="74" t="s">
        <v>48</v>
      </c>
      <c r="E94" s="20"/>
      <c r="F94" s="12">
        <f t="shared" si="4"/>
        <v>0</v>
      </c>
    </row>
    <row r="95" spans="1:6" x14ac:dyDescent="0.25">
      <c r="A95" s="96" t="s">
        <v>279</v>
      </c>
      <c r="B95" s="85" t="s">
        <v>73</v>
      </c>
      <c r="C95" s="100">
        <v>700</v>
      </c>
      <c r="D95" s="74" t="s">
        <v>7</v>
      </c>
      <c r="E95" s="20"/>
      <c r="F95" s="12">
        <f t="shared" si="4"/>
        <v>0</v>
      </c>
    </row>
    <row r="96" spans="1:6" x14ac:dyDescent="0.25">
      <c r="A96" s="96" t="s">
        <v>280</v>
      </c>
      <c r="B96" s="85" t="s">
        <v>49</v>
      </c>
      <c r="C96" s="100">
        <v>700</v>
      </c>
      <c r="D96" s="74" t="s">
        <v>7</v>
      </c>
      <c r="E96" s="20"/>
      <c r="F96" s="12">
        <f t="shared" si="4"/>
        <v>0</v>
      </c>
    </row>
    <row r="97" spans="1:6" x14ac:dyDescent="0.25">
      <c r="A97" s="96" t="s">
        <v>281</v>
      </c>
      <c r="B97" s="85" t="s">
        <v>67</v>
      </c>
      <c r="C97" s="100">
        <v>2100</v>
      </c>
      <c r="D97" s="74" t="s">
        <v>13</v>
      </c>
      <c r="E97" s="20"/>
      <c r="F97" s="12">
        <f t="shared" si="4"/>
        <v>0</v>
      </c>
    </row>
    <row r="98" spans="1:6" x14ac:dyDescent="0.25">
      <c r="A98" s="96" t="s">
        <v>282</v>
      </c>
      <c r="B98" s="85" t="s">
        <v>288</v>
      </c>
      <c r="C98" s="100">
        <v>700</v>
      </c>
      <c r="D98" s="74" t="s">
        <v>7</v>
      </c>
      <c r="E98" s="10"/>
      <c r="F98" s="12">
        <f t="shared" si="4"/>
        <v>0</v>
      </c>
    </row>
    <row r="99" spans="1:6" x14ac:dyDescent="0.25">
      <c r="A99" s="155"/>
      <c r="B99" s="94"/>
      <c r="C99" s="90"/>
      <c r="D99" s="74"/>
      <c r="E99" s="10"/>
      <c r="F99" s="12"/>
    </row>
    <row r="100" spans="1:6" x14ac:dyDescent="0.25">
      <c r="A100" s="166">
        <v>9</v>
      </c>
      <c r="B100" s="93" t="s">
        <v>90</v>
      </c>
      <c r="C100" s="90"/>
      <c r="D100" s="78"/>
      <c r="E100" s="10"/>
      <c r="F100" s="12"/>
    </row>
    <row r="101" spans="1:6" x14ac:dyDescent="0.25">
      <c r="A101" s="154">
        <v>9.1</v>
      </c>
      <c r="B101" s="76" t="s">
        <v>91</v>
      </c>
      <c r="C101" s="90"/>
      <c r="D101" s="78"/>
      <c r="E101" s="10"/>
      <c r="F101" s="12"/>
    </row>
    <row r="102" spans="1:6" ht="25.5" x14ac:dyDescent="0.25">
      <c r="A102" s="91" t="s">
        <v>66</v>
      </c>
      <c r="B102" s="94" t="s">
        <v>125</v>
      </c>
      <c r="C102" s="79">
        <v>1106.57</v>
      </c>
      <c r="D102" s="78" t="s">
        <v>13</v>
      </c>
      <c r="E102" s="17"/>
      <c r="F102" s="12">
        <f t="shared" ref="F102:F105" si="5">ROUND(C102*E102,2)</f>
        <v>0</v>
      </c>
    </row>
    <row r="103" spans="1:6" x14ac:dyDescent="0.25">
      <c r="A103" s="154">
        <v>9.1999999999999993</v>
      </c>
      <c r="B103" s="93" t="s">
        <v>92</v>
      </c>
      <c r="C103" s="79">
        <v>0</v>
      </c>
      <c r="D103" s="78"/>
      <c r="E103" s="17"/>
      <c r="F103" s="12"/>
    </row>
    <row r="104" spans="1:6" x14ac:dyDescent="0.25">
      <c r="A104" s="91" t="s">
        <v>31</v>
      </c>
      <c r="B104" s="94" t="s">
        <v>208</v>
      </c>
      <c r="C104" s="79">
        <v>4149.6000000000004</v>
      </c>
      <c r="D104" s="78" t="s">
        <v>17</v>
      </c>
      <c r="E104" s="10"/>
      <c r="F104" s="12">
        <f t="shared" si="5"/>
        <v>0</v>
      </c>
    </row>
    <row r="105" spans="1:6" x14ac:dyDescent="0.25">
      <c r="A105" s="91" t="s">
        <v>32</v>
      </c>
      <c r="B105" s="94" t="s">
        <v>93</v>
      </c>
      <c r="C105" s="79">
        <v>23714.97</v>
      </c>
      <c r="D105" s="78" t="s">
        <v>95</v>
      </c>
      <c r="E105" s="10"/>
      <c r="F105" s="12">
        <f t="shared" si="5"/>
        <v>0</v>
      </c>
    </row>
    <row r="106" spans="1:6" x14ac:dyDescent="0.25">
      <c r="A106" s="154"/>
      <c r="B106" s="94"/>
      <c r="C106" s="79">
        <v>0</v>
      </c>
      <c r="D106" s="78"/>
      <c r="E106" s="10"/>
      <c r="F106" s="12"/>
    </row>
    <row r="107" spans="1:6" x14ac:dyDescent="0.25">
      <c r="A107" s="166">
        <v>10</v>
      </c>
      <c r="B107" s="93" t="s">
        <v>30</v>
      </c>
      <c r="C107" s="79">
        <v>0</v>
      </c>
      <c r="D107" s="78"/>
      <c r="E107" s="10"/>
      <c r="F107" s="12"/>
    </row>
    <row r="108" spans="1:6" x14ac:dyDescent="0.25">
      <c r="A108" s="91">
        <v>10.1</v>
      </c>
      <c r="B108" s="94" t="s">
        <v>96</v>
      </c>
      <c r="C108" s="79">
        <v>63</v>
      </c>
      <c r="D108" s="78" t="s">
        <v>24</v>
      </c>
      <c r="E108" s="10"/>
      <c r="F108" s="12">
        <f>ROUND(C108*E108,2)</f>
        <v>0</v>
      </c>
    </row>
    <row r="109" spans="1:6" x14ac:dyDescent="0.25">
      <c r="A109" s="91">
        <v>10.199999999999999</v>
      </c>
      <c r="B109" s="94" t="s">
        <v>97</v>
      </c>
      <c r="C109" s="79">
        <v>6916</v>
      </c>
      <c r="D109" s="78" t="s">
        <v>79</v>
      </c>
      <c r="E109" s="10"/>
      <c r="F109" s="12">
        <f>ROUND(C109*E109,2)</f>
        <v>0</v>
      </c>
    </row>
    <row r="110" spans="1:6" x14ac:dyDescent="0.25">
      <c r="A110" s="155"/>
      <c r="B110" s="75"/>
      <c r="C110" s="79">
        <v>0</v>
      </c>
      <c r="D110" s="78"/>
      <c r="E110" s="10"/>
      <c r="F110" s="12"/>
    </row>
    <row r="111" spans="1:6" x14ac:dyDescent="0.25">
      <c r="A111" s="166">
        <v>11</v>
      </c>
      <c r="B111" s="76" t="s">
        <v>241</v>
      </c>
      <c r="C111" s="79">
        <v>0</v>
      </c>
      <c r="D111" s="78"/>
      <c r="E111" s="10"/>
      <c r="F111" s="12"/>
    </row>
    <row r="112" spans="1:6" x14ac:dyDescent="0.25">
      <c r="A112" s="155">
        <v>11.1</v>
      </c>
      <c r="B112" s="94" t="s">
        <v>242</v>
      </c>
      <c r="C112" s="79">
        <v>66</v>
      </c>
      <c r="D112" s="78" t="s">
        <v>25</v>
      </c>
      <c r="E112" s="10"/>
      <c r="F112" s="12">
        <f>ROUND(C112*E112,2)</f>
        <v>0</v>
      </c>
    </row>
    <row r="113" spans="1:6" ht="15" customHeight="1" x14ac:dyDescent="0.25">
      <c r="A113" s="155">
        <v>11.2</v>
      </c>
      <c r="B113" s="94" t="s">
        <v>243</v>
      </c>
      <c r="C113" s="90">
        <v>6</v>
      </c>
      <c r="D113" s="78" t="s">
        <v>176</v>
      </c>
      <c r="E113" s="10"/>
      <c r="F113" s="12">
        <f>ROUND(C113*E113,2)</f>
        <v>0</v>
      </c>
    </row>
    <row r="114" spans="1:6" x14ac:dyDescent="0.25">
      <c r="A114" s="151"/>
      <c r="B114" s="101" t="s">
        <v>8</v>
      </c>
      <c r="C114" s="102"/>
      <c r="D114" s="78"/>
      <c r="E114" s="10"/>
      <c r="F114" s="21">
        <f>SUM(F13:F113)</f>
        <v>0</v>
      </c>
    </row>
    <row r="115" spans="1:6" x14ac:dyDescent="0.25">
      <c r="A115" s="154"/>
      <c r="B115" s="103"/>
      <c r="C115" s="73"/>
      <c r="D115" s="74"/>
      <c r="E115" s="1"/>
      <c r="F115" s="9"/>
    </row>
    <row r="116" spans="1:6" ht="25.5" x14ac:dyDescent="0.25">
      <c r="A116" s="157" t="s">
        <v>9</v>
      </c>
      <c r="B116" s="72" t="s">
        <v>53</v>
      </c>
      <c r="C116" s="73"/>
      <c r="D116" s="74"/>
      <c r="E116" s="1"/>
      <c r="F116" s="9"/>
    </row>
    <row r="117" spans="1:6" x14ac:dyDescent="0.25">
      <c r="A117" s="151"/>
      <c r="B117" s="75"/>
      <c r="C117" s="73"/>
      <c r="D117" s="74"/>
      <c r="E117" s="1"/>
      <c r="F117" s="9"/>
    </row>
    <row r="118" spans="1:6" x14ac:dyDescent="0.25">
      <c r="A118" s="164">
        <v>1</v>
      </c>
      <c r="B118" s="76" t="s">
        <v>26</v>
      </c>
      <c r="C118" s="90"/>
      <c r="D118" s="78"/>
      <c r="E118" s="10"/>
      <c r="F118" s="11"/>
    </row>
    <row r="119" spans="1:6" x14ac:dyDescent="0.25">
      <c r="A119" s="151">
        <v>1.1000000000000001</v>
      </c>
      <c r="B119" s="75" t="s">
        <v>11</v>
      </c>
      <c r="C119" s="79">
        <v>11575.05</v>
      </c>
      <c r="D119" s="78" t="s">
        <v>10</v>
      </c>
      <c r="E119" s="10"/>
      <c r="F119" s="12">
        <f>ROUND(C119*E119,2)</f>
        <v>0</v>
      </c>
    </row>
    <row r="120" spans="1:6" x14ac:dyDescent="0.25">
      <c r="A120" s="151"/>
      <c r="B120" s="75"/>
      <c r="C120" s="79">
        <v>0</v>
      </c>
      <c r="D120" s="78"/>
      <c r="E120" s="10"/>
      <c r="F120" s="12"/>
    </row>
    <row r="121" spans="1:6" s="14" customFormat="1" x14ac:dyDescent="0.25">
      <c r="A121" s="152">
        <v>1.2</v>
      </c>
      <c r="B121" s="76" t="s">
        <v>74</v>
      </c>
      <c r="C121" s="79">
        <v>0</v>
      </c>
      <c r="D121" s="80"/>
      <c r="E121" s="13"/>
      <c r="F121" s="12"/>
    </row>
    <row r="122" spans="1:6" x14ac:dyDescent="0.25">
      <c r="A122" s="81" t="s">
        <v>75</v>
      </c>
      <c r="B122" s="75" t="s">
        <v>80</v>
      </c>
      <c r="C122" s="79">
        <v>23150.09</v>
      </c>
      <c r="D122" s="78" t="s">
        <v>79</v>
      </c>
      <c r="E122" s="10"/>
      <c r="F122" s="12">
        <f t="shared" ref="F122:F124" si="6">ROUND(C122*E122,2)</f>
        <v>0</v>
      </c>
    </row>
    <row r="123" spans="1:6" x14ac:dyDescent="0.25">
      <c r="A123" s="81" t="s">
        <v>77</v>
      </c>
      <c r="B123" s="75" t="s">
        <v>76</v>
      </c>
      <c r="C123" s="79">
        <v>6945.02</v>
      </c>
      <c r="D123" s="78" t="s">
        <v>17</v>
      </c>
      <c r="E123" s="10"/>
      <c r="F123" s="12">
        <f t="shared" si="6"/>
        <v>0</v>
      </c>
    </row>
    <row r="124" spans="1:6" x14ac:dyDescent="0.25">
      <c r="A124" s="81" t="s">
        <v>78</v>
      </c>
      <c r="B124" s="75" t="s">
        <v>85</v>
      </c>
      <c r="C124" s="79">
        <v>687.97</v>
      </c>
      <c r="D124" s="78" t="s">
        <v>13</v>
      </c>
      <c r="E124" s="10"/>
      <c r="F124" s="12">
        <f t="shared" si="6"/>
        <v>0</v>
      </c>
    </row>
    <row r="125" spans="1:6" x14ac:dyDescent="0.25">
      <c r="A125" s="151"/>
      <c r="B125" s="75"/>
      <c r="C125" s="79">
        <v>0</v>
      </c>
      <c r="D125" s="78"/>
      <c r="E125" s="10"/>
      <c r="F125" s="12"/>
    </row>
    <row r="126" spans="1:6" x14ac:dyDescent="0.25">
      <c r="A126" s="164">
        <v>2</v>
      </c>
      <c r="B126" s="82" t="s">
        <v>12</v>
      </c>
      <c r="C126" s="79">
        <v>0</v>
      </c>
      <c r="D126" s="78"/>
      <c r="E126" s="10"/>
      <c r="F126" s="12"/>
    </row>
    <row r="127" spans="1:6" x14ac:dyDescent="0.25">
      <c r="A127" s="152">
        <v>2.1</v>
      </c>
      <c r="B127" s="82" t="s">
        <v>237</v>
      </c>
      <c r="C127" s="79">
        <v>0</v>
      </c>
      <c r="D127" s="78"/>
      <c r="E127" s="10"/>
      <c r="F127" s="12"/>
    </row>
    <row r="128" spans="1:6" x14ac:dyDescent="0.25">
      <c r="A128" s="81" t="s">
        <v>238</v>
      </c>
      <c r="B128" s="75" t="s">
        <v>186</v>
      </c>
      <c r="C128" s="79">
        <v>6888.09</v>
      </c>
      <c r="D128" s="78" t="s">
        <v>13</v>
      </c>
      <c r="E128" s="10"/>
      <c r="F128" s="12">
        <f>ROUND(C128*E128,2)</f>
        <v>0</v>
      </c>
    </row>
    <row r="129" spans="1:6" x14ac:dyDescent="0.25">
      <c r="A129" s="81" t="s">
        <v>239</v>
      </c>
      <c r="B129" s="75" t="s">
        <v>236</v>
      </c>
      <c r="C129" s="79">
        <v>765.35</v>
      </c>
      <c r="D129" s="78" t="s">
        <v>13</v>
      </c>
      <c r="E129" s="10"/>
      <c r="F129" s="12">
        <f>ROUND(C129*E129,2)</f>
        <v>0</v>
      </c>
    </row>
    <row r="130" spans="1:6" x14ac:dyDescent="0.25">
      <c r="A130" s="153"/>
      <c r="B130" s="75"/>
      <c r="C130" s="79">
        <v>0</v>
      </c>
      <c r="D130" s="78"/>
      <c r="E130" s="10"/>
      <c r="F130" s="12"/>
    </row>
    <row r="131" spans="1:6" x14ac:dyDescent="0.25">
      <c r="A131" s="151">
        <v>2.2000000000000002</v>
      </c>
      <c r="B131" s="75" t="s">
        <v>27</v>
      </c>
      <c r="C131" s="79">
        <v>701.27</v>
      </c>
      <c r="D131" s="78" t="s">
        <v>13</v>
      </c>
      <c r="E131" s="10"/>
      <c r="F131" s="12">
        <f>ROUND(C131*E131,2)</f>
        <v>0</v>
      </c>
    </row>
    <row r="132" spans="1:6" x14ac:dyDescent="0.25">
      <c r="A132" s="151"/>
      <c r="B132" s="75"/>
      <c r="C132" s="79">
        <v>0</v>
      </c>
      <c r="D132" s="78"/>
      <c r="E132" s="10"/>
      <c r="F132" s="12"/>
    </row>
    <row r="133" spans="1:6" x14ac:dyDescent="0.25">
      <c r="A133" s="152">
        <v>2.2999999999999998</v>
      </c>
      <c r="B133" s="76" t="s">
        <v>187</v>
      </c>
      <c r="C133" s="79">
        <v>0</v>
      </c>
      <c r="D133" s="78"/>
      <c r="E133" s="10"/>
      <c r="F133" s="12"/>
    </row>
    <row r="134" spans="1:6" x14ac:dyDescent="0.25">
      <c r="A134" s="81" t="s">
        <v>54</v>
      </c>
      <c r="B134" s="83" t="s">
        <v>82</v>
      </c>
      <c r="C134" s="79">
        <v>3268.98</v>
      </c>
      <c r="D134" s="78" t="s">
        <v>13</v>
      </c>
      <c r="E134" s="10"/>
      <c r="F134" s="12">
        <f>ROUND(C134*E134,2)</f>
        <v>0</v>
      </c>
    </row>
    <row r="135" spans="1:6" ht="25.5" x14ac:dyDescent="0.25">
      <c r="A135" s="81" t="s">
        <v>55</v>
      </c>
      <c r="B135" s="84" t="s">
        <v>83</v>
      </c>
      <c r="C135" s="79">
        <v>2615.19</v>
      </c>
      <c r="D135" s="78" t="s">
        <v>28</v>
      </c>
      <c r="E135" s="15"/>
      <c r="F135" s="12">
        <f>ROUND(C135*E135,2)</f>
        <v>0</v>
      </c>
    </row>
    <row r="136" spans="1:6" ht="25.5" x14ac:dyDescent="0.25">
      <c r="A136" s="81" t="s">
        <v>110</v>
      </c>
      <c r="B136" s="75" t="s">
        <v>84</v>
      </c>
      <c r="C136" s="79">
        <v>3922.78</v>
      </c>
      <c r="D136" s="78" t="s">
        <v>13</v>
      </c>
      <c r="E136" s="10"/>
      <c r="F136" s="12">
        <f>ROUND(C136*E136,2)</f>
        <v>0</v>
      </c>
    </row>
    <row r="137" spans="1:6" x14ac:dyDescent="0.25">
      <c r="A137" s="153"/>
      <c r="B137" s="75"/>
      <c r="C137" s="79">
        <v>0</v>
      </c>
      <c r="D137" s="78"/>
      <c r="E137" s="10"/>
      <c r="F137" s="12"/>
    </row>
    <row r="138" spans="1:6" x14ac:dyDescent="0.25">
      <c r="A138" s="151">
        <v>2.4</v>
      </c>
      <c r="B138" s="75" t="s">
        <v>35</v>
      </c>
      <c r="C138" s="79">
        <v>3138.23</v>
      </c>
      <c r="D138" s="78" t="s">
        <v>13</v>
      </c>
      <c r="E138" s="10"/>
      <c r="F138" s="12">
        <f>ROUND(C138*E138,2)</f>
        <v>0</v>
      </c>
    </row>
    <row r="139" spans="1:6" x14ac:dyDescent="0.25">
      <c r="A139" s="151"/>
      <c r="B139" s="75"/>
      <c r="C139" s="79">
        <v>0</v>
      </c>
      <c r="D139" s="78"/>
      <c r="E139" s="10"/>
      <c r="F139" s="12"/>
    </row>
    <row r="140" spans="1:6" x14ac:dyDescent="0.25">
      <c r="A140" s="164">
        <v>3</v>
      </c>
      <c r="B140" s="76" t="s">
        <v>14</v>
      </c>
      <c r="C140" s="79">
        <v>0</v>
      </c>
      <c r="D140" s="78"/>
      <c r="E140" s="10"/>
      <c r="F140" s="12"/>
    </row>
    <row r="141" spans="1:6" x14ac:dyDescent="0.25">
      <c r="A141" s="151">
        <v>3.1</v>
      </c>
      <c r="B141" s="85" t="s">
        <v>52</v>
      </c>
      <c r="C141" s="79">
        <v>287.93</v>
      </c>
      <c r="D141" s="78" t="s">
        <v>10</v>
      </c>
      <c r="E141" s="10"/>
      <c r="F141" s="12">
        <f>ROUND(C141*E141,2)</f>
        <v>0</v>
      </c>
    </row>
    <row r="142" spans="1:6" x14ac:dyDescent="0.25">
      <c r="A142" s="151">
        <v>3.3</v>
      </c>
      <c r="B142" s="85" t="s">
        <v>40</v>
      </c>
      <c r="C142" s="79">
        <v>1381.95</v>
      </c>
      <c r="D142" s="78" t="s">
        <v>10</v>
      </c>
      <c r="E142" s="10"/>
      <c r="F142" s="12">
        <f>ROUND(C142*E142,2)</f>
        <v>0</v>
      </c>
    </row>
    <row r="143" spans="1:6" x14ac:dyDescent="0.25">
      <c r="A143" s="151"/>
      <c r="B143" s="85"/>
      <c r="C143" s="79">
        <v>0</v>
      </c>
      <c r="D143" s="78"/>
      <c r="E143" s="10"/>
      <c r="F143" s="12"/>
    </row>
    <row r="144" spans="1:6" x14ac:dyDescent="0.25">
      <c r="A144" s="164">
        <v>4</v>
      </c>
      <c r="B144" s="76" t="s">
        <v>29</v>
      </c>
      <c r="C144" s="79">
        <v>0</v>
      </c>
      <c r="D144" s="78"/>
      <c r="E144" s="10"/>
      <c r="F144" s="12"/>
    </row>
    <row r="145" spans="1:6" x14ac:dyDescent="0.25">
      <c r="A145" s="151">
        <v>4.0999999999999996</v>
      </c>
      <c r="B145" s="85" t="s">
        <v>52</v>
      </c>
      <c r="C145" s="79">
        <v>653.33000000000004</v>
      </c>
      <c r="D145" s="78" t="s">
        <v>10</v>
      </c>
      <c r="E145" s="10"/>
      <c r="F145" s="12">
        <f>ROUND(C145*E145,2)</f>
        <v>0</v>
      </c>
    </row>
    <row r="146" spans="1:6" x14ac:dyDescent="0.25">
      <c r="A146" s="151">
        <v>4.2</v>
      </c>
      <c r="B146" s="85" t="s">
        <v>41</v>
      </c>
      <c r="C146" s="79">
        <v>2358.31</v>
      </c>
      <c r="D146" s="78" t="s">
        <v>10</v>
      </c>
      <c r="E146" s="10"/>
      <c r="F146" s="12">
        <f>ROUND(C146*E146,2)</f>
        <v>0</v>
      </c>
    </row>
    <row r="147" spans="1:6" x14ac:dyDescent="0.25">
      <c r="A147" s="151">
        <v>4.3</v>
      </c>
      <c r="B147" s="85" t="s">
        <v>40</v>
      </c>
      <c r="C147" s="79">
        <v>8801.24</v>
      </c>
      <c r="D147" s="78" t="s">
        <v>10</v>
      </c>
      <c r="E147" s="10"/>
      <c r="F147" s="12">
        <f>ROUND(C147*E147,2)</f>
        <v>0</v>
      </c>
    </row>
    <row r="148" spans="1:6" x14ac:dyDescent="0.25">
      <c r="A148" s="151"/>
      <c r="B148" s="75"/>
      <c r="C148" s="90"/>
      <c r="D148" s="78"/>
      <c r="E148" s="10"/>
      <c r="F148" s="12"/>
    </row>
    <row r="149" spans="1:6" s="62" customFormat="1" ht="12.75" customHeight="1" x14ac:dyDescent="0.2">
      <c r="A149" s="165">
        <v>5</v>
      </c>
      <c r="B149" s="86" t="s">
        <v>300</v>
      </c>
      <c r="C149" s="87"/>
      <c r="D149" s="88"/>
      <c r="E149" s="60"/>
      <c r="F149" s="61"/>
    </row>
    <row r="150" spans="1:6" s="62" customFormat="1" ht="12.75" customHeight="1" x14ac:dyDescent="0.2">
      <c r="A150" s="158">
        <v>5.0999999999999996</v>
      </c>
      <c r="B150" s="89" t="s">
        <v>301</v>
      </c>
      <c r="C150" s="79">
        <f>+'[23]PRESUPUESTO NOV-14- 2019'!H143</f>
        <v>365.40000000000003</v>
      </c>
      <c r="D150" s="88" t="s">
        <v>10</v>
      </c>
      <c r="E150" s="60"/>
      <c r="F150" s="61">
        <f>ROUND(C150*E150,2)</f>
        <v>0</v>
      </c>
    </row>
    <row r="151" spans="1:6" s="62" customFormat="1" ht="12.75" customHeight="1" x14ac:dyDescent="0.2">
      <c r="A151" s="158">
        <v>5.2</v>
      </c>
      <c r="B151" s="89" t="s">
        <v>41</v>
      </c>
      <c r="C151" s="79">
        <v>2358.31</v>
      </c>
      <c r="D151" s="88" t="s">
        <v>10</v>
      </c>
      <c r="E151" s="60"/>
      <c r="F151" s="61">
        <f>ROUND(C151*E151,2)</f>
        <v>0</v>
      </c>
    </row>
    <row r="152" spans="1:6" s="62" customFormat="1" ht="12.75" customHeight="1" x14ac:dyDescent="0.2">
      <c r="A152" s="158">
        <v>5.3</v>
      </c>
      <c r="B152" s="89" t="s">
        <v>88</v>
      </c>
      <c r="C152" s="79">
        <f>+'[23]PRESUPUESTO NOV-14- 2019'!H150</f>
        <v>7419.2899999999991</v>
      </c>
      <c r="D152" s="88" t="s">
        <v>10</v>
      </c>
      <c r="E152" s="60"/>
      <c r="F152" s="61">
        <f>ROUND(C152*E152,2)</f>
        <v>0</v>
      </c>
    </row>
    <row r="153" spans="1:6" s="62" customFormat="1" x14ac:dyDescent="0.2">
      <c r="A153" s="167"/>
      <c r="B153" s="87"/>
      <c r="C153" s="87"/>
      <c r="D153" s="88"/>
      <c r="E153" s="60"/>
      <c r="F153" s="61"/>
    </row>
    <row r="154" spans="1:6" x14ac:dyDescent="0.25">
      <c r="A154" s="164">
        <v>6</v>
      </c>
      <c r="B154" s="76" t="s">
        <v>15</v>
      </c>
      <c r="C154" s="90"/>
      <c r="D154" s="78"/>
      <c r="E154" s="10"/>
      <c r="F154" s="12"/>
    </row>
    <row r="155" spans="1:6" x14ac:dyDescent="0.25">
      <c r="A155" s="81">
        <v>6.1</v>
      </c>
      <c r="B155" s="75" t="s">
        <v>197</v>
      </c>
      <c r="C155" s="73">
        <v>1</v>
      </c>
      <c r="D155" s="78" t="s">
        <v>7</v>
      </c>
      <c r="E155" s="1"/>
      <c r="F155" s="12">
        <f t="shared" ref="F155:F177" si="7">ROUND(C155*E155,2)</f>
        <v>0</v>
      </c>
    </row>
    <row r="156" spans="1:6" x14ac:dyDescent="0.25">
      <c r="A156" s="81">
        <v>6.2</v>
      </c>
      <c r="B156" s="75" t="s">
        <v>189</v>
      </c>
      <c r="C156" s="73">
        <v>1</v>
      </c>
      <c r="D156" s="78" t="s">
        <v>7</v>
      </c>
      <c r="E156" s="1"/>
      <c r="F156" s="12">
        <f t="shared" si="7"/>
        <v>0</v>
      </c>
    </row>
    <row r="157" spans="1:6" x14ac:dyDescent="0.25">
      <c r="A157" s="81">
        <v>6.3</v>
      </c>
      <c r="B157" s="75" t="s">
        <v>112</v>
      </c>
      <c r="C157" s="73">
        <v>3</v>
      </c>
      <c r="D157" s="78" t="s">
        <v>7</v>
      </c>
      <c r="E157" s="1"/>
      <c r="F157" s="12">
        <f t="shared" si="7"/>
        <v>0</v>
      </c>
    </row>
    <row r="158" spans="1:6" x14ac:dyDescent="0.25">
      <c r="A158" s="91">
        <v>6.4</v>
      </c>
      <c r="B158" s="75" t="s">
        <v>194</v>
      </c>
      <c r="C158" s="73">
        <v>1</v>
      </c>
      <c r="D158" s="74" t="s">
        <v>7</v>
      </c>
      <c r="E158" s="22"/>
      <c r="F158" s="12">
        <f t="shared" si="7"/>
        <v>0</v>
      </c>
    </row>
    <row r="159" spans="1:6" x14ac:dyDescent="0.25">
      <c r="A159" s="91">
        <v>6.5</v>
      </c>
      <c r="B159" s="75" t="s">
        <v>195</v>
      </c>
      <c r="C159" s="73">
        <v>1</v>
      </c>
      <c r="D159" s="74" t="s">
        <v>7</v>
      </c>
      <c r="E159" s="22"/>
      <c r="F159" s="12">
        <f t="shared" si="7"/>
        <v>0</v>
      </c>
    </row>
    <row r="160" spans="1:6" x14ac:dyDescent="0.25">
      <c r="A160" s="91">
        <v>6.6</v>
      </c>
      <c r="B160" s="75" t="s">
        <v>191</v>
      </c>
      <c r="C160" s="73">
        <v>2</v>
      </c>
      <c r="D160" s="74" t="s">
        <v>7</v>
      </c>
      <c r="E160" s="1"/>
      <c r="F160" s="12">
        <f t="shared" si="7"/>
        <v>0</v>
      </c>
    </row>
    <row r="161" spans="1:6" x14ac:dyDescent="0.25">
      <c r="A161" s="91">
        <v>6.7</v>
      </c>
      <c r="B161" s="75" t="s">
        <v>180</v>
      </c>
      <c r="C161" s="73">
        <v>3</v>
      </c>
      <c r="D161" s="74" t="s">
        <v>7</v>
      </c>
      <c r="E161" s="1"/>
      <c r="F161" s="12">
        <f t="shared" si="7"/>
        <v>0</v>
      </c>
    </row>
    <row r="162" spans="1:6" x14ac:dyDescent="0.25">
      <c r="A162" s="91">
        <v>6.8</v>
      </c>
      <c r="B162" s="75" t="s">
        <v>113</v>
      </c>
      <c r="C162" s="73">
        <v>1</v>
      </c>
      <c r="D162" s="74" t="s">
        <v>7</v>
      </c>
      <c r="E162" s="1"/>
      <c r="F162" s="12">
        <f t="shared" si="7"/>
        <v>0</v>
      </c>
    </row>
    <row r="163" spans="1:6" x14ac:dyDescent="0.25">
      <c r="A163" s="81">
        <v>6.9</v>
      </c>
      <c r="B163" s="75" t="s">
        <v>114</v>
      </c>
      <c r="C163" s="73">
        <v>2</v>
      </c>
      <c r="D163" s="74" t="s">
        <v>7</v>
      </c>
      <c r="E163" s="1"/>
      <c r="F163" s="12">
        <f t="shared" si="7"/>
        <v>0</v>
      </c>
    </row>
    <row r="164" spans="1:6" x14ac:dyDescent="0.25">
      <c r="A164" s="91">
        <v>6.1</v>
      </c>
      <c r="B164" s="75" t="s">
        <v>115</v>
      </c>
      <c r="C164" s="73">
        <v>9</v>
      </c>
      <c r="D164" s="74" t="s">
        <v>7</v>
      </c>
      <c r="E164" s="1"/>
      <c r="F164" s="12">
        <f t="shared" si="7"/>
        <v>0</v>
      </c>
    </row>
    <row r="165" spans="1:6" x14ac:dyDescent="0.25">
      <c r="A165" s="81">
        <v>6.11</v>
      </c>
      <c r="B165" s="75" t="s">
        <v>118</v>
      </c>
      <c r="C165" s="73">
        <v>21</v>
      </c>
      <c r="D165" s="74" t="s">
        <v>7</v>
      </c>
      <c r="E165" s="1"/>
      <c r="F165" s="12">
        <f t="shared" si="7"/>
        <v>0</v>
      </c>
    </row>
    <row r="166" spans="1:6" x14ac:dyDescent="0.25">
      <c r="A166" s="81">
        <v>6.12</v>
      </c>
      <c r="B166" s="75" t="s">
        <v>286</v>
      </c>
      <c r="C166" s="73">
        <v>33</v>
      </c>
      <c r="D166" s="74" t="s">
        <v>7</v>
      </c>
      <c r="E166" s="1"/>
      <c r="F166" s="12">
        <f>ROUND(C166*E166,2)</f>
        <v>0</v>
      </c>
    </row>
    <row r="167" spans="1:6" x14ac:dyDescent="0.25">
      <c r="A167" s="81">
        <v>6.13</v>
      </c>
      <c r="B167" s="75" t="s">
        <v>196</v>
      </c>
      <c r="C167" s="73">
        <v>1</v>
      </c>
      <c r="D167" s="74" t="s">
        <v>7</v>
      </c>
      <c r="E167" s="1"/>
      <c r="F167" s="12">
        <f t="shared" si="7"/>
        <v>0</v>
      </c>
    </row>
    <row r="168" spans="1:6" x14ac:dyDescent="0.25">
      <c r="A168" s="81">
        <v>6.14</v>
      </c>
      <c r="B168" s="75" t="s">
        <v>188</v>
      </c>
      <c r="C168" s="73">
        <v>1</v>
      </c>
      <c r="D168" s="74" t="s">
        <v>7</v>
      </c>
      <c r="E168" s="1"/>
      <c r="F168" s="12">
        <f t="shared" si="7"/>
        <v>0</v>
      </c>
    </row>
    <row r="169" spans="1:6" x14ac:dyDescent="0.25">
      <c r="A169" s="81">
        <v>6.15</v>
      </c>
      <c r="B169" s="75" t="s">
        <v>116</v>
      </c>
      <c r="C169" s="73">
        <v>5</v>
      </c>
      <c r="D169" s="74" t="s">
        <v>7</v>
      </c>
      <c r="E169" s="1"/>
      <c r="F169" s="12">
        <f t="shared" si="7"/>
        <v>0</v>
      </c>
    </row>
    <row r="170" spans="1:6" x14ac:dyDescent="0.25">
      <c r="A170" s="81">
        <v>6.16</v>
      </c>
      <c r="B170" s="75" t="s">
        <v>119</v>
      </c>
      <c r="C170" s="73">
        <v>18</v>
      </c>
      <c r="D170" s="74" t="s">
        <v>7</v>
      </c>
      <c r="E170" s="1"/>
      <c r="F170" s="12">
        <f t="shared" si="7"/>
        <v>0</v>
      </c>
    </row>
    <row r="171" spans="1:6" ht="25.5" x14ac:dyDescent="0.25">
      <c r="A171" s="81">
        <v>6.17</v>
      </c>
      <c r="B171" s="75" t="s">
        <v>192</v>
      </c>
      <c r="C171" s="73">
        <v>1</v>
      </c>
      <c r="D171" s="74" t="s">
        <v>7</v>
      </c>
      <c r="E171" s="22"/>
      <c r="F171" s="12">
        <f t="shared" si="7"/>
        <v>0</v>
      </c>
    </row>
    <row r="172" spans="1:6" x14ac:dyDescent="0.25">
      <c r="A172" s="81">
        <v>6.18</v>
      </c>
      <c r="B172" s="75" t="s">
        <v>193</v>
      </c>
      <c r="C172" s="73">
        <v>1</v>
      </c>
      <c r="D172" s="74" t="s">
        <v>7</v>
      </c>
      <c r="E172" s="22"/>
      <c r="F172" s="12">
        <f t="shared" si="7"/>
        <v>0</v>
      </c>
    </row>
    <row r="173" spans="1:6" x14ac:dyDescent="0.25">
      <c r="A173" s="81">
        <v>6.19</v>
      </c>
      <c r="B173" s="75" t="s">
        <v>285</v>
      </c>
      <c r="C173" s="73">
        <v>2</v>
      </c>
      <c r="D173" s="74" t="s">
        <v>7</v>
      </c>
      <c r="E173" s="1"/>
      <c r="F173" s="12">
        <f t="shared" si="7"/>
        <v>0</v>
      </c>
    </row>
    <row r="174" spans="1:6" x14ac:dyDescent="0.25">
      <c r="A174" s="81">
        <v>6.2</v>
      </c>
      <c r="B174" s="75" t="s">
        <v>190</v>
      </c>
      <c r="C174" s="73">
        <v>2</v>
      </c>
      <c r="D174" s="74" t="s">
        <v>7</v>
      </c>
      <c r="E174" s="22"/>
      <c r="F174" s="12">
        <f t="shared" si="7"/>
        <v>0</v>
      </c>
    </row>
    <row r="175" spans="1:6" x14ac:dyDescent="0.25">
      <c r="A175" s="81">
        <v>6.21</v>
      </c>
      <c r="B175" s="75" t="s">
        <v>117</v>
      </c>
      <c r="C175" s="73">
        <v>8</v>
      </c>
      <c r="D175" s="74" t="s">
        <v>7</v>
      </c>
      <c r="E175" s="22"/>
      <c r="F175" s="12">
        <f t="shared" si="7"/>
        <v>0</v>
      </c>
    </row>
    <row r="176" spans="1:6" x14ac:dyDescent="0.25">
      <c r="A176" s="81">
        <v>6.22</v>
      </c>
      <c r="B176" s="75" t="s">
        <v>120</v>
      </c>
      <c r="C176" s="73">
        <v>11</v>
      </c>
      <c r="D176" s="74" t="s">
        <v>7</v>
      </c>
      <c r="E176" s="1"/>
      <c r="F176" s="12">
        <f t="shared" si="7"/>
        <v>0</v>
      </c>
    </row>
    <row r="177" spans="1:6" x14ac:dyDescent="0.25">
      <c r="A177" s="81">
        <v>6.23</v>
      </c>
      <c r="B177" s="75" t="s">
        <v>121</v>
      </c>
      <c r="C177" s="73">
        <v>7</v>
      </c>
      <c r="D177" s="74" t="s">
        <v>7</v>
      </c>
      <c r="E177" s="22"/>
      <c r="F177" s="12">
        <f t="shared" si="7"/>
        <v>0</v>
      </c>
    </row>
    <row r="178" spans="1:6" x14ac:dyDescent="0.25">
      <c r="A178" s="81">
        <v>6.24</v>
      </c>
      <c r="B178" s="75" t="s">
        <v>287</v>
      </c>
      <c r="C178" s="73">
        <v>21</v>
      </c>
      <c r="D178" s="74" t="s">
        <v>7</v>
      </c>
      <c r="E178" s="1"/>
      <c r="F178" s="12">
        <f>ROUND(C178*E178,2)</f>
        <v>0</v>
      </c>
    </row>
    <row r="179" spans="1:6" x14ac:dyDescent="0.25">
      <c r="A179" s="81">
        <v>6.25</v>
      </c>
      <c r="B179" s="75" t="s">
        <v>283</v>
      </c>
      <c r="C179" s="73">
        <v>2</v>
      </c>
      <c r="D179" s="74" t="s">
        <v>7</v>
      </c>
      <c r="E179" s="1"/>
      <c r="F179" s="12">
        <f t="shared" ref="F179:F181" si="8">ROUND(C179*E179,2)</f>
        <v>0</v>
      </c>
    </row>
    <row r="180" spans="1:6" x14ac:dyDescent="0.25">
      <c r="A180" s="81">
        <v>6.26</v>
      </c>
      <c r="B180" s="75" t="s">
        <v>284</v>
      </c>
      <c r="C180" s="73">
        <v>6</v>
      </c>
      <c r="D180" s="74" t="s">
        <v>7</v>
      </c>
      <c r="E180" s="1"/>
      <c r="F180" s="12">
        <f t="shared" si="8"/>
        <v>0</v>
      </c>
    </row>
    <row r="181" spans="1:6" x14ac:dyDescent="0.25">
      <c r="A181" s="81">
        <v>6.27</v>
      </c>
      <c r="B181" s="92" t="s">
        <v>240</v>
      </c>
      <c r="C181" s="73">
        <v>164</v>
      </c>
      <c r="D181" s="74" t="s">
        <v>7</v>
      </c>
      <c r="E181" s="17"/>
      <c r="F181" s="12">
        <f t="shared" si="8"/>
        <v>0</v>
      </c>
    </row>
    <row r="182" spans="1:6" x14ac:dyDescent="0.25">
      <c r="A182" s="81">
        <v>6.28</v>
      </c>
      <c r="B182" s="94" t="s">
        <v>201</v>
      </c>
      <c r="C182" s="73">
        <v>8</v>
      </c>
      <c r="D182" s="74" t="s">
        <v>7</v>
      </c>
      <c r="E182" s="10"/>
      <c r="F182" s="12">
        <f>ROUND(C182*E182,2)</f>
        <v>0</v>
      </c>
    </row>
    <row r="183" spans="1:6" x14ac:dyDescent="0.25">
      <c r="A183" s="81">
        <v>6.29</v>
      </c>
      <c r="B183" s="94" t="s">
        <v>198</v>
      </c>
      <c r="C183" s="73">
        <v>965</v>
      </c>
      <c r="D183" s="74" t="s">
        <v>7</v>
      </c>
      <c r="E183" s="10"/>
      <c r="F183" s="12">
        <f>ROUND(C183*E183,2)</f>
        <v>0</v>
      </c>
    </row>
    <row r="184" spans="1:6" x14ac:dyDescent="0.25">
      <c r="A184" s="81">
        <v>6.3</v>
      </c>
      <c r="B184" s="94" t="s">
        <v>199</v>
      </c>
      <c r="C184" s="73">
        <v>75</v>
      </c>
      <c r="D184" s="74" t="s">
        <v>7</v>
      </c>
      <c r="E184" s="10"/>
      <c r="F184" s="12">
        <f>ROUND(C184*E184,2)</f>
        <v>0</v>
      </c>
    </row>
    <row r="185" spans="1:6" x14ac:dyDescent="0.25">
      <c r="A185" s="81">
        <v>6.31</v>
      </c>
      <c r="B185" s="94" t="s">
        <v>200</v>
      </c>
      <c r="C185" s="90">
        <v>206</v>
      </c>
      <c r="D185" s="78" t="s">
        <v>7</v>
      </c>
      <c r="E185" s="10"/>
      <c r="F185" s="12">
        <f>ROUND(C185*E185,2)</f>
        <v>0</v>
      </c>
    </row>
    <row r="186" spans="1:6" x14ac:dyDescent="0.25">
      <c r="A186" s="155"/>
      <c r="B186" s="94"/>
      <c r="C186" s="90"/>
      <c r="D186" s="78"/>
      <c r="E186" s="10"/>
      <c r="F186" s="12"/>
    </row>
    <row r="187" spans="1:6" x14ac:dyDescent="0.25">
      <c r="A187" s="166">
        <v>7</v>
      </c>
      <c r="B187" s="93" t="s">
        <v>205</v>
      </c>
      <c r="C187" s="90"/>
      <c r="D187" s="78"/>
      <c r="E187" s="10"/>
      <c r="F187" s="12"/>
    </row>
    <row r="188" spans="1:6" ht="25.5" x14ac:dyDescent="0.25">
      <c r="A188" s="155">
        <v>7.1</v>
      </c>
      <c r="B188" s="94" t="s">
        <v>202</v>
      </c>
      <c r="C188" s="90">
        <v>1</v>
      </c>
      <c r="D188" s="78" t="s">
        <v>7</v>
      </c>
      <c r="E188" s="10"/>
      <c r="F188" s="12">
        <f>ROUND(C188*E188,2)</f>
        <v>0</v>
      </c>
    </row>
    <row r="189" spans="1:6" ht="25.5" x14ac:dyDescent="0.25">
      <c r="A189" s="155">
        <v>7.2</v>
      </c>
      <c r="B189" s="94" t="s">
        <v>203</v>
      </c>
      <c r="C189" s="90">
        <v>5</v>
      </c>
      <c r="D189" s="78" t="s">
        <v>7</v>
      </c>
      <c r="E189" s="10"/>
      <c r="F189" s="12">
        <f t="shared" ref="F189:F190" si="9">ROUND(C189*E189,2)</f>
        <v>0</v>
      </c>
    </row>
    <row r="190" spans="1:6" ht="25.5" x14ac:dyDescent="0.25">
      <c r="A190" s="155">
        <v>7.3</v>
      </c>
      <c r="B190" s="94" t="s">
        <v>124</v>
      </c>
      <c r="C190" s="90">
        <v>1</v>
      </c>
      <c r="D190" s="78" t="s">
        <v>7</v>
      </c>
      <c r="E190" s="10"/>
      <c r="F190" s="12">
        <f t="shared" si="9"/>
        <v>0</v>
      </c>
    </row>
    <row r="191" spans="1:6" ht="25.5" x14ac:dyDescent="0.25">
      <c r="A191" s="155">
        <v>7.4</v>
      </c>
      <c r="B191" s="94" t="s">
        <v>89</v>
      </c>
      <c r="C191" s="90">
        <v>1</v>
      </c>
      <c r="D191" s="78" t="s">
        <v>7</v>
      </c>
      <c r="E191" s="10"/>
      <c r="F191" s="12">
        <f>ROUND(C191*E191,2)</f>
        <v>0</v>
      </c>
    </row>
    <row r="192" spans="1:6" x14ac:dyDescent="0.25">
      <c r="A192" s="155">
        <v>7.5</v>
      </c>
      <c r="B192" s="94" t="s">
        <v>16</v>
      </c>
      <c r="C192" s="90">
        <v>7</v>
      </c>
      <c r="D192" s="78" t="s">
        <v>7</v>
      </c>
      <c r="E192" s="10"/>
      <c r="F192" s="12">
        <f>ROUND(C192*E192,2)</f>
        <v>0</v>
      </c>
    </row>
    <row r="193" spans="1:6" x14ac:dyDescent="0.25">
      <c r="A193" s="155">
        <v>7.6</v>
      </c>
      <c r="B193" s="94" t="s">
        <v>204</v>
      </c>
      <c r="C193" s="90">
        <v>1</v>
      </c>
      <c r="D193" s="78" t="s">
        <v>7</v>
      </c>
      <c r="E193" s="10"/>
      <c r="F193" s="12">
        <f>ROUND(C193*E193,2)</f>
        <v>0</v>
      </c>
    </row>
    <row r="194" spans="1:6" x14ac:dyDescent="0.25">
      <c r="A194" s="155"/>
      <c r="B194" s="94"/>
      <c r="C194" s="90"/>
      <c r="D194" s="78"/>
      <c r="E194" s="10"/>
      <c r="F194" s="12"/>
    </row>
    <row r="195" spans="1:6" x14ac:dyDescent="0.25">
      <c r="A195" s="166">
        <v>8</v>
      </c>
      <c r="B195" s="93" t="s">
        <v>183</v>
      </c>
      <c r="C195" s="90"/>
      <c r="D195" s="78"/>
      <c r="E195" s="10"/>
      <c r="F195" s="12"/>
    </row>
    <row r="196" spans="1:6" ht="25.5" x14ac:dyDescent="0.25">
      <c r="A196" s="155">
        <v>8.1</v>
      </c>
      <c r="B196" s="94" t="s">
        <v>184</v>
      </c>
      <c r="C196" s="79">
        <v>193.05</v>
      </c>
      <c r="D196" s="78" t="s">
        <v>13</v>
      </c>
      <c r="E196" s="10"/>
      <c r="F196" s="12">
        <f>ROUND(C196*E196,2)</f>
        <v>0</v>
      </c>
    </row>
    <row r="197" spans="1:6" ht="25.5" x14ac:dyDescent="0.25">
      <c r="A197" s="155">
        <v>8.1999999999999993</v>
      </c>
      <c r="B197" s="94" t="s">
        <v>185</v>
      </c>
      <c r="C197" s="79">
        <v>42</v>
      </c>
      <c r="D197" s="78" t="s">
        <v>7</v>
      </c>
      <c r="E197" s="10"/>
      <c r="F197" s="12">
        <f>ROUND(C197*E197,2)</f>
        <v>0</v>
      </c>
    </row>
    <row r="198" spans="1:6" x14ac:dyDescent="0.25">
      <c r="A198" s="155"/>
      <c r="B198" s="94"/>
      <c r="C198" s="90"/>
      <c r="D198" s="78"/>
      <c r="E198" s="10"/>
      <c r="F198" s="12"/>
    </row>
    <row r="199" spans="1:6" ht="25.5" x14ac:dyDescent="0.25">
      <c r="A199" s="171">
        <v>9</v>
      </c>
      <c r="B199" s="94" t="s">
        <v>206</v>
      </c>
      <c r="C199" s="90">
        <v>1</v>
      </c>
      <c r="D199" s="78" t="s">
        <v>7</v>
      </c>
      <c r="E199" s="10"/>
      <c r="F199" s="12">
        <f>ROUND(C199*E199,2)</f>
        <v>0</v>
      </c>
    </row>
    <row r="200" spans="1:6" x14ac:dyDescent="0.25">
      <c r="A200" s="155"/>
      <c r="B200" s="94"/>
      <c r="C200" s="90"/>
      <c r="D200" s="78"/>
      <c r="E200" s="10"/>
      <c r="F200" s="12"/>
    </row>
    <row r="201" spans="1:6" x14ac:dyDescent="0.25">
      <c r="A201" s="166">
        <v>10</v>
      </c>
      <c r="B201" s="95" t="s">
        <v>62</v>
      </c>
      <c r="C201" s="90"/>
      <c r="D201" s="78"/>
      <c r="E201" s="10"/>
      <c r="F201" s="12"/>
    </row>
    <row r="202" spans="1:6" x14ac:dyDescent="0.25">
      <c r="A202" s="173">
        <v>10.1</v>
      </c>
      <c r="B202" s="97" t="s">
        <v>65</v>
      </c>
      <c r="C202" s="79">
        <v>634.29999999999995</v>
      </c>
      <c r="D202" s="74" t="s">
        <v>10</v>
      </c>
      <c r="E202" s="18"/>
      <c r="F202" s="12">
        <f>ROUND(C202*E202,2)</f>
        <v>0</v>
      </c>
    </row>
    <row r="203" spans="1:6" x14ac:dyDescent="0.25">
      <c r="A203" s="173">
        <v>10.199999999999999</v>
      </c>
      <c r="B203" s="97" t="s">
        <v>63</v>
      </c>
      <c r="C203" s="79">
        <v>2312.0700000000002</v>
      </c>
      <c r="D203" s="74" t="s">
        <v>10</v>
      </c>
      <c r="E203" s="18"/>
      <c r="F203" s="12">
        <f>ROUND(C203*E203,2)</f>
        <v>0</v>
      </c>
    </row>
    <row r="204" spans="1:6" x14ac:dyDescent="0.25">
      <c r="A204" s="173">
        <v>10.3</v>
      </c>
      <c r="B204" s="97" t="s">
        <v>64</v>
      </c>
      <c r="C204" s="79">
        <v>8628.67</v>
      </c>
      <c r="D204" s="74" t="s">
        <v>10</v>
      </c>
      <c r="E204" s="18"/>
      <c r="F204" s="12">
        <f>ROUND(C204*E204,2)</f>
        <v>0</v>
      </c>
    </row>
    <row r="205" spans="1:6" x14ac:dyDescent="0.25">
      <c r="A205" s="155"/>
      <c r="B205" s="94"/>
      <c r="C205" s="79">
        <v>0</v>
      </c>
      <c r="D205" s="78"/>
      <c r="E205" s="10"/>
      <c r="F205" s="12"/>
    </row>
    <row r="206" spans="1:6" x14ac:dyDescent="0.25">
      <c r="A206" s="166">
        <v>11</v>
      </c>
      <c r="B206" s="93" t="s">
        <v>71</v>
      </c>
      <c r="C206" s="79">
        <v>0</v>
      </c>
      <c r="D206" s="78"/>
      <c r="E206" s="10"/>
      <c r="F206" s="12"/>
    </row>
    <row r="207" spans="1:6" x14ac:dyDescent="0.25">
      <c r="A207" s="156">
        <v>11.1</v>
      </c>
      <c r="B207" s="95" t="s">
        <v>294</v>
      </c>
      <c r="C207" s="79">
        <v>0</v>
      </c>
      <c r="D207" s="78"/>
      <c r="E207" s="10"/>
      <c r="F207" s="12"/>
    </row>
    <row r="208" spans="1:6" x14ac:dyDescent="0.25">
      <c r="A208" s="96" t="s">
        <v>209</v>
      </c>
      <c r="B208" s="97" t="s">
        <v>51</v>
      </c>
      <c r="C208" s="79">
        <v>756</v>
      </c>
      <c r="D208" s="74" t="s">
        <v>7</v>
      </c>
      <c r="E208" s="16"/>
      <c r="F208" s="12">
        <f t="shared" ref="F208:F219" si="10">ROUND(C208*E208,2)</f>
        <v>0</v>
      </c>
    </row>
    <row r="209" spans="1:6" ht="25.5" x14ac:dyDescent="0.25">
      <c r="A209" s="96" t="s">
        <v>210</v>
      </c>
      <c r="B209" s="97" t="s">
        <v>245</v>
      </c>
      <c r="C209" s="79">
        <v>4536</v>
      </c>
      <c r="D209" s="74" t="s">
        <v>10</v>
      </c>
      <c r="E209" s="16"/>
      <c r="F209" s="12">
        <f t="shared" si="10"/>
        <v>0</v>
      </c>
    </row>
    <row r="210" spans="1:6" x14ac:dyDescent="0.25">
      <c r="A210" s="96" t="s">
        <v>211</v>
      </c>
      <c r="B210" s="97" t="s">
        <v>42</v>
      </c>
      <c r="C210" s="79">
        <v>1512</v>
      </c>
      <c r="D210" s="74" t="s">
        <v>7</v>
      </c>
      <c r="E210" s="20"/>
      <c r="F210" s="12">
        <f t="shared" si="10"/>
        <v>0</v>
      </c>
    </row>
    <row r="211" spans="1:6" x14ac:dyDescent="0.25">
      <c r="A211" s="96" t="s">
        <v>212</v>
      </c>
      <c r="B211" s="85" t="s">
        <v>43</v>
      </c>
      <c r="C211" s="79">
        <v>756</v>
      </c>
      <c r="D211" s="74" t="s">
        <v>7</v>
      </c>
      <c r="E211" s="20"/>
      <c r="F211" s="12">
        <f t="shared" si="10"/>
        <v>0</v>
      </c>
    </row>
    <row r="212" spans="1:6" x14ac:dyDescent="0.25">
      <c r="A212" s="96" t="s">
        <v>213</v>
      </c>
      <c r="B212" s="85" t="s">
        <v>44</v>
      </c>
      <c r="C212" s="79">
        <v>756</v>
      </c>
      <c r="D212" s="74" t="s">
        <v>7</v>
      </c>
      <c r="E212" s="20"/>
      <c r="F212" s="12">
        <f t="shared" si="10"/>
        <v>0</v>
      </c>
    </row>
    <row r="213" spans="1:6" x14ac:dyDescent="0.25">
      <c r="A213" s="96" t="s">
        <v>214</v>
      </c>
      <c r="B213" s="85" t="s">
        <v>45</v>
      </c>
      <c r="C213" s="79">
        <v>756</v>
      </c>
      <c r="D213" s="74" t="s">
        <v>10</v>
      </c>
      <c r="E213" s="20"/>
      <c r="F213" s="12">
        <f t="shared" si="10"/>
        <v>0</v>
      </c>
    </row>
    <row r="214" spans="1:6" x14ac:dyDescent="0.25">
      <c r="A214" s="96" t="s">
        <v>215</v>
      </c>
      <c r="B214" s="85" t="s">
        <v>46</v>
      </c>
      <c r="C214" s="79">
        <v>756</v>
      </c>
      <c r="D214" s="74" t="s">
        <v>7</v>
      </c>
      <c r="E214" s="20"/>
      <c r="F214" s="12">
        <f t="shared" si="10"/>
        <v>0</v>
      </c>
    </row>
    <row r="215" spans="1:6" x14ac:dyDescent="0.25">
      <c r="A215" s="96" t="s">
        <v>216</v>
      </c>
      <c r="B215" s="85" t="s">
        <v>47</v>
      </c>
      <c r="C215" s="79">
        <v>756</v>
      </c>
      <c r="D215" s="74" t="s">
        <v>48</v>
      </c>
      <c r="E215" s="20"/>
      <c r="F215" s="12">
        <f t="shared" si="10"/>
        <v>0</v>
      </c>
    </row>
    <row r="216" spans="1:6" x14ac:dyDescent="0.25">
      <c r="A216" s="96" t="s">
        <v>217</v>
      </c>
      <c r="B216" s="85" t="s">
        <v>73</v>
      </c>
      <c r="C216" s="79">
        <v>756</v>
      </c>
      <c r="D216" s="74" t="s">
        <v>7</v>
      </c>
      <c r="E216" s="20"/>
      <c r="F216" s="12">
        <f t="shared" si="10"/>
        <v>0</v>
      </c>
    </row>
    <row r="217" spans="1:6" ht="25.5" x14ac:dyDescent="0.25">
      <c r="A217" s="96" t="s">
        <v>218</v>
      </c>
      <c r="B217" s="85" t="s">
        <v>49</v>
      </c>
      <c r="C217" s="79">
        <v>756</v>
      </c>
      <c r="D217" s="74" t="s">
        <v>7</v>
      </c>
      <c r="E217" s="20"/>
      <c r="F217" s="12">
        <f t="shared" si="10"/>
        <v>0</v>
      </c>
    </row>
    <row r="218" spans="1:6" ht="25.5" x14ac:dyDescent="0.25">
      <c r="A218" s="96" t="s">
        <v>219</v>
      </c>
      <c r="B218" s="85" t="s">
        <v>67</v>
      </c>
      <c r="C218" s="79">
        <v>2268</v>
      </c>
      <c r="D218" s="74" t="s">
        <v>13</v>
      </c>
      <c r="E218" s="20"/>
      <c r="F218" s="12">
        <f t="shared" si="10"/>
        <v>0</v>
      </c>
    </row>
    <row r="219" spans="1:6" ht="25.5" x14ac:dyDescent="0.25">
      <c r="A219" s="96" t="s">
        <v>220</v>
      </c>
      <c r="B219" s="85" t="s">
        <v>289</v>
      </c>
      <c r="C219" s="79">
        <v>756</v>
      </c>
      <c r="D219" s="74" t="s">
        <v>7</v>
      </c>
      <c r="E219" s="10"/>
      <c r="F219" s="12">
        <f t="shared" si="10"/>
        <v>0</v>
      </c>
    </row>
    <row r="220" spans="1:6" x14ac:dyDescent="0.25">
      <c r="A220" s="155"/>
      <c r="B220" s="94"/>
      <c r="C220" s="90"/>
      <c r="D220" s="74"/>
      <c r="E220" s="10"/>
      <c r="F220" s="12"/>
    </row>
    <row r="221" spans="1:6" s="29" customFormat="1" x14ac:dyDescent="0.25">
      <c r="A221" s="156">
        <v>11.2</v>
      </c>
      <c r="B221" s="95" t="s">
        <v>296</v>
      </c>
      <c r="C221" s="98"/>
      <c r="D221" s="99"/>
      <c r="E221" s="48"/>
      <c r="F221" s="7"/>
    </row>
    <row r="222" spans="1:6" s="29" customFormat="1" x14ac:dyDescent="0.25">
      <c r="A222" s="96" t="s">
        <v>221</v>
      </c>
      <c r="B222" s="97" t="s">
        <v>50</v>
      </c>
      <c r="C222" s="79">
        <v>840</v>
      </c>
      <c r="D222" s="74" t="s">
        <v>7</v>
      </c>
      <c r="E222" s="16"/>
      <c r="F222" s="7">
        <f t="shared" ref="F222:F233" si="11">ROUND(C222*E222,2)</f>
        <v>0</v>
      </c>
    </row>
    <row r="223" spans="1:6" s="29" customFormat="1" ht="25.5" x14ac:dyDescent="0.25">
      <c r="A223" s="96" t="s">
        <v>222</v>
      </c>
      <c r="B223" s="97" t="s">
        <v>245</v>
      </c>
      <c r="C223" s="79">
        <v>5040</v>
      </c>
      <c r="D223" s="74" t="s">
        <v>10</v>
      </c>
      <c r="E223" s="16"/>
      <c r="F223" s="7">
        <f t="shared" si="11"/>
        <v>0</v>
      </c>
    </row>
    <row r="224" spans="1:6" s="29" customFormat="1" x14ac:dyDescent="0.25">
      <c r="A224" s="96" t="s">
        <v>223</v>
      </c>
      <c r="B224" s="97" t="s">
        <v>42</v>
      </c>
      <c r="C224" s="79">
        <v>1680</v>
      </c>
      <c r="D224" s="74" t="s">
        <v>7</v>
      </c>
      <c r="E224" s="49"/>
      <c r="F224" s="7">
        <f t="shared" si="11"/>
        <v>0</v>
      </c>
    </row>
    <row r="225" spans="1:6" s="29" customFormat="1" x14ac:dyDescent="0.25">
      <c r="A225" s="96" t="s">
        <v>224</v>
      </c>
      <c r="B225" s="85" t="s">
        <v>43</v>
      </c>
      <c r="C225" s="79">
        <v>840</v>
      </c>
      <c r="D225" s="74" t="s">
        <v>7</v>
      </c>
      <c r="E225" s="49"/>
      <c r="F225" s="7">
        <f t="shared" si="11"/>
        <v>0</v>
      </c>
    </row>
    <row r="226" spans="1:6" s="29" customFormat="1" x14ac:dyDescent="0.25">
      <c r="A226" s="96" t="s">
        <v>225</v>
      </c>
      <c r="B226" s="85" t="s">
        <v>44</v>
      </c>
      <c r="C226" s="79">
        <v>840</v>
      </c>
      <c r="D226" s="74" t="s">
        <v>7</v>
      </c>
      <c r="E226" s="49"/>
      <c r="F226" s="7">
        <f t="shared" si="11"/>
        <v>0</v>
      </c>
    </row>
    <row r="227" spans="1:6" s="29" customFormat="1" x14ac:dyDescent="0.25">
      <c r="A227" s="96" t="s">
        <v>226</v>
      </c>
      <c r="B227" s="85" t="s">
        <v>45</v>
      </c>
      <c r="C227" s="79">
        <v>840</v>
      </c>
      <c r="D227" s="74" t="s">
        <v>10</v>
      </c>
      <c r="E227" s="49"/>
      <c r="F227" s="7">
        <f t="shared" si="11"/>
        <v>0</v>
      </c>
    </row>
    <row r="228" spans="1:6" s="29" customFormat="1" x14ac:dyDescent="0.25">
      <c r="A228" s="96" t="s">
        <v>227</v>
      </c>
      <c r="B228" s="85" t="s">
        <v>46</v>
      </c>
      <c r="C228" s="79">
        <v>840</v>
      </c>
      <c r="D228" s="74" t="s">
        <v>7</v>
      </c>
      <c r="E228" s="49"/>
      <c r="F228" s="7">
        <f t="shared" si="11"/>
        <v>0</v>
      </c>
    </row>
    <row r="229" spans="1:6" s="29" customFormat="1" x14ac:dyDescent="0.25">
      <c r="A229" s="96" t="s">
        <v>228</v>
      </c>
      <c r="B229" s="85" t="s">
        <v>47</v>
      </c>
      <c r="C229" s="79">
        <v>840</v>
      </c>
      <c r="D229" s="74" t="s">
        <v>48</v>
      </c>
      <c r="E229" s="49"/>
      <c r="F229" s="7">
        <f t="shared" si="11"/>
        <v>0</v>
      </c>
    </row>
    <row r="230" spans="1:6" s="29" customFormat="1" x14ac:dyDescent="0.25">
      <c r="A230" s="96" t="s">
        <v>229</v>
      </c>
      <c r="B230" s="85" t="s">
        <v>73</v>
      </c>
      <c r="C230" s="79">
        <v>840</v>
      </c>
      <c r="D230" s="74" t="s">
        <v>7</v>
      </c>
      <c r="E230" s="49"/>
      <c r="F230" s="7">
        <f t="shared" si="11"/>
        <v>0</v>
      </c>
    </row>
    <row r="231" spans="1:6" s="29" customFormat="1" ht="25.5" x14ac:dyDescent="0.25">
      <c r="A231" s="96" t="s">
        <v>230</v>
      </c>
      <c r="B231" s="85" t="s">
        <v>49</v>
      </c>
      <c r="C231" s="79">
        <v>840</v>
      </c>
      <c r="D231" s="74" t="s">
        <v>7</v>
      </c>
      <c r="E231" s="49"/>
      <c r="F231" s="7">
        <f t="shared" si="11"/>
        <v>0</v>
      </c>
    </row>
    <row r="232" spans="1:6" s="29" customFormat="1" ht="25.5" x14ac:dyDescent="0.25">
      <c r="A232" s="96" t="s">
        <v>231</v>
      </c>
      <c r="B232" s="85" t="s">
        <v>68</v>
      </c>
      <c r="C232" s="79">
        <v>1260</v>
      </c>
      <c r="D232" s="74" t="s">
        <v>13</v>
      </c>
      <c r="E232" s="49"/>
      <c r="F232" s="7">
        <f t="shared" si="11"/>
        <v>0</v>
      </c>
    </row>
    <row r="233" spans="1:6" s="29" customFormat="1" ht="25.5" x14ac:dyDescent="0.25">
      <c r="A233" s="96" t="s">
        <v>232</v>
      </c>
      <c r="B233" s="85" t="s">
        <v>288</v>
      </c>
      <c r="C233" s="79">
        <v>840</v>
      </c>
      <c r="D233" s="74" t="s">
        <v>7</v>
      </c>
      <c r="E233" s="49"/>
      <c r="F233" s="7">
        <f t="shared" si="11"/>
        <v>0</v>
      </c>
    </row>
    <row r="234" spans="1:6" s="29" customFormat="1" x14ac:dyDescent="0.25">
      <c r="A234" s="155"/>
      <c r="B234" s="94"/>
      <c r="C234" s="90"/>
      <c r="D234" s="78"/>
      <c r="E234" s="22"/>
      <c r="F234" s="7"/>
    </row>
    <row r="235" spans="1:6" s="29" customFormat="1" x14ac:dyDescent="0.25">
      <c r="A235" s="156">
        <v>11.3</v>
      </c>
      <c r="B235" s="95" t="s">
        <v>297</v>
      </c>
      <c r="C235" s="104"/>
      <c r="D235" s="105"/>
      <c r="E235" s="50"/>
      <c r="F235" s="7"/>
    </row>
    <row r="236" spans="1:6" s="29" customFormat="1" x14ac:dyDescent="0.25">
      <c r="A236" s="96" t="s">
        <v>246</v>
      </c>
      <c r="B236" s="106" t="s">
        <v>61</v>
      </c>
      <c r="C236" s="100">
        <v>155</v>
      </c>
      <c r="D236" s="78" t="s">
        <v>7</v>
      </c>
      <c r="E236" s="15"/>
      <c r="F236" s="51">
        <f t="shared" ref="F236:F247" si="12">ROUND(C236*E236,2)</f>
        <v>0</v>
      </c>
    </row>
    <row r="237" spans="1:6" s="29" customFormat="1" ht="25.5" x14ac:dyDescent="0.25">
      <c r="A237" s="96" t="s">
        <v>247</v>
      </c>
      <c r="B237" s="106" t="s">
        <v>245</v>
      </c>
      <c r="C237" s="100">
        <v>930</v>
      </c>
      <c r="D237" s="78" t="s">
        <v>10</v>
      </c>
      <c r="E237" s="15"/>
      <c r="F237" s="51">
        <f t="shared" si="12"/>
        <v>0</v>
      </c>
    </row>
    <row r="238" spans="1:6" s="29" customFormat="1" x14ac:dyDescent="0.25">
      <c r="A238" s="96" t="s">
        <v>248</v>
      </c>
      <c r="B238" s="106" t="s">
        <v>42</v>
      </c>
      <c r="C238" s="100">
        <v>310</v>
      </c>
      <c r="D238" s="78" t="s">
        <v>7</v>
      </c>
      <c r="E238" s="52"/>
      <c r="F238" s="51">
        <f t="shared" si="12"/>
        <v>0</v>
      </c>
    </row>
    <row r="239" spans="1:6" s="29" customFormat="1" x14ac:dyDescent="0.25">
      <c r="A239" s="96" t="s">
        <v>249</v>
      </c>
      <c r="B239" s="75" t="s">
        <v>43</v>
      </c>
      <c r="C239" s="100">
        <v>155</v>
      </c>
      <c r="D239" s="78" t="s">
        <v>7</v>
      </c>
      <c r="E239" s="52"/>
      <c r="F239" s="51">
        <f t="shared" si="12"/>
        <v>0</v>
      </c>
    </row>
    <row r="240" spans="1:6" s="29" customFormat="1" x14ac:dyDescent="0.25">
      <c r="A240" s="96" t="s">
        <v>250</v>
      </c>
      <c r="B240" s="75" t="s">
        <v>44</v>
      </c>
      <c r="C240" s="100">
        <v>155</v>
      </c>
      <c r="D240" s="78" t="s">
        <v>7</v>
      </c>
      <c r="E240" s="52"/>
      <c r="F240" s="51">
        <f t="shared" si="12"/>
        <v>0</v>
      </c>
    </row>
    <row r="241" spans="1:6" s="29" customFormat="1" x14ac:dyDescent="0.25">
      <c r="A241" s="96" t="s">
        <v>251</v>
      </c>
      <c r="B241" s="75" t="s">
        <v>45</v>
      </c>
      <c r="C241" s="100">
        <v>155</v>
      </c>
      <c r="D241" s="78" t="s">
        <v>10</v>
      </c>
      <c r="E241" s="52"/>
      <c r="F241" s="51">
        <f t="shared" si="12"/>
        <v>0</v>
      </c>
    </row>
    <row r="242" spans="1:6" s="29" customFormat="1" x14ac:dyDescent="0.25">
      <c r="A242" s="96" t="s">
        <v>252</v>
      </c>
      <c r="B242" s="75" t="s">
        <v>46</v>
      </c>
      <c r="C242" s="100">
        <v>155</v>
      </c>
      <c r="D242" s="78" t="s">
        <v>7</v>
      </c>
      <c r="E242" s="52"/>
      <c r="F242" s="51">
        <f t="shared" si="12"/>
        <v>0</v>
      </c>
    </row>
    <row r="243" spans="1:6" s="29" customFormat="1" x14ac:dyDescent="0.25">
      <c r="A243" s="96" t="s">
        <v>253</v>
      </c>
      <c r="B243" s="75" t="s">
        <v>47</v>
      </c>
      <c r="C243" s="100">
        <v>155</v>
      </c>
      <c r="D243" s="78" t="s">
        <v>48</v>
      </c>
      <c r="E243" s="52"/>
      <c r="F243" s="51">
        <f t="shared" si="12"/>
        <v>0</v>
      </c>
    </row>
    <row r="244" spans="1:6" s="29" customFormat="1" x14ac:dyDescent="0.25">
      <c r="A244" s="96" t="s">
        <v>254</v>
      </c>
      <c r="B244" s="85" t="s">
        <v>73</v>
      </c>
      <c r="C244" s="100">
        <v>155</v>
      </c>
      <c r="D244" s="74" t="s">
        <v>7</v>
      </c>
      <c r="E244" s="49"/>
      <c r="F244" s="7">
        <f t="shared" si="12"/>
        <v>0</v>
      </c>
    </row>
    <row r="245" spans="1:6" s="29" customFormat="1" ht="25.5" x14ac:dyDescent="0.25">
      <c r="A245" s="96" t="s">
        <v>255</v>
      </c>
      <c r="B245" s="75" t="s">
        <v>49</v>
      </c>
      <c r="C245" s="100">
        <v>155</v>
      </c>
      <c r="D245" s="78" t="s">
        <v>7</v>
      </c>
      <c r="E245" s="52"/>
      <c r="F245" s="51">
        <f t="shared" si="12"/>
        <v>0</v>
      </c>
    </row>
    <row r="246" spans="1:6" s="29" customFormat="1" ht="25.5" x14ac:dyDescent="0.25">
      <c r="A246" s="96" t="s">
        <v>256</v>
      </c>
      <c r="B246" s="75" t="s">
        <v>68</v>
      </c>
      <c r="C246" s="100">
        <v>232.5</v>
      </c>
      <c r="D246" s="78" t="s">
        <v>13</v>
      </c>
      <c r="E246" s="52"/>
      <c r="F246" s="51">
        <f t="shared" si="12"/>
        <v>0</v>
      </c>
    </row>
    <row r="247" spans="1:6" s="29" customFormat="1" ht="25.5" x14ac:dyDescent="0.25">
      <c r="A247" s="96" t="s">
        <v>257</v>
      </c>
      <c r="B247" s="85" t="s">
        <v>288</v>
      </c>
      <c r="C247" s="100">
        <v>155</v>
      </c>
      <c r="D247" s="78" t="s">
        <v>7</v>
      </c>
      <c r="E247" s="52"/>
      <c r="F247" s="51">
        <f t="shared" si="12"/>
        <v>0</v>
      </c>
    </row>
    <row r="248" spans="1:6" s="29" customFormat="1" x14ac:dyDescent="0.25">
      <c r="A248" s="155"/>
      <c r="B248" s="94"/>
      <c r="C248" s="90"/>
      <c r="D248" s="74"/>
      <c r="E248" s="22"/>
      <c r="F248" s="7"/>
    </row>
    <row r="249" spans="1:6" s="29" customFormat="1" x14ac:dyDescent="0.25">
      <c r="A249" s="166">
        <v>12</v>
      </c>
      <c r="B249" s="93" t="s">
        <v>90</v>
      </c>
      <c r="C249" s="90"/>
      <c r="D249" s="78"/>
      <c r="E249" s="22"/>
      <c r="F249" s="7"/>
    </row>
    <row r="250" spans="1:6" s="29" customFormat="1" x14ac:dyDescent="0.25">
      <c r="A250" s="154">
        <v>12.1</v>
      </c>
      <c r="B250" s="76" t="s">
        <v>91</v>
      </c>
      <c r="C250" s="90"/>
      <c r="D250" s="78"/>
      <c r="E250" s="22"/>
      <c r="F250" s="7"/>
    </row>
    <row r="251" spans="1:6" s="29" customFormat="1" ht="25.5" x14ac:dyDescent="0.25">
      <c r="A251" s="91" t="s">
        <v>233</v>
      </c>
      <c r="B251" s="94" t="s">
        <v>125</v>
      </c>
      <c r="C251" s="79">
        <v>1852.01</v>
      </c>
      <c r="D251" s="78" t="s">
        <v>13</v>
      </c>
      <c r="E251" s="16"/>
      <c r="F251" s="7">
        <f t="shared" ref="F251" si="13">ROUND(C251*E251,2)</f>
        <v>0</v>
      </c>
    </row>
    <row r="252" spans="1:6" s="29" customFormat="1" x14ac:dyDescent="0.25">
      <c r="A252" s="154">
        <v>12.2</v>
      </c>
      <c r="B252" s="93" t="s">
        <v>92</v>
      </c>
      <c r="C252" s="79">
        <v>0</v>
      </c>
      <c r="D252" s="78"/>
      <c r="E252" s="16"/>
      <c r="F252" s="7"/>
    </row>
    <row r="253" spans="1:6" s="29" customFormat="1" x14ac:dyDescent="0.25">
      <c r="A253" s="91" t="s">
        <v>234</v>
      </c>
      <c r="B253" s="94" t="s">
        <v>94</v>
      </c>
      <c r="C253" s="79">
        <v>6945.02</v>
      </c>
      <c r="D253" s="78" t="s">
        <v>17</v>
      </c>
      <c r="E253" s="22"/>
      <c r="F253" s="7">
        <f t="shared" ref="F253:F254" si="14">ROUND(C253*E253,2)</f>
        <v>0</v>
      </c>
    </row>
    <row r="254" spans="1:6" s="29" customFormat="1" x14ac:dyDescent="0.25">
      <c r="A254" s="91" t="s">
        <v>235</v>
      </c>
      <c r="B254" s="94" t="s">
        <v>93</v>
      </c>
      <c r="C254" s="79">
        <v>39690.82</v>
      </c>
      <c r="D254" s="78" t="s">
        <v>95</v>
      </c>
      <c r="E254" s="22"/>
      <c r="F254" s="7">
        <f t="shared" si="14"/>
        <v>0</v>
      </c>
    </row>
    <row r="255" spans="1:6" s="29" customFormat="1" x14ac:dyDescent="0.25">
      <c r="A255" s="154"/>
      <c r="B255" s="94"/>
      <c r="C255" s="79">
        <v>0</v>
      </c>
      <c r="D255" s="78"/>
      <c r="E255" s="22"/>
      <c r="F255" s="7"/>
    </row>
    <row r="256" spans="1:6" s="29" customFormat="1" x14ac:dyDescent="0.25">
      <c r="A256" s="166">
        <v>13</v>
      </c>
      <c r="B256" s="93" t="s">
        <v>30</v>
      </c>
      <c r="C256" s="79">
        <v>0</v>
      </c>
      <c r="D256" s="78"/>
      <c r="E256" s="22"/>
      <c r="F256" s="7"/>
    </row>
    <row r="257" spans="1:6" s="29" customFormat="1" x14ac:dyDescent="0.25">
      <c r="A257" s="155">
        <v>13.1</v>
      </c>
      <c r="B257" s="94" t="s">
        <v>96</v>
      </c>
      <c r="C257" s="79">
        <v>94.5</v>
      </c>
      <c r="D257" s="78" t="s">
        <v>24</v>
      </c>
      <c r="E257" s="22"/>
      <c r="F257" s="7">
        <f>ROUND(C257*E257,2)</f>
        <v>0</v>
      </c>
    </row>
    <row r="258" spans="1:6" s="29" customFormat="1" x14ac:dyDescent="0.25">
      <c r="A258" s="155">
        <v>13.2</v>
      </c>
      <c r="B258" s="94" t="s">
        <v>97</v>
      </c>
      <c r="C258" s="79">
        <v>11575.05</v>
      </c>
      <c r="D258" s="78" t="s">
        <v>79</v>
      </c>
      <c r="E258" s="22"/>
      <c r="F258" s="7">
        <f>ROUND(C258*E258,2)</f>
        <v>0</v>
      </c>
    </row>
    <row r="259" spans="1:6" s="29" customFormat="1" x14ac:dyDescent="0.25">
      <c r="A259" s="155"/>
      <c r="B259" s="75"/>
      <c r="C259" s="79">
        <v>0</v>
      </c>
      <c r="D259" s="78"/>
      <c r="E259" s="22"/>
      <c r="F259" s="7"/>
    </row>
    <row r="260" spans="1:6" s="29" customFormat="1" x14ac:dyDescent="0.25">
      <c r="A260" s="166">
        <v>14</v>
      </c>
      <c r="B260" s="93" t="s">
        <v>241</v>
      </c>
      <c r="C260" s="79">
        <v>0</v>
      </c>
      <c r="D260" s="78"/>
      <c r="E260" s="22"/>
      <c r="F260" s="7">
        <f>ROUND(C260*E260,2)</f>
        <v>0</v>
      </c>
    </row>
    <row r="261" spans="1:6" s="29" customFormat="1" x14ac:dyDescent="0.25">
      <c r="A261" s="155">
        <v>14.1</v>
      </c>
      <c r="B261" s="94" t="s">
        <v>242</v>
      </c>
      <c r="C261" s="79">
        <v>198</v>
      </c>
      <c r="D261" s="78" t="s">
        <v>25</v>
      </c>
      <c r="E261" s="22"/>
      <c r="F261" s="7">
        <f>ROUND(C261*E261,2)</f>
        <v>0</v>
      </c>
    </row>
    <row r="262" spans="1:6" s="29" customFormat="1" x14ac:dyDescent="0.25">
      <c r="A262" s="155">
        <v>14.2</v>
      </c>
      <c r="B262" s="94" t="s">
        <v>243</v>
      </c>
      <c r="C262" s="90">
        <v>12</v>
      </c>
      <c r="D262" s="78" t="s">
        <v>176</v>
      </c>
      <c r="E262" s="22"/>
      <c r="F262" s="7">
        <f>ROUND(C262*E262,2)</f>
        <v>0</v>
      </c>
    </row>
    <row r="263" spans="1:6" s="29" customFormat="1" x14ac:dyDescent="0.25">
      <c r="A263" s="151"/>
      <c r="B263" s="101" t="s">
        <v>38</v>
      </c>
      <c r="C263" s="102"/>
      <c r="D263" s="78"/>
      <c r="E263" s="22"/>
      <c r="F263" s="53">
        <f>SUM(F119:F262)</f>
        <v>0</v>
      </c>
    </row>
    <row r="264" spans="1:6" s="29" customFormat="1" x14ac:dyDescent="0.25">
      <c r="A264" s="154"/>
      <c r="B264" s="103"/>
      <c r="C264" s="73"/>
      <c r="D264" s="74"/>
      <c r="E264" s="1"/>
      <c r="F264" s="9"/>
    </row>
    <row r="265" spans="1:6" s="29" customFormat="1" x14ac:dyDescent="0.25">
      <c r="A265" s="159" t="s">
        <v>33</v>
      </c>
      <c r="B265" s="107" t="s">
        <v>34</v>
      </c>
      <c r="C265" s="105"/>
      <c r="D265" s="108"/>
      <c r="E265" s="54"/>
      <c r="F265" s="55"/>
    </row>
    <row r="266" spans="1:6" s="25" customFormat="1" x14ac:dyDescent="0.25">
      <c r="A266" s="160"/>
      <c r="B266" s="109"/>
      <c r="C266" s="79"/>
      <c r="D266" s="110"/>
      <c r="E266" s="23"/>
      <c r="F266" s="24"/>
    </row>
    <row r="267" spans="1:6" s="25" customFormat="1" x14ac:dyDescent="0.25">
      <c r="A267" s="168">
        <v>1</v>
      </c>
      <c r="B267" s="111" t="s">
        <v>126</v>
      </c>
      <c r="C267" s="79"/>
      <c r="D267" s="74"/>
      <c r="E267" s="1"/>
      <c r="F267" s="26"/>
    </row>
    <row r="268" spans="1:6" s="25" customFormat="1" x14ac:dyDescent="0.25">
      <c r="A268" s="161"/>
      <c r="B268" s="95"/>
      <c r="C268" s="73"/>
      <c r="D268" s="74"/>
      <c r="E268" s="16"/>
      <c r="F268" s="27"/>
    </row>
    <row r="269" spans="1:6" s="25" customFormat="1" x14ac:dyDescent="0.25">
      <c r="A269" s="161">
        <v>1.1000000000000001</v>
      </c>
      <c r="B269" s="95" t="s">
        <v>127</v>
      </c>
      <c r="C269" s="73"/>
      <c r="D269" s="74"/>
      <c r="E269" s="16"/>
      <c r="F269" s="27"/>
    </row>
    <row r="270" spans="1:6" s="25" customFormat="1" x14ac:dyDescent="0.25">
      <c r="A270" s="161" t="s">
        <v>128</v>
      </c>
      <c r="B270" s="95" t="s">
        <v>129</v>
      </c>
      <c r="C270" s="73"/>
      <c r="D270" s="74"/>
      <c r="E270" s="16"/>
      <c r="F270" s="27"/>
    </row>
    <row r="271" spans="1:6" s="25" customFormat="1" x14ac:dyDescent="0.25">
      <c r="A271" s="69" t="s">
        <v>130</v>
      </c>
      <c r="B271" s="85" t="s">
        <v>131</v>
      </c>
      <c r="C271" s="79">
        <v>1575</v>
      </c>
      <c r="D271" s="74" t="s">
        <v>10</v>
      </c>
      <c r="E271" s="16"/>
      <c r="F271" s="56">
        <f t="shared" ref="F271:F302" si="15">ROUND(E271*C271,2)</f>
        <v>0</v>
      </c>
    </row>
    <row r="272" spans="1:6" s="25" customFormat="1" x14ac:dyDescent="0.25">
      <c r="A272" s="161"/>
      <c r="B272" s="95"/>
      <c r="C272" s="79">
        <v>0</v>
      </c>
      <c r="D272" s="74"/>
      <c r="E272" s="16"/>
      <c r="F272" s="56">
        <f t="shared" si="15"/>
        <v>0</v>
      </c>
    </row>
    <row r="273" spans="1:6" s="25" customFormat="1" x14ac:dyDescent="0.25">
      <c r="A273" s="161" t="s">
        <v>132</v>
      </c>
      <c r="B273" s="82" t="s">
        <v>133</v>
      </c>
      <c r="C273" s="79">
        <v>0</v>
      </c>
      <c r="D273" s="74"/>
      <c r="E273" s="16"/>
      <c r="F273" s="56">
        <f t="shared" si="15"/>
        <v>0</v>
      </c>
    </row>
    <row r="274" spans="1:6" s="25" customFormat="1" x14ac:dyDescent="0.25">
      <c r="A274" s="69" t="s">
        <v>134</v>
      </c>
      <c r="B274" s="85" t="s">
        <v>135</v>
      </c>
      <c r="C274" s="79">
        <v>472.5</v>
      </c>
      <c r="D274" s="74" t="s">
        <v>17</v>
      </c>
      <c r="E274" s="16"/>
      <c r="F274" s="56">
        <f t="shared" si="15"/>
        <v>0</v>
      </c>
    </row>
    <row r="275" spans="1:6" s="25" customFormat="1" x14ac:dyDescent="0.25">
      <c r="A275" s="69" t="s">
        <v>136</v>
      </c>
      <c r="B275" s="85" t="s">
        <v>137</v>
      </c>
      <c r="C275" s="79">
        <v>315</v>
      </c>
      <c r="D275" s="74" t="s">
        <v>10</v>
      </c>
      <c r="E275" s="16"/>
      <c r="F275" s="56">
        <f t="shared" si="15"/>
        <v>0</v>
      </c>
    </row>
    <row r="276" spans="1:6" s="25" customFormat="1" x14ac:dyDescent="0.25">
      <c r="A276" s="162"/>
      <c r="B276" s="85"/>
      <c r="C276" s="79">
        <v>0</v>
      </c>
      <c r="D276" s="74"/>
      <c r="E276" s="16"/>
      <c r="F276" s="56">
        <f t="shared" si="15"/>
        <v>0</v>
      </c>
    </row>
    <row r="277" spans="1:6" s="25" customFormat="1" x14ac:dyDescent="0.25">
      <c r="A277" s="161">
        <v>1.2</v>
      </c>
      <c r="B277" s="82" t="s">
        <v>138</v>
      </c>
      <c r="C277" s="79">
        <v>0</v>
      </c>
      <c r="D277" s="112"/>
      <c r="E277" s="28"/>
      <c r="F277" s="56">
        <f t="shared" si="15"/>
        <v>0</v>
      </c>
    </row>
    <row r="278" spans="1:6" s="25" customFormat="1" x14ac:dyDescent="0.25">
      <c r="A278" s="161" t="s">
        <v>75</v>
      </c>
      <c r="B278" s="82" t="s">
        <v>139</v>
      </c>
      <c r="C278" s="79">
        <v>0</v>
      </c>
      <c r="D278" s="112"/>
      <c r="E278" s="28"/>
      <c r="F278" s="56">
        <f t="shared" si="15"/>
        <v>0</v>
      </c>
    </row>
    <row r="279" spans="1:6" s="25" customFormat="1" x14ac:dyDescent="0.25">
      <c r="A279" s="69" t="s">
        <v>140</v>
      </c>
      <c r="B279" s="85" t="s">
        <v>141</v>
      </c>
      <c r="C279" s="79">
        <v>210</v>
      </c>
      <c r="D279" s="74" t="s">
        <v>10</v>
      </c>
      <c r="E279" s="16"/>
      <c r="F279" s="56">
        <f t="shared" si="15"/>
        <v>0</v>
      </c>
    </row>
    <row r="280" spans="1:6" s="25" customFormat="1" x14ac:dyDescent="0.25">
      <c r="A280" s="69" t="s">
        <v>142</v>
      </c>
      <c r="B280" s="85" t="s">
        <v>143</v>
      </c>
      <c r="C280" s="79">
        <v>210</v>
      </c>
      <c r="D280" s="74" t="s">
        <v>10</v>
      </c>
      <c r="E280" s="16"/>
      <c r="F280" s="56">
        <f t="shared" si="15"/>
        <v>0</v>
      </c>
    </row>
    <row r="281" spans="1:6" s="25" customFormat="1" x14ac:dyDescent="0.25">
      <c r="A281" s="69" t="s">
        <v>144</v>
      </c>
      <c r="B281" s="85" t="s">
        <v>145</v>
      </c>
      <c r="C281" s="79">
        <v>210</v>
      </c>
      <c r="D281" s="74" t="s">
        <v>10</v>
      </c>
      <c r="E281" s="16"/>
      <c r="F281" s="56">
        <f t="shared" si="15"/>
        <v>0</v>
      </c>
    </row>
    <row r="282" spans="1:6" s="25" customFormat="1" x14ac:dyDescent="0.25">
      <c r="A282" s="69" t="s">
        <v>146</v>
      </c>
      <c r="B282" s="85" t="s">
        <v>147</v>
      </c>
      <c r="C282" s="79">
        <v>105</v>
      </c>
      <c r="D282" s="74" t="s">
        <v>10</v>
      </c>
      <c r="E282" s="16"/>
      <c r="F282" s="56">
        <f t="shared" si="15"/>
        <v>0</v>
      </c>
    </row>
    <row r="283" spans="1:6" s="25" customFormat="1" x14ac:dyDescent="0.25">
      <c r="A283" s="69" t="s">
        <v>148</v>
      </c>
      <c r="B283" s="85" t="s">
        <v>149</v>
      </c>
      <c r="C283" s="79">
        <v>21</v>
      </c>
      <c r="D283" s="74" t="s">
        <v>10</v>
      </c>
      <c r="E283" s="16"/>
      <c r="F283" s="56">
        <f t="shared" si="15"/>
        <v>0</v>
      </c>
    </row>
    <row r="284" spans="1:6" s="25" customFormat="1" x14ac:dyDescent="0.25">
      <c r="A284" s="69" t="s">
        <v>148</v>
      </c>
      <c r="B284" s="85" t="s">
        <v>150</v>
      </c>
      <c r="C284" s="79">
        <v>21</v>
      </c>
      <c r="D284" s="74" t="s">
        <v>10</v>
      </c>
      <c r="E284" s="16"/>
      <c r="F284" s="56">
        <f>ROUND(E284*C284,2)</f>
        <v>0</v>
      </c>
    </row>
    <row r="285" spans="1:6" s="25" customFormat="1" x14ac:dyDescent="0.25">
      <c r="A285" s="162"/>
      <c r="B285" s="85"/>
      <c r="C285" s="79">
        <v>0</v>
      </c>
      <c r="D285" s="74"/>
      <c r="E285" s="16"/>
      <c r="F285" s="56"/>
    </row>
    <row r="286" spans="1:6" s="25" customFormat="1" x14ac:dyDescent="0.25">
      <c r="A286" s="161" t="s">
        <v>77</v>
      </c>
      <c r="B286" s="82" t="s">
        <v>151</v>
      </c>
      <c r="C286" s="79">
        <v>0</v>
      </c>
      <c r="D286" s="112"/>
      <c r="E286" s="28"/>
      <c r="F286" s="56"/>
    </row>
    <row r="287" spans="1:6" s="25" customFormat="1" x14ac:dyDescent="0.25">
      <c r="A287" s="69" t="s">
        <v>152</v>
      </c>
      <c r="B287" s="85" t="s">
        <v>153</v>
      </c>
      <c r="C287" s="79">
        <v>420</v>
      </c>
      <c r="D287" s="74" t="s">
        <v>7</v>
      </c>
      <c r="E287" s="16"/>
      <c r="F287" s="56">
        <f t="shared" si="15"/>
        <v>0</v>
      </c>
    </row>
    <row r="288" spans="1:6" s="25" customFormat="1" x14ac:dyDescent="0.25">
      <c r="A288" s="69" t="s">
        <v>154</v>
      </c>
      <c r="B288" s="85" t="s">
        <v>155</v>
      </c>
      <c r="C288" s="79">
        <v>420</v>
      </c>
      <c r="D288" s="74" t="s">
        <v>7</v>
      </c>
      <c r="E288" s="16"/>
      <c r="F288" s="56">
        <f t="shared" si="15"/>
        <v>0</v>
      </c>
    </row>
    <row r="289" spans="1:6" s="25" customFormat="1" x14ac:dyDescent="0.25">
      <c r="A289" s="69" t="s">
        <v>156</v>
      </c>
      <c r="B289" s="85" t="s">
        <v>157</v>
      </c>
      <c r="C289" s="79">
        <v>420</v>
      </c>
      <c r="D289" s="74" t="s">
        <v>7</v>
      </c>
      <c r="E289" s="16"/>
      <c r="F289" s="56">
        <f t="shared" si="15"/>
        <v>0</v>
      </c>
    </row>
    <row r="290" spans="1:6" s="25" customFormat="1" x14ac:dyDescent="0.25">
      <c r="A290" s="69" t="s">
        <v>158</v>
      </c>
      <c r="B290" s="85" t="s">
        <v>159</v>
      </c>
      <c r="C290" s="79">
        <v>210</v>
      </c>
      <c r="D290" s="74" t="s">
        <v>7</v>
      </c>
      <c r="E290" s="16"/>
      <c r="F290" s="56">
        <f t="shared" si="15"/>
        <v>0</v>
      </c>
    </row>
    <row r="291" spans="1:6" s="25" customFormat="1" x14ac:dyDescent="0.25">
      <c r="A291" s="69" t="s">
        <v>160</v>
      </c>
      <c r="B291" s="85" t="s">
        <v>161</v>
      </c>
      <c r="C291" s="79">
        <v>42</v>
      </c>
      <c r="D291" s="74" t="s">
        <v>7</v>
      </c>
      <c r="E291" s="16"/>
      <c r="F291" s="56">
        <f t="shared" si="15"/>
        <v>0</v>
      </c>
    </row>
    <row r="292" spans="1:6" s="25" customFormat="1" x14ac:dyDescent="0.25">
      <c r="A292" s="69" t="s">
        <v>160</v>
      </c>
      <c r="B292" s="85" t="s">
        <v>162</v>
      </c>
      <c r="C292" s="79">
        <v>42</v>
      </c>
      <c r="D292" s="74" t="s">
        <v>7</v>
      </c>
      <c r="E292" s="16"/>
      <c r="F292" s="56">
        <f>ROUND(E292*C292,2)</f>
        <v>0</v>
      </c>
    </row>
    <row r="293" spans="1:6" s="25" customFormat="1" x14ac:dyDescent="0.25">
      <c r="A293" s="162"/>
      <c r="B293" s="85"/>
      <c r="C293" s="79">
        <v>0</v>
      </c>
      <c r="D293" s="74"/>
      <c r="E293" s="16"/>
      <c r="F293" s="56">
        <f t="shared" si="15"/>
        <v>0</v>
      </c>
    </row>
    <row r="294" spans="1:6" s="25" customFormat="1" x14ac:dyDescent="0.25">
      <c r="A294" s="161" t="s">
        <v>78</v>
      </c>
      <c r="B294" s="82" t="s">
        <v>163</v>
      </c>
      <c r="C294" s="79">
        <v>0</v>
      </c>
      <c r="D294" s="112"/>
      <c r="E294" s="28"/>
      <c r="F294" s="56">
        <f t="shared" si="15"/>
        <v>0</v>
      </c>
    </row>
    <row r="295" spans="1:6" s="25" customFormat="1" x14ac:dyDescent="0.25">
      <c r="A295" s="69" t="s">
        <v>164</v>
      </c>
      <c r="B295" s="85" t="s">
        <v>165</v>
      </c>
      <c r="C295" s="79">
        <v>84</v>
      </c>
      <c r="D295" s="74" t="s">
        <v>25</v>
      </c>
      <c r="E295" s="16"/>
      <c r="F295" s="56">
        <f t="shared" si="15"/>
        <v>0</v>
      </c>
    </row>
    <row r="296" spans="1:6" s="25" customFormat="1" x14ac:dyDescent="0.25">
      <c r="A296" s="69" t="s">
        <v>166</v>
      </c>
      <c r="B296" s="85" t="s">
        <v>167</v>
      </c>
      <c r="C296" s="79">
        <v>84</v>
      </c>
      <c r="D296" s="74" t="s">
        <v>25</v>
      </c>
      <c r="E296" s="16"/>
      <c r="F296" s="56">
        <f t="shared" si="15"/>
        <v>0</v>
      </c>
    </row>
    <row r="297" spans="1:6" s="25" customFormat="1" x14ac:dyDescent="0.25">
      <c r="A297" s="162"/>
      <c r="B297" s="85"/>
      <c r="C297" s="79">
        <v>0</v>
      </c>
      <c r="D297" s="74"/>
      <c r="E297" s="16"/>
      <c r="F297" s="56">
        <f>ROUND(E297*C297,2)</f>
        <v>0</v>
      </c>
    </row>
    <row r="298" spans="1:6" s="25" customFormat="1" x14ac:dyDescent="0.25">
      <c r="A298" s="169">
        <v>2</v>
      </c>
      <c r="B298" s="82" t="s">
        <v>168</v>
      </c>
      <c r="C298" s="79">
        <v>0</v>
      </c>
      <c r="D298" s="112"/>
      <c r="E298" s="28"/>
      <c r="F298" s="56">
        <f>ROUND(E298*C298,2)</f>
        <v>0</v>
      </c>
    </row>
    <row r="299" spans="1:6" s="25" customFormat="1" x14ac:dyDescent="0.25">
      <c r="A299" s="162">
        <v>2.1</v>
      </c>
      <c r="B299" s="85" t="s">
        <v>169</v>
      </c>
      <c r="C299" s="79">
        <v>126</v>
      </c>
      <c r="D299" s="74" t="s">
        <v>25</v>
      </c>
      <c r="E299" s="16"/>
      <c r="F299" s="56">
        <f>ROUND(E299*C299,2)</f>
        <v>0</v>
      </c>
    </row>
    <row r="300" spans="1:6" s="25" customFormat="1" x14ac:dyDescent="0.25">
      <c r="A300" s="162">
        <v>2.2000000000000002</v>
      </c>
      <c r="B300" s="113" t="s">
        <v>170</v>
      </c>
      <c r="C300" s="79">
        <v>63</v>
      </c>
      <c r="D300" s="74" t="s">
        <v>25</v>
      </c>
      <c r="E300" s="16"/>
      <c r="F300" s="56">
        <f>ROUND(E300*C300,2)</f>
        <v>0</v>
      </c>
    </row>
    <row r="301" spans="1:6" s="25" customFormat="1" x14ac:dyDescent="0.25">
      <c r="A301" s="162">
        <v>2.2999999999999998</v>
      </c>
      <c r="B301" s="113" t="s">
        <v>171</v>
      </c>
      <c r="C301" s="79">
        <v>42</v>
      </c>
      <c r="D301" s="74" t="s">
        <v>25</v>
      </c>
      <c r="E301" s="16"/>
      <c r="F301" s="56">
        <f>ROUND(E301*C301,2)</f>
        <v>0</v>
      </c>
    </row>
    <row r="302" spans="1:6" s="25" customFormat="1" x14ac:dyDescent="0.25">
      <c r="A302" s="163"/>
      <c r="B302" s="85"/>
      <c r="C302" s="79">
        <v>0</v>
      </c>
      <c r="D302" s="79"/>
      <c r="E302" s="1"/>
      <c r="F302" s="56">
        <f t="shared" si="15"/>
        <v>0</v>
      </c>
    </row>
    <row r="303" spans="1:6" s="25" customFormat="1" x14ac:dyDescent="0.25">
      <c r="A303" s="170">
        <v>3</v>
      </c>
      <c r="B303" s="97" t="s">
        <v>298</v>
      </c>
      <c r="C303" s="59"/>
      <c r="D303" s="74" t="s">
        <v>172</v>
      </c>
      <c r="E303" s="1"/>
      <c r="F303" s="7">
        <f>ROUND(E303*C303,2)</f>
        <v>0</v>
      </c>
    </row>
    <row r="304" spans="1:6" s="25" customFormat="1" x14ac:dyDescent="0.25">
      <c r="A304" s="69"/>
      <c r="B304" s="97"/>
      <c r="C304" s="79"/>
      <c r="D304" s="74"/>
      <c r="E304" s="1"/>
      <c r="F304" s="7"/>
    </row>
    <row r="305" spans="1:6" s="29" customFormat="1" ht="51" x14ac:dyDescent="0.25">
      <c r="A305" s="170">
        <v>4</v>
      </c>
      <c r="B305" s="114" t="s">
        <v>173</v>
      </c>
      <c r="C305" s="79">
        <v>2</v>
      </c>
      <c r="D305" s="74" t="s">
        <v>7</v>
      </c>
      <c r="E305" s="1"/>
      <c r="F305" s="7">
        <f>ROUND(E305*C305,2)</f>
        <v>0</v>
      </c>
    </row>
    <row r="306" spans="1:6" s="29" customFormat="1" x14ac:dyDescent="0.25">
      <c r="A306" s="115"/>
      <c r="B306" s="116" t="s">
        <v>174</v>
      </c>
      <c r="C306" s="117"/>
      <c r="D306" s="118"/>
      <c r="E306" s="23"/>
      <c r="F306" s="24">
        <f>SUM(F268:F305)</f>
        <v>0</v>
      </c>
    </row>
    <row r="307" spans="1:6" x14ac:dyDescent="0.25">
      <c r="A307" s="119"/>
      <c r="B307" s="101"/>
      <c r="C307" s="69"/>
      <c r="D307" s="70"/>
      <c r="E307" s="7"/>
      <c r="F307" s="9"/>
    </row>
    <row r="308" spans="1:6" x14ac:dyDescent="0.25">
      <c r="A308" s="120"/>
      <c r="B308" s="101" t="s">
        <v>18</v>
      </c>
      <c r="C308" s="121"/>
      <c r="D308" s="120"/>
      <c r="E308" s="21"/>
      <c r="F308" s="21">
        <f>F306+F263+F114</f>
        <v>0</v>
      </c>
    </row>
    <row r="309" spans="1:6" x14ac:dyDescent="0.25">
      <c r="A309" s="120"/>
      <c r="B309" s="101" t="s">
        <v>18</v>
      </c>
      <c r="C309" s="120"/>
      <c r="D309" s="120"/>
      <c r="E309" s="21"/>
      <c r="F309" s="30">
        <f>F308</f>
        <v>0</v>
      </c>
    </row>
    <row r="310" spans="1:6" x14ac:dyDescent="0.25">
      <c r="A310" s="120"/>
      <c r="B310" s="101"/>
      <c r="C310" s="120"/>
      <c r="D310" s="120"/>
      <c r="E310" s="21"/>
      <c r="F310" s="30"/>
    </row>
    <row r="311" spans="1:6" x14ac:dyDescent="0.25">
      <c r="A311" s="120"/>
      <c r="B311" s="122" t="s">
        <v>56</v>
      </c>
      <c r="C311" s="123"/>
      <c r="D311" s="124"/>
      <c r="E311" s="31"/>
      <c r="F311" s="32"/>
    </row>
    <row r="312" spans="1:6" x14ac:dyDescent="0.25">
      <c r="A312" s="120"/>
      <c r="B312" s="125" t="s">
        <v>57</v>
      </c>
      <c r="C312" s="126">
        <v>0.04</v>
      </c>
      <c r="D312" s="127"/>
      <c r="E312" s="33"/>
      <c r="F312" s="12">
        <f>ROUND(F309*C312,2)</f>
        <v>0</v>
      </c>
    </row>
    <row r="313" spans="1:6" x14ac:dyDescent="0.25">
      <c r="A313" s="120"/>
      <c r="B313" s="125" t="s">
        <v>20</v>
      </c>
      <c r="C313" s="126">
        <v>0.1</v>
      </c>
      <c r="D313" s="127"/>
      <c r="E313" s="33"/>
      <c r="F313" s="12">
        <f>ROUND(F309*C313,2)</f>
        <v>0</v>
      </c>
    </row>
    <row r="314" spans="1:6" x14ac:dyDescent="0.25">
      <c r="A314" s="120"/>
      <c r="B314" s="125" t="s">
        <v>58</v>
      </c>
      <c r="C314" s="126">
        <v>0.04</v>
      </c>
      <c r="D314" s="127"/>
      <c r="E314" s="33"/>
      <c r="F314" s="12">
        <f>ROUND(F309*C314,2)</f>
        <v>0</v>
      </c>
    </row>
    <row r="315" spans="1:6" x14ac:dyDescent="0.25">
      <c r="A315" s="120"/>
      <c r="B315" s="125" t="s">
        <v>59</v>
      </c>
      <c r="C315" s="126">
        <v>0.05</v>
      </c>
      <c r="D315" s="127"/>
      <c r="E315" s="33"/>
      <c r="F315" s="12">
        <f>ROUND(F309*C315,2)</f>
        <v>0</v>
      </c>
    </row>
    <row r="316" spans="1:6" ht="25.5" x14ac:dyDescent="0.25">
      <c r="A316" s="120"/>
      <c r="B316" s="128" t="s">
        <v>291</v>
      </c>
      <c r="C316" s="126">
        <v>0.01</v>
      </c>
      <c r="D316" s="127"/>
      <c r="E316" s="33"/>
      <c r="F316" s="12">
        <f>ROUND(F309*C316,2)</f>
        <v>0</v>
      </c>
    </row>
    <row r="317" spans="1:6" x14ac:dyDescent="0.25">
      <c r="A317" s="120"/>
      <c r="B317" s="125" t="s">
        <v>21</v>
      </c>
      <c r="C317" s="126">
        <v>0.04</v>
      </c>
      <c r="D317" s="127"/>
      <c r="E317" s="33"/>
      <c r="F317" s="12">
        <f>ROUND(F309*C317,2)</f>
        <v>0</v>
      </c>
    </row>
    <row r="318" spans="1:6" x14ac:dyDescent="0.25">
      <c r="A318" s="120"/>
      <c r="B318" s="125" t="s">
        <v>22</v>
      </c>
      <c r="C318" s="126">
        <v>0.01</v>
      </c>
      <c r="D318" s="127"/>
      <c r="E318" s="33"/>
      <c r="F318" s="12">
        <f>ROUND(F309*C318,2)</f>
        <v>0</v>
      </c>
    </row>
    <row r="319" spans="1:6" x14ac:dyDescent="0.25">
      <c r="A319" s="120"/>
      <c r="B319" s="125" t="s">
        <v>60</v>
      </c>
      <c r="C319" s="129">
        <v>0.18</v>
      </c>
      <c r="D319" s="130"/>
      <c r="E319" s="34">
        <f>+F313</f>
        <v>0</v>
      </c>
      <c r="F319" s="34">
        <f>+ROUND(E319*C319,2)</f>
        <v>0</v>
      </c>
    </row>
    <row r="320" spans="1:6" x14ac:dyDescent="0.25">
      <c r="A320" s="125"/>
      <c r="B320" s="69" t="s">
        <v>72</v>
      </c>
      <c r="C320" s="126">
        <v>0.1</v>
      </c>
      <c r="D320" s="131"/>
      <c r="E320" s="35"/>
      <c r="F320" s="12">
        <f>ROUND(F309*C320,2)</f>
        <v>0</v>
      </c>
    </row>
    <row r="321" spans="1:8" x14ac:dyDescent="0.25">
      <c r="A321" s="125"/>
      <c r="B321" s="69" t="s">
        <v>23</v>
      </c>
      <c r="C321" s="126">
        <v>0.05</v>
      </c>
      <c r="D321" s="131"/>
      <c r="E321" s="35"/>
      <c r="F321" s="12">
        <f>ROUND(F309*C321,2)</f>
        <v>0</v>
      </c>
    </row>
    <row r="322" spans="1:8" x14ac:dyDescent="0.25">
      <c r="A322" s="120"/>
      <c r="B322" s="125" t="s">
        <v>244</v>
      </c>
      <c r="C322" s="147">
        <v>1E-3</v>
      </c>
      <c r="D322" s="127"/>
      <c r="E322" s="33"/>
      <c r="F322" s="12">
        <f>ROUND(F309*C322,2)</f>
        <v>0</v>
      </c>
    </row>
    <row r="323" spans="1:8" s="66" customFormat="1" ht="63.75" x14ac:dyDescent="0.25">
      <c r="A323" s="132"/>
      <c r="B323" s="132" t="s">
        <v>304</v>
      </c>
      <c r="C323" s="133">
        <v>365.40000000000003</v>
      </c>
      <c r="D323" s="134" t="s">
        <v>79</v>
      </c>
      <c r="E323" s="63"/>
      <c r="F323" s="64">
        <f>+ROUND(C323*E323,2)</f>
        <v>0</v>
      </c>
      <c r="G323" s="174"/>
      <c r="H323" s="65"/>
    </row>
    <row r="324" spans="1:8" s="66" customFormat="1" ht="63.75" x14ac:dyDescent="0.25">
      <c r="A324" s="132"/>
      <c r="B324" s="132" t="s">
        <v>302</v>
      </c>
      <c r="C324" s="135">
        <v>3285.34</v>
      </c>
      <c r="D324" s="134" t="s">
        <v>79</v>
      </c>
      <c r="E324" s="67"/>
      <c r="F324" s="64">
        <f t="shared" ref="F324:F325" si="16">+ROUND(C324*E324,2)</f>
        <v>0</v>
      </c>
      <c r="G324" s="174"/>
      <c r="H324" s="65"/>
    </row>
    <row r="325" spans="1:8" s="66" customFormat="1" ht="63.75" x14ac:dyDescent="0.25">
      <c r="A325" s="132"/>
      <c r="B325" s="132" t="s">
        <v>303</v>
      </c>
      <c r="C325" s="135">
        <v>13546.57</v>
      </c>
      <c r="D325" s="134" t="s">
        <v>79</v>
      </c>
      <c r="E325" s="67"/>
      <c r="F325" s="64">
        <f t="shared" si="16"/>
        <v>0</v>
      </c>
      <c r="G325" s="174"/>
      <c r="H325" s="65"/>
    </row>
    <row r="326" spans="1:8" x14ac:dyDescent="0.25">
      <c r="A326" s="136"/>
      <c r="B326" s="137" t="s">
        <v>19</v>
      </c>
      <c r="C326" s="138"/>
      <c r="D326" s="139"/>
      <c r="E326" s="31"/>
      <c r="F326" s="36">
        <f>SUM(F312:F325)</f>
        <v>0</v>
      </c>
    </row>
    <row r="327" spans="1:8" s="38" customFormat="1" x14ac:dyDescent="0.25">
      <c r="A327" s="140"/>
      <c r="B327" s="141"/>
      <c r="C327" s="142"/>
      <c r="D327" s="143"/>
      <c r="E327" s="37"/>
      <c r="F327" s="30"/>
    </row>
    <row r="328" spans="1:8" s="41" customFormat="1" x14ac:dyDescent="0.25">
      <c r="A328" s="144"/>
      <c r="B328" s="145" t="s">
        <v>69</v>
      </c>
      <c r="C328" s="146"/>
      <c r="D328" s="146"/>
      <c r="E328" s="39"/>
      <c r="F328" s="40">
        <f>+F326+F309</f>
        <v>0</v>
      </c>
    </row>
    <row r="329" spans="1:8" x14ac:dyDescent="0.25">
      <c r="A329" s="42"/>
      <c r="B329" s="43"/>
      <c r="C329" s="43"/>
      <c r="D329" s="44"/>
      <c r="E329" s="45"/>
      <c r="F329" s="44"/>
    </row>
    <row r="331" spans="1:8" x14ac:dyDescent="0.25">
      <c r="A331" s="2"/>
      <c r="B331" s="148"/>
      <c r="C331" s="148"/>
      <c r="D331" s="148"/>
      <c r="E331" s="148"/>
      <c r="F331" s="148"/>
    </row>
    <row r="333" spans="1:8" ht="19.5" customHeight="1" x14ac:dyDescent="0.25">
      <c r="B333" s="148"/>
      <c r="C333" s="148"/>
      <c r="D333" s="148"/>
      <c r="E333" s="148"/>
      <c r="F333" s="148"/>
    </row>
  </sheetData>
  <sheetProtection algorithmName="SHA-512" hashValue="fXnX1CEL4JjLvWW6M/2O0lOI76XyEYKNRrNRHaprNRi9MW1t6dzJp4hsJO5QqqdKOwyNUr4y9Z7WfXTEMfH6pg==" saltValue="BPlVEJ0x78Is2LOxPbfakg==" spinCount="100000" sheet="1" objects="1" scenarios="1" formatCells="0" formatColumns="0" formatRows="0"/>
  <autoFilter ref="A9:F309"/>
  <mergeCells count="8">
    <mergeCell ref="B333:F333"/>
    <mergeCell ref="B331:F331"/>
    <mergeCell ref="A7:F7"/>
    <mergeCell ref="A1:F1"/>
    <mergeCell ref="A2:F2"/>
    <mergeCell ref="A3:F3"/>
    <mergeCell ref="A4:F4"/>
    <mergeCell ref="A5:F5"/>
  </mergeCells>
  <printOptions horizontalCentered="1"/>
  <pageMargins left="0.19685039370078741" right="0.19685039370078741" top="0.19685039370078741" bottom="0.19685039370078741" header="0.19685039370078741" footer="0.19685039370078741"/>
  <pageSetup scale="89" orientation="portrait" r:id="rId1"/>
  <headerFooter>
    <oddFooter>&amp;C&amp;"-,Negrita"&amp;6Páginas &amp;P de &amp;N</oddFooter>
  </headerFooter>
  <rowBreaks count="1" manualBreakCount="1">
    <brk id="30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NOV 2019</vt:lpstr>
      <vt:lpstr>'PRESUPUESTO NOV 2019'!Área_de_impresión</vt:lpstr>
      <vt:lpstr>'PRESUPUESTO NOV 2019'!Títulos_a_imprimir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Minelis Batista Segura</dc:creator>
  <cp:lastModifiedBy>Claudia Sofía De León Rosario</cp:lastModifiedBy>
  <cp:lastPrinted>2019-11-14T17:35:07Z</cp:lastPrinted>
  <dcterms:created xsi:type="dcterms:W3CDTF">2013-06-06T16:10:26Z</dcterms:created>
  <dcterms:modified xsi:type="dcterms:W3CDTF">2019-11-14T17:38:37Z</dcterms:modified>
</cp:coreProperties>
</file>