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INAPA-CCC-CP-2019-0044 CASETA GUAYACANES\"/>
    </mc:Choice>
  </mc:AlternateContent>
  <bookViews>
    <workbookView xWindow="240" yWindow="1125" windowWidth="9180" windowHeight="3735"/>
  </bookViews>
  <sheets>
    <sheet name="PRESUPUESTO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#REF!</definedName>
    <definedName name="\a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 localSheetId="0">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PRESUPUESTO!$A$6:$F$380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38G40">'[1]LISTADO INSUMOS DEL 2000'!$I$29</definedName>
    <definedName name="acero" localSheetId="0">#REF!</definedName>
    <definedName name="acero">#REF!</definedName>
    <definedName name="Acero_QQ" localSheetId="0">#REF!</definedName>
    <definedName name="Acero_QQ">#REF!</definedName>
    <definedName name="acero60" localSheetId="0">#REF!</definedName>
    <definedName name="acero60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>[2]M.O.!$C$12</definedName>
    <definedName name="ALBANIL3" localSheetId="0">#REF!</definedName>
    <definedName name="ALBANIL3">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#REF!</definedName>
    <definedName name="_xlnm.Extract">#REF!</definedName>
    <definedName name="_xlnm.Print_Area" localSheetId="0">PRESUPUESTO!$A$1:$F$379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[3]M.O.!#REF!</definedName>
    <definedName name="as">[3]M.O.!#REF!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[5]ADDENDA!#REF!</definedName>
    <definedName name="b">[5]ADDENDA!#REF!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[6]INSU!$B$42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[2]M.O.!$C$9</definedName>
    <definedName name="BVNBVNBV" localSheetId="0">[7]M.O.!#REF!</definedName>
    <definedName name="BVNBVNBV">[7]M.O.!#REF!</definedName>
    <definedName name="C._ADICIONAL">#N/A</definedName>
    <definedName name="caballeteasbecto" localSheetId="0">[8]precios!#REF!</definedName>
    <definedName name="caballeteasbecto">[8]precios!#REF!</definedName>
    <definedName name="caballeteasbeto" localSheetId="0">[8]precios!#REF!</definedName>
    <definedName name="caballeteasbeto">[8]precios!#REF!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[2]M.O.!#REF!</definedName>
    <definedName name="CARANTEPECHO">[2]M.O.!#REF!</definedName>
    <definedName name="CARCOL30" localSheetId="0">[2]M.O.!#REF!</definedName>
    <definedName name="CARCOL30">[2]M.O.!#REF!</definedName>
    <definedName name="CARCOL50" localSheetId="0">[2]M.O.!#REF!</definedName>
    <definedName name="CARCOL50">[2]M.O.!#REF!</definedName>
    <definedName name="CARCOLAMARRE" localSheetId="0">[2]M.O.!#REF!</definedName>
    <definedName name="CARCOLAMARRE">[2]M.O.!#REF!</definedName>
    <definedName name="CARGA_SOCIAL" localSheetId="0">#REF!</definedName>
    <definedName name="CARGA_SOCIAL">#REF!</definedName>
    <definedName name="CARLOSAPLA" localSheetId="0">[2]M.O.!#REF!</definedName>
    <definedName name="CARLOSAPLA">[2]M.O.!#REF!</definedName>
    <definedName name="CARLOSAVARIASAGUAS" localSheetId="0">[2]M.O.!#REF!</definedName>
    <definedName name="CARLOSAVARIASAGUAS">[2]M.O.!#REF!</definedName>
    <definedName name="CARMURO" localSheetId="0">[2]M.O.!#REF!</definedName>
    <definedName name="CARMURO">[2]M.O.!#REF!</definedName>
    <definedName name="CARP1" localSheetId="0">[4]INS!#REF!</definedName>
    <definedName name="CARP1">[4]INS!#REF!</definedName>
    <definedName name="CARP2" localSheetId="0">[4]INS!#REF!</definedName>
    <definedName name="CARP2">[4]INS!#REF!</definedName>
    <definedName name="CARPDINTEL" localSheetId="0">[2]M.O.!#REF!</definedName>
    <definedName name="CARPDINTEL">[2]M.O.!#REF!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[2]M.O.!#REF!</definedName>
    <definedName name="CARPVIGA2040">[2]M.O.!#REF!</definedName>
    <definedName name="CARPVIGA3050" localSheetId="0">[2]M.O.!#REF!</definedName>
    <definedName name="CARPVIGA3050">[2]M.O.!#REF!</definedName>
    <definedName name="CARPVIGA3060" localSheetId="0">[2]M.O.!#REF!</definedName>
    <definedName name="CARPVIGA3060">[2]M.O.!#REF!</definedName>
    <definedName name="CARPVIGA4080" localSheetId="0">[2]M.O.!#REF!</definedName>
    <definedName name="CARPVIGA4080">[2]M.O.!#REF!</definedName>
    <definedName name="CARRAMPA" localSheetId="0">[2]M.O.!#REF!</definedName>
    <definedName name="CARRAMPA">[2]M.O.!#REF!</definedName>
    <definedName name="CARRETILLA" localSheetId="0">#REF!</definedName>
    <definedName name="CARRETILLA">#REF!</definedName>
    <definedName name="CASBESTO" localSheetId="0">[2]M.O.!#REF!</definedName>
    <definedName name="CASBESTO">[2]M.O.!#REF!</definedName>
    <definedName name="CBLOCK10" localSheetId="0">[4]INS!#REF!</definedName>
    <definedName name="CBLOCK10">[4]INS!#REF!</definedName>
    <definedName name="cell">'[9]LISTADO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[6]INSU!$B$104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[10]INS!$D$767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[5]ADDENDA!#REF!</definedName>
    <definedName name="cuadro">[5]ADDENDA!#REF!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[2]M.O.!#REF!</definedName>
    <definedName name="CZINC">[2]M.O.!#REF!</definedName>
    <definedName name="derop" localSheetId="0">[3]M.O.!#REF!</definedName>
    <definedName name="derop">[3]M.O.!#REF!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[11]INS!#REF!</definedName>
    <definedName name="donatelo">[11]INS!#REF!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[5]ADDENDA!#REF!</definedName>
    <definedName name="expl">[5]ADDENDA!#REF!</definedName>
    <definedName name="Extracción_IM" localSheetId="0">#REF!</definedName>
    <definedName name="Extracción_IM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 localSheetId="0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[4]INS!$D$561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'[10]HORM.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ngeniera">[3]M.O.!$C$10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[6]INSU!$B$41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>[2]M.O.!$C$10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[4]INS!#REF!</definedName>
    <definedName name="MAESTROCARP">[4]INS!#REF!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[4]INS!#REF!</definedName>
    <definedName name="MOPISOCERAMICA">[4]INS!#REF!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[12]Insumos!#REF!</definedName>
    <definedName name="NADA">[12]Insumos!#REF!</definedName>
    <definedName name="NINGUNA" localSheetId="0">[12]Insumos!#REF!</definedName>
    <definedName name="NINGUNA">[12]Insumos!#REF!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[10]SALARIOS!$C$10</definedName>
    <definedName name="OXIGENO_CIL" localSheetId="0">#REF!</definedName>
    <definedName name="OXIGENO_CIL">#REF!</definedName>
    <definedName name="p" localSheetId="0">[13]peso!#REF!</definedName>
    <definedName name="p">[13]peso!#REF!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[6]MO!$B$11</definedName>
    <definedName name="PEONCARP" localSheetId="0">[4]INS!#REF!</definedName>
    <definedName name="PEONCARP">[4]INS!#REF!</definedName>
    <definedName name="PERFIL_CUADRADO_34">[6]INSU!$B$91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[10]INS!$D$770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[6]INSU!$B$103</definedName>
    <definedName name="PLANTA_ELECTRICA" localSheetId="0">#REF!</definedName>
    <definedName name="PLANTA_ELECTRICA">#REF!</definedName>
    <definedName name="PLASTICO">[6]INSU!$B$90</definedName>
    <definedName name="PLIGADORA2">[4]INS!$D$563</definedName>
    <definedName name="PLOMERO" localSheetId="0">[4]INS!#REF!</definedName>
    <definedName name="PLOMERO">[4]INS!#REF!</definedName>
    <definedName name="PLOMERO_SOLDADOR" localSheetId="0">#REF!</definedName>
    <definedName name="PLOMERO_SOLDADOR">#REF!</definedName>
    <definedName name="PLOMEROAYUDANTE" localSheetId="0">[4]INS!#REF!</definedName>
    <definedName name="PLOMEROAYUDANTE">[4]INS!#REF!</definedName>
    <definedName name="PLOMEROOFICIAL" localSheetId="0">[4]INS!#REF!</definedName>
    <definedName name="PLOMEROOFICIAL">[4]INS!#REF!</definedName>
    <definedName name="PLYWOOD_34_2CARAS" localSheetId="0">#REF!</definedName>
    <definedName name="PLYWOOD_34_2CARAS">#REF!</definedName>
    <definedName name="pmadera2162" localSheetId="0">[8]precios!#REF!</definedName>
    <definedName name="pmadera2162">[8]precios!#REF!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[4]INS!$D$568</definedName>
    <definedName name="Q" localSheetId="0">#REF!</definedName>
    <definedName name="Q">#REF!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[15]COF!$G$733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 localSheetId="0">#REF!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PRESUPUESTO!$2:$5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52511" fullPrecision="0"/>
</workbook>
</file>

<file path=xl/calcChain.xml><?xml version="1.0" encoding="utf-8"?>
<calcChain xmlns="http://schemas.openxmlformats.org/spreadsheetml/2006/main">
  <c r="F349" i="17" l="1"/>
  <c r="F350" i="17" l="1"/>
  <c r="F374" i="17" l="1"/>
  <c r="F373" i="17"/>
  <c r="F326" i="17" l="1"/>
  <c r="F182" i="17" l="1"/>
  <c r="F180" i="17"/>
  <c r="F179" i="17"/>
  <c r="F178" i="17"/>
  <c r="F177" i="17"/>
  <c r="F174" i="17"/>
  <c r="F172" i="17"/>
  <c r="F169" i="17"/>
  <c r="F167" i="17"/>
  <c r="F164" i="17"/>
  <c r="F163" i="17"/>
  <c r="F162" i="17"/>
  <c r="F159" i="17"/>
  <c r="F158" i="17"/>
  <c r="F157" i="17"/>
  <c r="F156" i="17"/>
  <c r="F153" i="17"/>
  <c r="F152" i="17"/>
  <c r="F149" i="17"/>
  <c r="F148" i="17"/>
  <c r="F147" i="17"/>
  <c r="F144" i="17"/>
  <c r="F183" i="17" l="1"/>
  <c r="F308" i="17" l="1"/>
  <c r="F357" i="17" l="1"/>
  <c r="F355" i="17"/>
  <c r="F348" i="17"/>
  <c r="F347" i="17"/>
  <c r="F340" i="17"/>
  <c r="F339" i="17"/>
  <c r="F338" i="17"/>
  <c r="F337" i="17"/>
  <c r="F334" i="17"/>
  <c r="F333" i="17"/>
  <c r="F332" i="17"/>
  <c r="F330" i="17"/>
  <c r="F331" i="17"/>
  <c r="F325" i="17"/>
  <c r="F323" i="17"/>
  <c r="F320" i="17"/>
  <c r="F319" i="17"/>
  <c r="F318" i="17"/>
  <c r="F313" i="17"/>
  <c r="F312" i="17"/>
  <c r="F311" i="17"/>
  <c r="F310" i="17"/>
  <c r="F309" i="17"/>
  <c r="F306" i="17"/>
  <c r="F301" i="17"/>
  <c r="F300" i="17"/>
  <c r="F298" i="17"/>
  <c r="F297" i="17"/>
  <c r="F296" i="17"/>
  <c r="F290" i="17"/>
  <c r="F289" i="17"/>
  <c r="F288" i="17"/>
  <c r="F287" i="17"/>
  <c r="F286" i="17"/>
  <c r="F285" i="17"/>
  <c r="F284" i="17"/>
  <c r="F283" i="17"/>
  <c r="F282" i="17"/>
  <c r="F281" i="17"/>
  <c r="F271" i="17"/>
  <c r="F270" i="17"/>
  <c r="F269" i="17"/>
  <c r="F268" i="17"/>
  <c r="F267" i="17"/>
  <c r="F266" i="17"/>
  <c r="F265" i="17"/>
  <c r="F264" i="17"/>
  <c r="F263" i="17"/>
  <c r="F262" i="17"/>
  <c r="F261" i="17"/>
  <c r="F259" i="17"/>
  <c r="F258" i="17"/>
  <c r="F255" i="17"/>
  <c r="F254" i="17"/>
  <c r="F252" i="17"/>
  <c r="F250" i="17"/>
  <c r="F249" i="17"/>
  <c r="F247" i="17"/>
  <c r="F245" i="17"/>
  <c r="F244" i="17"/>
  <c r="F243" i="17"/>
  <c r="F242" i="17"/>
  <c r="F241" i="17"/>
  <c r="F240" i="17"/>
  <c r="F239" i="17"/>
  <c r="F238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4" i="17"/>
  <c r="F202" i="17"/>
  <c r="F201" i="17"/>
  <c r="F200" i="17"/>
  <c r="F199" i="17"/>
  <c r="F197" i="17"/>
  <c r="F196" i="17"/>
  <c r="F195" i="17"/>
  <c r="F194" i="17"/>
  <c r="F193" i="17"/>
  <c r="F192" i="17"/>
  <c r="F190" i="17"/>
  <c r="F189" i="17"/>
  <c r="F188" i="17"/>
  <c r="F139" i="17"/>
  <c r="F138" i="17"/>
  <c r="F136" i="17"/>
  <c r="F135" i="17"/>
  <c r="F134" i="17"/>
  <c r="F133" i="17"/>
  <c r="F132" i="17"/>
  <c r="F131" i="17"/>
  <c r="F130" i="17"/>
  <c r="F129" i="17"/>
  <c r="F128" i="17"/>
  <c r="F127" i="17"/>
  <c r="F126" i="17"/>
  <c r="F120" i="17"/>
  <c r="F115" i="17"/>
  <c r="F106" i="17"/>
  <c r="F105" i="17"/>
  <c r="F103" i="17"/>
  <c r="F102" i="17"/>
  <c r="F101" i="17"/>
  <c r="F100" i="17"/>
  <c r="F99" i="17"/>
  <c r="F98" i="17"/>
  <c r="F96" i="17"/>
  <c r="F93" i="17"/>
  <c r="F91" i="17"/>
  <c r="F80" i="17"/>
  <c r="F78" i="17"/>
  <c r="F75" i="17"/>
  <c r="F74" i="17"/>
  <c r="F73" i="17"/>
  <c r="F70" i="17"/>
  <c r="F69" i="17"/>
  <c r="F60" i="17"/>
  <c r="F59" i="17"/>
  <c r="F58" i="17"/>
  <c r="F55" i="17"/>
  <c r="F50" i="17"/>
  <c r="F49" i="17"/>
  <c r="F47" i="17"/>
  <c r="F46" i="17"/>
  <c r="F45" i="17"/>
  <c r="F44" i="17"/>
  <c r="F43" i="17"/>
  <c r="F41" i="17"/>
  <c r="F40" i="17"/>
  <c r="F39" i="17"/>
  <c r="F31" i="17"/>
  <c r="F30" i="17"/>
  <c r="F26" i="17"/>
  <c r="F16" i="17"/>
  <c r="F14" i="17"/>
  <c r="F13" i="17"/>
  <c r="F11" i="17"/>
  <c r="F10" i="17"/>
  <c r="F9" i="17"/>
  <c r="F322" i="17"/>
  <c r="F291" i="17"/>
  <c r="F359" i="17" l="1"/>
  <c r="F307" i="17"/>
  <c r="F294" i="17"/>
  <c r="F292" i="17"/>
  <c r="F341" i="17"/>
  <c r="F295" i="17"/>
  <c r="F299" i="17"/>
  <c r="F293" i="17"/>
  <c r="F316" i="17"/>
  <c r="F280" i="17" l="1"/>
  <c r="F37" i="17" l="1"/>
  <c r="F110" i="17"/>
  <c r="F122" i="17"/>
  <c r="F111" i="17"/>
  <c r="F123" i="17"/>
  <c r="F279" i="17"/>
  <c r="F88" i="17"/>
  <c r="F108" i="17"/>
  <c r="F112" i="17"/>
  <c r="F118" i="17"/>
  <c r="F124" i="17"/>
  <c r="F314" i="17"/>
  <c r="F90" i="17"/>
  <c r="F116" i="17"/>
  <c r="F107" i="17"/>
  <c r="F117" i="17"/>
  <c r="F89" i="17"/>
  <c r="F109" i="17"/>
  <c r="F113" i="17"/>
  <c r="F121" i="17"/>
  <c r="F125" i="17"/>
  <c r="F12" i="17" l="1"/>
  <c r="F317" i="17"/>
  <c r="F315" i="17" l="1"/>
  <c r="F302" i="17"/>
  <c r="F276" i="17"/>
  <c r="F260" i="17"/>
  <c r="F253" i="17"/>
  <c r="F251" i="17"/>
  <c r="F248" i="17"/>
  <c r="F246" i="17"/>
  <c r="F237" i="17"/>
  <c r="F205" i="17"/>
  <c r="F203" i="17"/>
  <c r="F198" i="17"/>
  <c r="F191" i="17"/>
  <c r="F119" i="17"/>
  <c r="F42" i="17"/>
  <c r="F38" i="17"/>
  <c r="F17" i="17"/>
  <c r="F7" i="17"/>
  <c r="F272" i="17" l="1"/>
  <c r="F344" i="17"/>
  <c r="F303" i="17"/>
  <c r="F304" i="17" l="1"/>
  <c r="F15" i="17"/>
  <c r="F305" i="17" l="1"/>
  <c r="F351" i="17" s="1"/>
  <c r="F104" i="17"/>
  <c r="F140" i="17" s="1"/>
  <c r="F18" i="17" l="1"/>
  <c r="F29" i="17"/>
  <c r="F19" i="17" l="1"/>
  <c r="F34" i="17"/>
  <c r="F64" i="17"/>
  <c r="F32" i="17" l="1"/>
  <c r="F21" i="17"/>
  <c r="F67" i="17"/>
  <c r="F35" i="17"/>
  <c r="F63" i="17"/>
  <c r="F68" i="17"/>
  <c r="F20" i="17"/>
  <c r="F83" i="17"/>
  <c r="F36" i="17"/>
  <c r="F33" i="17"/>
  <c r="F22" i="17" l="1"/>
  <c r="F27" i="17"/>
  <c r="F85" i="17"/>
  <c r="F94" i="17" s="1"/>
  <c r="F28" i="17"/>
  <c r="F23" i="17" l="1"/>
  <c r="F24" i="17"/>
  <c r="F51" i="17" l="1"/>
  <c r="F361" i="17" s="1"/>
  <c r="F362" i="17" s="1"/>
  <c r="F375" i="17" s="1"/>
  <c r="F372" i="17" l="1"/>
  <c r="F364" i="17"/>
  <c r="F365" i="17"/>
  <c r="F370" i="17" s="1"/>
  <c r="F366" i="17"/>
  <c r="F367" i="17"/>
  <c r="F369" i="17"/>
  <c r="F368" i="17"/>
  <c r="F371" i="17"/>
  <c r="F376" i="17" l="1"/>
  <c r="F378" i="17" s="1"/>
</calcChain>
</file>

<file path=xl/sharedStrings.xml><?xml version="1.0" encoding="utf-8"?>
<sst xmlns="http://schemas.openxmlformats.org/spreadsheetml/2006/main" count="585" uniqueCount="279">
  <si>
    <t>TERMINACION DE SUPERFICIE</t>
  </si>
  <si>
    <t>Descripción</t>
  </si>
  <si>
    <t>P.U. (RD$)</t>
  </si>
  <si>
    <t>Valor (RD$)</t>
  </si>
  <si>
    <t>A</t>
  </si>
  <si>
    <t>REPLANTEO</t>
  </si>
  <si>
    <t>M3</t>
  </si>
  <si>
    <t>U</t>
  </si>
  <si>
    <t>TOTAL GASTOS INDIRECTOS</t>
  </si>
  <si>
    <t>IMPREVISTOS</t>
  </si>
  <si>
    <t>HONORARIOS PROFESIONALES</t>
  </si>
  <si>
    <t>GASTOS DE TRANSPORTE</t>
  </si>
  <si>
    <t>LEY 6-86</t>
  </si>
  <si>
    <t>Cant.</t>
  </si>
  <si>
    <t>MOVIMIENTO DE TIERRA</t>
  </si>
  <si>
    <t>SUB-TOTAL GENERAL</t>
  </si>
  <si>
    <t>SEGUROS, PÓLIZAS Y FIANZAS</t>
  </si>
  <si>
    <t>M</t>
  </si>
  <si>
    <t>GASTOS ADMINISTRATIVOS</t>
  </si>
  <si>
    <t>M2</t>
  </si>
  <si>
    <t>DIA</t>
  </si>
  <si>
    <t>PAÑETE EXTERIOR</t>
  </si>
  <si>
    <t>MANO DE OBRA</t>
  </si>
  <si>
    <t>FINO LOSA DE TECHO</t>
  </si>
  <si>
    <t>ML</t>
  </si>
  <si>
    <t>LB</t>
  </si>
  <si>
    <t>PAÑETE INTERIOR</t>
  </si>
  <si>
    <t>No.</t>
  </si>
  <si>
    <t>Z</t>
  </si>
  <si>
    <t>VARIOS</t>
  </si>
  <si>
    <t>SUB-TOTAL FASE  Z</t>
  </si>
  <si>
    <t>EQUIPOS</t>
  </si>
  <si>
    <t>HR</t>
  </si>
  <si>
    <t xml:space="preserve">Ubicación : PROV. VALVERDE </t>
  </si>
  <si>
    <t>Zona : I</t>
  </si>
  <si>
    <t>POSTE H.A.V. 40'  500 DAN</t>
  </si>
  <si>
    <t xml:space="preserve">ESTRUCTURA  HA-100B </t>
  </si>
  <si>
    <t>ESTRUCTURA  MT-301</t>
  </si>
  <si>
    <t>ESTRUCTURA   MT-302</t>
  </si>
  <si>
    <t>ESTRUCTURA   MT-316</t>
  </si>
  <si>
    <t>ESTRUCTURA  PR-101 ( ATERRIZAJE COMPLETO )</t>
  </si>
  <si>
    <t>CUT-OUT 200 AMP</t>
  </si>
  <si>
    <t>ALAMBRE AAAC # 2/0</t>
  </si>
  <si>
    <t>P</t>
  </si>
  <si>
    <t>ALAMBRE AAAC # 1/0</t>
  </si>
  <si>
    <t>TRANSFORMADOR DE 25 KVA, 12470V-7200V/277V-480VTIPO POSTE</t>
  </si>
  <si>
    <t>PERCHA PARA TRANSFORMADOR</t>
  </si>
  <si>
    <t xml:space="preserve">HOYO PARA POSTE </t>
  </si>
  <si>
    <t>HOYO PARA VIENTO</t>
  </si>
  <si>
    <t>INSTALACION DE POSTES</t>
  </si>
  <si>
    <t>MANO DE OBRA ELECTRICA PRIMARIA</t>
  </si>
  <si>
    <t>ELECTRIFICACION SECUNDARIA</t>
  </si>
  <si>
    <t>TUBERIA  LIQUIT TIGHT   Ø 1/2"</t>
  </si>
  <si>
    <t>TERMINAL RECTO LIQUIT  TIGHT  Ø 1/2"</t>
  </si>
  <si>
    <t>TERMINAL CURVO LIQUIT  TIGHT  Ø 1/2"</t>
  </si>
  <si>
    <t>CONDUCTOR  THW # 4</t>
  </si>
  <si>
    <t>CONDUCTOR  THW # 8</t>
  </si>
  <si>
    <t>CONDUCTOR VINIL 10/2</t>
  </si>
  <si>
    <t>LAMPARA TIPO SECADOR</t>
  </si>
  <si>
    <t>TRANSFORMADOR SECO 3KVA, 480/120-240 VOLT</t>
  </si>
  <si>
    <t>ZANJA TIPO Z1 ( 20.00 M )</t>
  </si>
  <si>
    <t>SUMINISTRO E INSTALACION EQUIPOS BOMBEO</t>
  </si>
  <si>
    <t>INSTALACIÓN ELECTROBOMBA</t>
  </si>
  <si>
    <t>VÁLVULA DE COMPUERTA Ø3" H.F. 400 PSI, VÁSTAGO ASCENDENTE Y VOLANTA</t>
  </si>
  <si>
    <t>VÁLVULA DE AIRE Ø1" H.F. 400 PSI</t>
  </si>
  <si>
    <t>SOPORTE EN ACERO PARA BOMBAS</t>
  </si>
  <si>
    <t xml:space="preserve">ANCLAJE DE H.S. </t>
  </si>
  <si>
    <t>CAMISA INDUCTORA DE FLUJO</t>
  </si>
  <si>
    <t>SUMINISTRO E INSTALACION GENERADOR ELECTRICO</t>
  </si>
  <si>
    <t xml:space="preserve">INSTALACION GENERADOR </t>
  </si>
  <si>
    <t>CONSTRUCCION DE SISTEMA ESCAPE DE GASES</t>
  </si>
  <si>
    <t>CONSTRUCCION DE SISTEMA ALIMENTACION COMBUSTIBLE</t>
  </si>
  <si>
    <t>CONDUCTOR THW # 6</t>
  </si>
  <si>
    <t>ELECTRIFICACION ESTACION DE BOMBEO N0.2 (DEPOSITO DE 100 M3)</t>
  </si>
  <si>
    <t>ELECTRIFICACION PRIMARIA ( CARCAMO DE BOMBEO No. 2 )</t>
  </si>
  <si>
    <t>ESTRUCTURA   MT-303</t>
  </si>
  <si>
    <t>ESTRUCTURA   MT-305</t>
  </si>
  <si>
    <t>CONDULET EMT Ø2"</t>
  </si>
  <si>
    <t>TUBERIA  EMT Ø2 x 10'</t>
  </si>
  <si>
    <t>TERMINAL RECTO EMT- Ø 2"</t>
  </si>
  <si>
    <t>CURVA EMT Ø2"</t>
  </si>
  <si>
    <t>COUPLING EMT Ø2"</t>
  </si>
  <si>
    <t>CURVA  PVC Ø 2"</t>
  </si>
  <si>
    <t>TUBERIA  LIQUIT TIGHT   Ø 2"</t>
  </si>
  <si>
    <t>TERMINAL RECTO LIQUIT  TIGHT  Ø 2"</t>
  </si>
  <si>
    <t>TERMINAL CURVO LIQUIT  TIGHT  Ø 2"</t>
  </si>
  <si>
    <t>CONDUCTOR  THW # 6</t>
  </si>
  <si>
    <t>CONDUCTOR  THW # 10</t>
  </si>
  <si>
    <t>MAIN  BREAKER 70/3 AMP, 480 V.</t>
  </si>
  <si>
    <t>PANEL BOARD, CON MAIN BRAKER 80/3 A, INCLUYE 2 BRAKER 60/3 A Y 1 BRAKER 15/2 A</t>
  </si>
  <si>
    <t>CHECK HORIZONTAL Ø3" H.F., 400 PSI</t>
  </si>
  <si>
    <t>CODO CUELLO DE GANZO DE Ø3" ACERO</t>
  </si>
  <si>
    <t>SUMINISTRO DE TRASNFER SWICH MANUAL 100/3 AMP.</t>
  </si>
  <si>
    <t>MAIN BREAKER 60/3 AMP</t>
  </si>
  <si>
    <t>CONDUCTOR THW # 4</t>
  </si>
  <si>
    <t>TUBERIA EMT Ø2" x 10'</t>
  </si>
  <si>
    <t>MANTENIMIENTO Y OPERACION SISTEMAS INAPA</t>
  </si>
  <si>
    <t>TOTAL A CONTRATAR (RD$)</t>
  </si>
  <si>
    <t>MURO DE BLOQUES:</t>
  </si>
  <si>
    <t>DE 6" B.N.P.</t>
  </si>
  <si>
    <t>DE 6" S.N.P.</t>
  </si>
  <si>
    <t>CALADOS</t>
  </si>
  <si>
    <t>PORTAJE</t>
  </si>
  <si>
    <t>INSTALACIONES ELECTRICAS</t>
  </si>
  <si>
    <t>LIMPIEZA FINAL</t>
  </si>
  <si>
    <t>PUERTA DE ALUMINIO CON VENTANITAS DE VENTILACION) ENROLLABLE (2.70X2.00)M</t>
  </si>
  <si>
    <t>REPLATEO</t>
  </si>
  <si>
    <t>MOVIMIENTO DE TIERRA:</t>
  </si>
  <si>
    <t>TERMINACION SE SUPERFICIE:</t>
  </si>
  <si>
    <t>INSTALACIONES:</t>
  </si>
  <si>
    <t>PLANCHUELAS METALICAS DE 1" x ¼"</t>
  </si>
  <si>
    <t xml:space="preserve">TORNILLOS 1"x ¼" </t>
  </si>
  <si>
    <t>FINO DE FONDO</t>
  </si>
  <si>
    <t>COLUMNA (0.20 X 0.20) -  3.53 QQ/M3 (6U)</t>
  </si>
  <si>
    <t>DINTEL (0.15 X 0.20) - 3.71 QQ/M3</t>
  </si>
  <si>
    <t>ZAPATA DE MURO (INC. ZAP. C1)  1.44 QQ/M3</t>
  </si>
  <si>
    <t>BASE H.A. P/PLANTA  (3.30 X 1.50) -  0.33 QQ/M3</t>
  </si>
  <si>
    <t>VIGA  DE AMARRE (SUPERIOR)  ( 0.20 X 0.20) - 3.09 QQ/M3</t>
  </si>
  <si>
    <t>VIGA  DE AMARRE (INFERIOR)  ( 0.20 X 0.20) - 2.91 QQ/M3</t>
  </si>
  <si>
    <t>LOSA DE TECHO  e=0.12   1.15 QQ/M3</t>
  </si>
  <si>
    <t>B</t>
  </si>
  <si>
    <t xml:space="preserve">SALIDA CENITAL </t>
  </si>
  <si>
    <t>SALIDA INTERRUPTOR SENCILLO</t>
  </si>
  <si>
    <t xml:space="preserve">SALIDA TOMA CORRIENTE DOBLE 120 V. </t>
  </si>
  <si>
    <t>SUB-TOTAL B</t>
  </si>
  <si>
    <t>C</t>
  </si>
  <si>
    <t>Unid.</t>
  </si>
  <si>
    <t>SUB-TOTAL A</t>
  </si>
  <si>
    <t>LETRERO Y LOGO DE INAPA</t>
  </si>
  <si>
    <t>MANO DE OBRA P/CONSTRUCCION DE DESCARGA Ø 3"</t>
  </si>
  <si>
    <t>VALVULA Ø3" 400 PSI, ANTICIPADORA CONTRA GOLPE DE ARIETE (ANTIBERMAD MOD. 735.3 O SIMILAR)</t>
  </si>
  <si>
    <t>INSTALACIÓN MANOMÉTRICA (INC. MANOMETRO SUMERGIDO EN GLICERINA A 0- 400 PSI )</t>
  </si>
  <si>
    <t>SUMINISTRO ELECTROBOMBA, SUMERGIBLE EN LINEA 70 GPM, 647' DE TDH,  MOTOR 20 HP, 3Ø, 460 V,  60 HZ, 3,450 RPM, INCLUYE ARRANCADOR DIRECTO A LINEA  DISPOSITIVOS DE PROTECCIÓN Y MEDIDORES ELÉCTRICOS (SEGUN ESPECIFICACIONES)</t>
  </si>
  <si>
    <t>TAPE PLASTICO (SUPERIOR CALIDAD)</t>
  </si>
  <si>
    <t>TAPE GOMA (SUPERIOR CALIDAD)</t>
  </si>
  <si>
    <t>TAPE DE GOMA  (SUPERIOR CALIDAD)</t>
  </si>
  <si>
    <t>TAPE PLASTICO  (SUPERIOR CALIDAD)</t>
  </si>
  <si>
    <t>VALLA ANUNCIANDO OBRA 8' X 4' IMPRESION FULL COLOR CONTENIENDO LOGO DE INAPA, NOMBRE DE PROYECTO Y CONTRATISTA. ESTRUCTURA EN TUBOS GALVANIZADOS 1 1/2"X 1 1/2" Y SOPORTES EN TUBO CUAD. 4" X 4"</t>
  </si>
  <si>
    <t xml:space="preserve">TRAMO LINEA IMPULSION </t>
  </si>
  <si>
    <t>D</t>
  </si>
  <si>
    <t>EXCAVACION  MATERIAL COMPACTO  C/EQUIPO</t>
  </si>
  <si>
    <t>SUMINISTRO DE TUBERIA</t>
  </si>
  <si>
    <t>COLOCACION DE TUBERIA</t>
  </si>
  <si>
    <t xml:space="preserve">SUMINISTRO Y COLOCACION DE PIEZAS ESPECIALES </t>
  </si>
  <si>
    <t>RELLENO  COMPACTADO C/COMPACTADOR MECANICO EN CAPAS DE 0.30M</t>
  </si>
  <si>
    <t>SUMINISTRO Y COLOCACION DE VALVULAS</t>
  </si>
  <si>
    <t>CRUCES</t>
  </si>
  <si>
    <t xml:space="preserve">REPLANTEO </t>
  </si>
  <si>
    <t>BOTE DE MATERIAL C/CAMION  (D=5 KM)</t>
  </si>
  <si>
    <t>DE ALCANTARILLA DE Ø6" ACERO, L=6.00M (6U)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</si>
  <si>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</si>
  <si>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</si>
  <si>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</si>
  <si>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</si>
  <si>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</si>
  <si>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</si>
  <si>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</si>
  <si>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</si>
  <si>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</si>
  <si>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SUB-TOTAL C</t>
  </si>
  <si>
    <t>SUB-TOTAL D</t>
  </si>
  <si>
    <t>E</t>
  </si>
  <si>
    <t>F</t>
  </si>
  <si>
    <t>SUBTOTAL FASE F</t>
  </si>
  <si>
    <t>SUBTOTAL FASE  E</t>
  </si>
  <si>
    <t>EXCAVACION  MATERIAL NO CLASIFICADO (A MANO)</t>
  </si>
  <si>
    <t>BOTE DE MATERIAL  (IN SITU)</t>
  </si>
  <si>
    <t>COLCHON DE ARENA  (DEBAJO BASE PLANTA)</t>
  </si>
  <si>
    <t>HORMIGON ARMADO ( FC 210 KG/CM2) EN :</t>
  </si>
  <si>
    <t>RELLENO COMPACTADO (A MANO)</t>
  </si>
  <si>
    <t>6.3.1</t>
  </si>
  <si>
    <t>PINTURA MANTENIMIENTO (DEPOSITO DE COMBUSTIBLE)</t>
  </si>
  <si>
    <t xml:space="preserve">PINTURA  ACRILICA (INC. BASE PLANCA) EN BASE H..A </t>
  </si>
  <si>
    <t>6.5.1</t>
  </si>
  <si>
    <t>6.5.2</t>
  </si>
  <si>
    <t>6.5.3</t>
  </si>
  <si>
    <t>6.5.4</t>
  </si>
  <si>
    <t xml:space="preserve">MANO DE OBRA ELECTRICA SECUNDARIA </t>
  </si>
  <si>
    <t>SUMINISTRO TUBERIAS</t>
  </si>
  <si>
    <t xml:space="preserve">DE Ø1/2" PVC  (SCH-40)  </t>
  </si>
  <si>
    <t>DE Ø3/4" PVC  (SCH-40)</t>
  </si>
  <si>
    <t xml:space="preserve">DE Ø1" PVC  (SCH-40) </t>
  </si>
  <si>
    <t>DE Ø3" PVC SDR-26 C/ JG</t>
  </si>
  <si>
    <t>COUPLING  Ø1/2" PVC</t>
  </si>
  <si>
    <t>COUPLING 3/4" PVC</t>
  </si>
  <si>
    <t>COUPLING 1" PVC</t>
  </si>
  <si>
    <t>COUPLING Ø2" PVC</t>
  </si>
  <si>
    <t>BOMBA DE ACHIQUE Ø3" (5,5 HP)</t>
  </si>
  <si>
    <t xml:space="preserve">MANO DE OBRA </t>
  </si>
  <si>
    <t>MAESTRO PLOMERO (1H)</t>
  </si>
  <si>
    <t>PEON (2H)</t>
  </si>
  <si>
    <t>VIGA  DE AMARRE (SUPERIOR) ( 0.20 X 0.20) - 3.09 QQ/M3</t>
  </si>
  <si>
    <t>LOSA DE TECHO  e=0.12  - 1.15 QQ/M3</t>
  </si>
  <si>
    <t>BASE H.A. P/PLANTA  (3.30 X 1.50) - 0.33 QQ/M3</t>
  </si>
  <si>
    <t>CODO 6" X 45 ACERO (SCH-40)C/PROTECCION ANTICORROSIVA</t>
  </si>
  <si>
    <t>PINTURA  ACRILICA  (INC. BASE BLANCA)</t>
  </si>
  <si>
    <t xml:space="preserve">CANTO Y MOCHETA </t>
  </si>
  <si>
    <t>PANEL DE DISTRIBUCION 4 SPACIOS (ENTRADA GENERAL)</t>
  </si>
  <si>
    <t>PUERTA DE ALUMINIO ENROLLABLE (CON VENTANITAS DE VENTILACION) (2.70X 2.00)M (INC. INSTALACION)</t>
  </si>
  <si>
    <t>ESTRUCTURA DE SOPORTE P/ DEPOSITO DE COMBUSTIBLE DE 500 GLS PARA ESTACION DE BOMBEO No. 1</t>
  </si>
  <si>
    <t>PISO HORMIGON SIMPLE PULIDO</t>
  </si>
  <si>
    <t>ESTRUCTURA  DE SOPORTE P/ DEPOSITO DE COMBUSTIBLE DE 500 GLS PARA ESTACION DE BOMBEO No. 2</t>
  </si>
  <si>
    <t>MURO DE BLOCK. 6"</t>
  </si>
  <si>
    <t>REDUCCION DE 4" X 3" ACERO (SCH-80) C/PROTECCION ANTICORROSIVA</t>
  </si>
  <si>
    <t>TUBO Ø3" X 10' ACERO (SCH-80) C/PROTECCION ANTICORROSIVA ( COLUMNA Ø3" )</t>
  </si>
  <si>
    <t>PARARRAYO 9 KV</t>
  </si>
  <si>
    <t>SUMINISTRO MATERIAL DE MINA ( D=5 KM)(SUJETO  A LA APROBACION DEL SUPERVISOR)</t>
  </si>
  <si>
    <t>BOTE DE MATERIAL C/CAMION (D=5 KM) (SUJETO  A LA APROBACION DEL SUPERVISOR)</t>
  </si>
  <si>
    <t>DE Ø6" ACERO (SCH-40) C/PROTECCION ANTICORROSIVA  Y SIN COSTURA</t>
  </si>
  <si>
    <t>CODO 6" X45 ACERO  (SCH-40) C/PROTECCION ANTICORROSIVA</t>
  </si>
  <si>
    <t>CODO 6" X 30 ACERO (SCH-40) C/PROTECCION ANTICORROSIVA</t>
  </si>
  <si>
    <t>CODO 6" X 15 ACERO  (SCH-40) C/PROTECCION ANTICORROSIVA</t>
  </si>
  <si>
    <t>CODO 6" X 25 ACERO  (SCH-40) C/PROTECCION ANTICORROSIVA</t>
  </si>
  <si>
    <t>CODO 6" X 20  ACERO (SCH-40) C/PROTECCION ANTICORROSIVA</t>
  </si>
  <si>
    <t>CODO 6" X 15 ACERO (SCH-40) C/PROTECCION ANTICORROSIVA</t>
  </si>
  <si>
    <t>ZETA  6" X 5.00 M ACERO (SCH-40) C/PROTECCION ANTICORROSIVA</t>
  </si>
  <si>
    <t>JUNTA MECANICA TIPO DRESSER  6"  (150 PSI)</t>
  </si>
  <si>
    <t>ANCLAJE  P/PIEZAS EN HORMIGON ARMADO (SEGUN DETALLE DE DISEÑO)</t>
  </si>
  <si>
    <t>ANCLAJE  P/PIEZAS EN HORMIGON  ARMADO (SEGUN DETALLE DE DISEÑO)</t>
  </si>
  <si>
    <t>PRUEBA HIDROSTATICA</t>
  </si>
  <si>
    <t>REPARACION DE SERVICIOS EXISTENTES (AVERIAS)</t>
  </si>
  <si>
    <t>SUMINISTRO DE PIEZAS:</t>
  </si>
  <si>
    <t xml:space="preserve">ESTUDIOS Y DISEÑO  </t>
  </si>
  <si>
    <t xml:space="preserve">CODIA </t>
  </si>
  <si>
    <t>JUNTA MECANICA TIPO DRESSER 3"  (150 PSI)</t>
  </si>
  <si>
    <t>COMPLETIVO TRANSPORTE  EQUIPO PESADO (IDA Y VUELTA)</t>
  </si>
  <si>
    <t>COMPLETIVO TRANSPORTE DE POSTES</t>
  </si>
  <si>
    <t>IMPERMEABILIZANTE DE TECHO (ACRILICO ELASTOMERICO)</t>
  </si>
  <si>
    <t>CAJA TELESCOPICA  P/VALVULA DE DESAGUE</t>
  </si>
  <si>
    <t xml:space="preserve">YEE Ø3" x 4"  ACERO (SCH-80) C/PROTECCION ANTICORROSIVA </t>
  </si>
  <si>
    <t>CANTO</t>
  </si>
  <si>
    <t>LOSA TINA DERRAME DE COMBUSTIBLE 0.15 - 1.05 QQ/M3</t>
  </si>
  <si>
    <t>TERMINACION SE SUPERFICIE TNA DE COMBUSTIBLE:</t>
  </si>
  <si>
    <t>PLATEA DE ZAPATA  0.30 -  1.60 QQ/M3</t>
  </si>
  <si>
    <t>MURO DE H.A. 0.40  1.42 QQ/M3</t>
  </si>
  <si>
    <t xml:space="preserve">RELLENO COMPACTADO A MANO </t>
  </si>
  <si>
    <t xml:space="preserve">BOTE DE MATERIAL  (IN SITU) </t>
  </si>
  <si>
    <t>JUNTA MECANICA TIPO DRESSER Ø3" 150 PSI</t>
  </si>
  <si>
    <t>TEE 3" x 3" DE ACERO SCH-80 PLATILLADA EN EXTREMOS</t>
  </si>
  <si>
    <t>NIPLE Ø3" x 12" ACERO PLATILLADO EN UN EXTREMO</t>
  </si>
  <si>
    <t xml:space="preserve">TUBERIA PVC  Ø2" x 20' </t>
  </si>
  <si>
    <t xml:space="preserve">CODO Ø3" x 45º ACERO PLATILLADO  (SCH-80) C/PROTECCION ANTICORROSIVA </t>
  </si>
  <si>
    <t>VALVULA DE AIRE  1/2" H.F. (350 PSI) COMPLETA</t>
  </si>
  <si>
    <t>VALVULA DE AIRE  1/2" H.F. (250 PSI) COMPLETA</t>
  </si>
  <si>
    <t>VALVULA DE AIRE  1/2" H.F. (200 PSI) COMPLETA</t>
  </si>
  <si>
    <t>VALVULA DE AIRE  1/2" H.F. (150 PSI) COMPLETA</t>
  </si>
  <si>
    <t>VALVULA DE DESAGUE 3" H.F. PLATILLADA COMPLETA (350 PSI)</t>
  </si>
  <si>
    <t>SUMINISTRO TUBERIA Ø6" ACERO (SCH-40) C/PROTECCION ANTICORROSIVA SIN COSTURA</t>
  </si>
  <si>
    <t xml:space="preserve">ITBIS DE LOS HONORARIOS PROFESIONALES </t>
  </si>
  <si>
    <t>CODO Ø3" x 90º ACERO PLATILLADO (SCH-80) C/PROTECCION ANTICORROSIVA</t>
  </si>
  <si>
    <t>SUMINISTRO GENERADOR 40 KW, 480/277 V ,3Ø, STANDARD</t>
  </si>
  <si>
    <t>MESES</t>
  </si>
  <si>
    <t>Obra: CONSTRUCCION  CASETAS PARA  GENERADORES, SOPORTES PARA DEPOSITOS DE  COMBUSTIBLE DE LAS ESTACIONES DE BOMBEO No. 1 Y  No. 2, ELECTRIFICACION  ESTACION No.2  Y TRAMO LINEA DE IMPULSION,  ACUEDUCTO MULTIPLE LOMA DE GUAYACANES</t>
  </si>
  <si>
    <t>REPLANTEO Y CONTROL TOPOGRAFICO</t>
  </si>
  <si>
    <t>11.1.1</t>
  </si>
  <si>
    <t>11.1.2</t>
  </si>
  <si>
    <t>11.1.3</t>
  </si>
  <si>
    <t>11.1.4</t>
  </si>
  <si>
    <t>11.1.5</t>
  </si>
  <si>
    <t>11.2.1</t>
  </si>
  <si>
    <t>11.2.2</t>
  </si>
  <si>
    <t>11.2.3</t>
  </si>
  <si>
    <t>11.2.4</t>
  </si>
  <si>
    <t>11.2.5</t>
  </si>
  <si>
    <t>11.3.1</t>
  </si>
  <si>
    <t>11.4.1</t>
  </si>
  <si>
    <t>11.4.2</t>
  </si>
  <si>
    <t xml:space="preserve">DE Ø2" PVC  (SDR-21) </t>
  </si>
  <si>
    <t>CONTROL Y MANEJO DE TRANSITO ( INCLUYE USO DE LETREROS, USO DE DE CONOS REFRACTARIOS Y HOMBRES CON BANDEROLAS)</t>
  </si>
  <si>
    <t>SEÑALIZACION, CONTROL Y SEGURIDAD EN LA OBRA  (INCLUYE PASARELAS, LETREROS PEQUEÑOS CON BASE EN ANGULARES, POSTES PARA CINTAS REFRACTARIA, MECHONES, BARRERAS DE PELIGRO NARANJA)</t>
  </si>
  <si>
    <t>TUBERIA DE 6" ACERO</t>
  </si>
  <si>
    <t>REGISTRO P/VALVULA SEGÚN DETALLE</t>
  </si>
  <si>
    <t>CASETA  P/GENERADOR  40 KW  ESTACION No. 2</t>
  </si>
  <si>
    <t>CASETA  P/GENERADOR  80 KW  ESTACION No. 1</t>
  </si>
  <si>
    <t xml:space="preserve">LIMPIEZA CONTINUA Y FINAL </t>
  </si>
  <si>
    <t>TINA P/ DERRAME DE COMBUSTIBLE</t>
  </si>
  <si>
    <t xml:space="preserve">TINA P/ DERRAME DE COMBUSTIBLE </t>
  </si>
  <si>
    <t>SUMINISTRO Y COLOCACION  TANQUE COMBUSTIBLE 500 GLS ( LLENO EN SITIO )</t>
  </si>
  <si>
    <t>CAMPAMENTO (INC. ALQUILER DE SOLAR CON O SIN CASA Y CONSTRUCCION CASETA DE 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</si>
</sst>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(* #,##0.00_);_(* \(#,##0.00\);_(* &quot;-&quot;??_);_(@_)"/>
    <numFmt numFmtId="164" formatCode="#,##0.00\ &quot;€&quot;;[Red]\-#,##0.00\ &quot;€&quot;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_-;\-* #,##0.00_-;_-* &quot;-&quot;??_-;_-@_-"/>
    <numFmt numFmtId="169" formatCode="#,##0.00;[Red]#,##0.00"/>
    <numFmt numFmtId="170" formatCode="0.0"/>
    <numFmt numFmtId="171" formatCode="0.0%"/>
    <numFmt numFmtId="172" formatCode="_-[$€-2]* #,##0.00_-;\-[$€-2]* #,##0.00_-;_-[$€-2]* &quot;-&quot;??_-"/>
    <numFmt numFmtId="173" formatCode="#."/>
    <numFmt numFmtId="174" formatCode="0.00_)"/>
    <numFmt numFmtId="175" formatCode="#"/>
    <numFmt numFmtId="176" formatCode="#,##0.00_ ;\-#,##0.00\ "/>
    <numFmt numFmtId="177" formatCode="#,##0.0;\-#,##0.0"/>
    <numFmt numFmtId="178" formatCode="_(&quot;$&quot;* #,##0.00_);_(&quot;$&quot;* \(#,##0.00\);_(&quot;$&quot;* &quot;-&quot;??_);_(@_)"/>
    <numFmt numFmtId="179" formatCode="0.000"/>
    <numFmt numFmtId="180" formatCode="#,##0.0"/>
    <numFmt numFmtId="181" formatCode="#,##0.000"/>
    <numFmt numFmtId="182" formatCode="_-* #,##0.00\ _P_t_s_-;\-* #,##0.00\ _P_t_s_-;_-* &quot;-&quot;??\ _P_t_s_-;_-@_-"/>
    <numFmt numFmtId="183" formatCode="#,##0.0000\ _€;\-#,##0.0000\ _€"/>
    <numFmt numFmtId="184" formatCode="_(* #,##0.00000_);_(* \(#,##0.00000\);_(* &quot;-&quot;??_);_(@_)"/>
    <numFmt numFmtId="185" formatCode="_-* #,##0.00\ _R_D_$_-;\-* #,##0.00\ _R_D_$_-;_-* &quot;-&quot;??\ _R_D_$_-;_-@_-"/>
    <numFmt numFmtId="186" formatCode="_-* #,##0_-;\-* #,##0_-;_-* &quot;-&quot;_-;_-@_-"/>
    <numFmt numFmtId="187" formatCode="_-* #,##0.00\ &quot;Pts&quot;_-;\-* #,##0.00\ &quot;Pts&quot;_-;_-* &quot;-&quot;??\ &quot;Pts&quot;_-;_-@_-"/>
    <numFmt numFmtId="188" formatCode="&quot;Sí&quot;;&quot;Sí&quot;;&quot;No&quot;"/>
    <numFmt numFmtId="189" formatCode="#,##0.00;\-#,##0.00"/>
    <numFmt numFmtId="190" formatCode="#.00"/>
    <numFmt numFmtId="191" formatCode="#,##0;\-#,##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0"/>
      <name val="Tms Rmn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60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19"/>
      <name val="Calibri"/>
      <family val="2"/>
      <scheme val="minor"/>
    </font>
    <font>
      <sz val="12"/>
      <name val="Courier New"/>
      <family val="3"/>
    </font>
    <font>
      <sz val="10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8" fillId="10" borderId="0" applyNumberFormat="0" applyBorder="0" applyAlignment="0" applyProtection="0"/>
    <xf numFmtId="0" fontId="14" fillId="9" borderId="0" applyNumberFormat="0" applyBorder="0" applyAlignment="0" applyProtection="0"/>
    <xf numFmtId="0" fontId="9" fillId="22" borderId="1" applyNumberFormat="0" applyAlignment="0" applyProtection="0"/>
    <xf numFmtId="0" fontId="29" fillId="23" borderId="1" applyNumberFormat="0" applyAlignment="0" applyProtection="0"/>
    <xf numFmtId="0" fontId="10" fillId="24" borderId="2" applyNumberFormat="0" applyAlignment="0" applyProtection="0"/>
    <xf numFmtId="0" fontId="30" fillId="0" borderId="3" applyNumberFormat="0" applyFill="0" applyAlignment="0" applyProtection="0"/>
    <xf numFmtId="0" fontId="10" fillId="24" borderId="2" applyNumberFormat="0" applyAlignment="0" applyProtection="0"/>
    <xf numFmtId="43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7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18" fillId="5" borderId="1" applyNumberFormat="0" applyAlignment="0" applyProtection="0"/>
    <xf numFmtId="172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3" fontId="12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0" fontId="14" fillId="6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8" fillId="11" borderId="1" applyNumberFormat="0" applyAlignment="0" applyProtection="0"/>
    <xf numFmtId="0" fontId="19" fillId="0" borderId="7" applyNumberFormat="0" applyFill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11" borderId="0" applyNumberFormat="0" applyBorder="0" applyAlignment="0" applyProtection="0"/>
    <xf numFmtId="0" fontId="21" fillId="0" borderId="0"/>
    <xf numFmtId="174" fontId="22" fillId="0" borderId="0"/>
    <xf numFmtId="0" fontId="4" fillId="0" borderId="0"/>
    <xf numFmtId="0" fontId="4" fillId="0" borderId="0"/>
    <xf numFmtId="39" fontId="35" fillId="0" borderId="0"/>
    <xf numFmtId="0" fontId="4" fillId="0" borderId="0"/>
    <xf numFmtId="0" fontId="2" fillId="0" borderId="0"/>
    <xf numFmtId="0" fontId="28" fillId="0" borderId="0"/>
    <xf numFmtId="0" fontId="2" fillId="4" borderId="8" applyNumberFormat="0" applyFont="0" applyAlignment="0" applyProtection="0"/>
    <xf numFmtId="0" fontId="2" fillId="4" borderId="8" applyNumberFormat="0" applyFont="0" applyAlignment="0" applyProtection="0"/>
    <xf numFmtId="0" fontId="23" fillId="22" borderId="9" applyNumberFormat="0" applyAlignment="0" applyProtection="0"/>
    <xf numFmtId="9" fontId="26" fillId="0" borderId="0" applyFont="0" applyFill="0" applyBorder="0" applyAlignment="0" applyProtection="0"/>
    <xf numFmtId="0" fontId="23" fillId="23" borderId="9" applyNumberFormat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1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19" fillId="0" borderId="0" applyNumberFormat="0" applyFill="0" applyBorder="0" applyAlignment="0" applyProtection="0"/>
    <xf numFmtId="39" fontId="37" fillId="0" borderId="0"/>
    <xf numFmtId="39" fontId="35" fillId="0" borderId="0"/>
    <xf numFmtId="39" fontId="35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9" fillId="23" borderId="1" applyNumberFormat="0" applyAlignment="0" applyProtection="0"/>
    <xf numFmtId="0" fontId="10" fillId="24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4" borderId="0" applyNumberFormat="0" applyBorder="0" applyAlignment="0" applyProtection="0"/>
    <xf numFmtId="166" fontId="2" fillId="0" borderId="0" applyFont="0" applyFill="0" applyBorder="0" applyAlignment="0" applyProtection="0"/>
    <xf numFmtId="0" fontId="14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8" fillId="11" borderId="1" applyNumberFormat="0" applyAlignment="0" applyProtection="0"/>
    <xf numFmtId="0" fontId="19" fillId="0" borderId="7" applyNumberFormat="0" applyFill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2" fillId="4" borderId="8" applyNumberFormat="0" applyFont="0" applyAlignment="0" applyProtection="0"/>
    <xf numFmtId="0" fontId="23" fillId="23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1" fillId="0" borderId="12" applyNumberFormat="0" applyFill="0" applyAlignment="0" applyProtection="0"/>
    <xf numFmtId="0" fontId="25" fillId="0" borderId="25" applyNumberFormat="0" applyFill="0" applyAlignment="0" applyProtection="0"/>
    <xf numFmtId="0" fontId="19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2" fillId="0" borderId="0"/>
    <xf numFmtId="18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1" fontId="43" fillId="0" borderId="0"/>
    <xf numFmtId="184" fontId="2" fillId="0" borderId="0" applyFont="0" applyFill="0" applyBorder="0" applyAlignment="0" applyProtection="0"/>
    <xf numFmtId="171" fontId="43" fillId="0" borderId="0"/>
    <xf numFmtId="43" fontId="26" fillId="0" borderId="0" applyFont="0" applyFill="0" applyBorder="0" applyAlignment="0" applyProtection="0"/>
    <xf numFmtId="181" fontId="21" fillId="0" borderId="0"/>
    <xf numFmtId="179" fontId="2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4" borderId="0" applyNumberFormat="0" applyBorder="0" applyAlignment="0" applyProtection="0"/>
    <xf numFmtId="0" fontId="8" fillId="8" borderId="0" applyNumberFormat="0" applyBorder="0" applyAlignment="0" applyProtection="0"/>
    <xf numFmtId="0" fontId="14" fillId="9" borderId="0" applyNumberFormat="0" applyBorder="0" applyAlignment="0" applyProtection="0"/>
    <xf numFmtId="0" fontId="29" fillId="23" borderId="1" applyNumberFormat="0" applyAlignment="0" applyProtection="0"/>
    <xf numFmtId="0" fontId="29" fillId="23" borderId="1" applyNumberFormat="0" applyAlignment="0" applyProtection="0"/>
    <xf numFmtId="0" fontId="10" fillId="24" borderId="2" applyNumberFormat="0" applyAlignment="0" applyProtection="0"/>
    <xf numFmtId="0" fontId="30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7" fillId="25" borderId="0" applyNumberFormat="0" applyBorder="0" applyAlignment="0" applyProtection="0"/>
    <xf numFmtId="0" fontId="7" fillId="21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18" fillId="5" borderId="1" applyNumberFormat="0" applyAlignment="0" applyProtection="0"/>
    <xf numFmtId="172" fontId="2" fillId="0" borderId="0" applyFont="0" applyFill="0" applyBorder="0" applyAlignment="0" applyProtection="0"/>
    <xf numFmtId="0" fontId="14" fillId="9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8" fillId="5" borderId="1" applyNumberFormat="0" applyAlignment="0" applyProtection="0"/>
    <xf numFmtId="0" fontId="30" fillId="0" borderId="3" applyNumberFormat="0" applyFill="0" applyAlignment="0" applyProtection="0"/>
    <xf numFmtId="16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44" fillId="28" borderId="0" applyNumberFormat="0" applyBorder="0" applyAlignment="0" applyProtection="0"/>
    <xf numFmtId="39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35" fillId="0" borderId="0"/>
    <xf numFmtId="0" fontId="2" fillId="0" borderId="0"/>
    <xf numFmtId="0" fontId="2" fillId="0" borderId="0"/>
    <xf numFmtId="189" fontId="4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0" fontId="21" fillId="0" borderId="0"/>
    <xf numFmtId="0" fontId="2" fillId="4" borderId="8" applyNumberFormat="0" applyFont="0" applyAlignment="0" applyProtection="0"/>
    <xf numFmtId="0" fontId="2" fillId="4" borderId="8" applyNumberFormat="0" applyFont="0" applyAlignment="0" applyProtection="0"/>
    <xf numFmtId="0" fontId="23" fillId="23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3" borderId="9" applyNumberFormat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35" fillId="0" borderId="0"/>
    <xf numFmtId="0" fontId="2" fillId="0" borderId="0"/>
    <xf numFmtId="0" fontId="2" fillId="4" borderId="8" applyNumberFormat="0" applyFont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8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1" fontId="21" fillId="0" borderId="0"/>
    <xf numFmtId="17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39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3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0" fontId="21" fillId="0" borderId="0"/>
    <xf numFmtId="0" fontId="2" fillId="4" borderId="8" applyNumberFormat="0" applyFont="0" applyAlignment="0" applyProtection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40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189">
    <xf numFmtId="0" fontId="0" fillId="0" borderId="0" xfId="0"/>
    <xf numFmtId="170" fontId="2" fillId="27" borderId="14" xfId="0" applyNumberFormat="1" applyFont="1" applyFill="1" applyBorder="1" applyAlignment="1">
      <alignment horizontal="right" vertical="top" wrapText="1"/>
    </xf>
    <xf numFmtId="1" fontId="3" fillId="27" borderId="14" xfId="0" applyNumberFormat="1" applyFont="1" applyFill="1" applyBorder="1" applyAlignment="1">
      <alignment horizontal="right" vertical="top" wrapText="1"/>
    </xf>
    <xf numFmtId="2" fontId="2" fillId="27" borderId="14" xfId="0" applyNumberFormat="1" applyFont="1" applyFill="1" applyBorder="1" applyAlignment="1" applyProtection="1">
      <alignment horizontal="right" vertical="top" wrapText="1"/>
    </xf>
    <xf numFmtId="170" fontId="2" fillId="27" borderId="23" xfId="0" applyNumberFormat="1" applyFont="1" applyFill="1" applyBorder="1" applyAlignment="1">
      <alignment horizontal="right" vertical="top" wrapText="1"/>
    </xf>
    <xf numFmtId="0" fontId="2" fillId="27" borderId="23" xfId="0" applyFont="1" applyFill="1" applyBorder="1" applyAlignment="1">
      <alignment vertical="top" wrapText="1"/>
    </xf>
    <xf numFmtId="4" fontId="2" fillId="27" borderId="14" xfId="77" applyNumberFormat="1" applyFont="1" applyFill="1" applyBorder="1" applyAlignment="1">
      <alignment vertical="top" wrapText="1"/>
    </xf>
    <xf numFmtId="4" fontId="2" fillId="27" borderId="14" xfId="77" applyNumberFormat="1" applyFont="1" applyFill="1" applyBorder="1" applyAlignment="1">
      <alignment horizontal="center" vertical="top" wrapText="1"/>
    </xf>
    <xf numFmtId="4" fontId="2" fillId="27" borderId="17" xfId="77" applyNumberFormat="1" applyFont="1" applyFill="1" applyBorder="1" applyAlignment="1">
      <alignment horizontal="center" vertical="top" wrapText="1"/>
    </xf>
    <xf numFmtId="170" fontId="3" fillId="27" borderId="14" xfId="106" applyNumberFormat="1" applyFont="1" applyFill="1" applyBorder="1" applyAlignment="1">
      <alignment horizontal="center" vertical="top"/>
    </xf>
    <xf numFmtId="0" fontId="2" fillId="27" borderId="15" xfId="0" applyFont="1" applyFill="1" applyBorder="1" applyAlignment="1">
      <alignment horizontal="right" vertical="top" wrapText="1"/>
    </xf>
    <xf numFmtId="4" fontId="27" fillId="27" borderId="14" xfId="0" applyNumberFormat="1" applyFont="1" applyFill="1" applyBorder="1" applyAlignment="1">
      <alignment horizontal="center" vertical="top"/>
    </xf>
    <xf numFmtId="177" fontId="3" fillId="27" borderId="14" xfId="0" applyNumberFormat="1" applyFont="1" applyFill="1" applyBorder="1" applyAlignment="1">
      <alignment horizontal="right" vertical="top"/>
    </xf>
    <xf numFmtId="177" fontId="2" fillId="27" borderId="14" xfId="0" applyNumberFormat="1" applyFont="1" applyFill="1" applyBorder="1" applyAlignment="1">
      <alignment horizontal="right" vertical="top"/>
    </xf>
    <xf numFmtId="0" fontId="2" fillId="27" borderId="14" xfId="0" applyFont="1" applyFill="1" applyBorder="1" applyAlignment="1">
      <alignment vertical="top"/>
    </xf>
    <xf numFmtId="170" fontId="2" fillId="27" borderId="23" xfId="0" applyNumberFormat="1" applyFont="1" applyFill="1" applyBorder="1" applyAlignment="1">
      <alignment horizontal="right" vertical="top"/>
    </xf>
    <xf numFmtId="0" fontId="2" fillId="27" borderId="14" xfId="0" applyNumberFormat="1" applyFont="1" applyFill="1" applyBorder="1" applyAlignment="1">
      <alignment horizontal="right" vertical="top"/>
    </xf>
    <xf numFmtId="0" fontId="3" fillId="27" borderId="14" xfId="0" applyFont="1" applyFill="1" applyBorder="1" applyAlignment="1">
      <alignment horizontal="left" vertical="top"/>
    </xf>
    <xf numFmtId="4" fontId="2" fillId="27" borderId="24" xfId="77" applyNumberFormat="1" applyFont="1" applyFill="1" applyBorder="1" applyAlignment="1">
      <alignment horizontal="center" vertical="top"/>
    </xf>
    <xf numFmtId="0" fontId="2" fillId="27" borderId="15" xfId="0" applyFont="1" applyFill="1" applyBorder="1" applyAlignment="1">
      <alignment vertical="top"/>
    </xf>
    <xf numFmtId="169" fontId="40" fillId="27" borderId="22" xfId="106" applyNumberFormat="1" applyFont="1" applyFill="1" applyBorder="1" applyAlignment="1">
      <alignment horizontal="center" vertical="top"/>
    </xf>
    <xf numFmtId="1" fontId="3" fillId="27" borderId="23" xfId="0" applyNumberFormat="1" applyFont="1" applyFill="1" applyBorder="1" applyAlignment="1">
      <alignment horizontal="right" vertical="top"/>
    </xf>
    <xf numFmtId="4" fontId="2" fillId="27" borderId="23" xfId="77" applyNumberFormat="1" applyFont="1" applyFill="1" applyBorder="1" applyAlignment="1">
      <alignment horizontal="center" vertical="top"/>
    </xf>
    <xf numFmtId="170" fontId="39" fillId="27" borderId="14" xfId="106" applyNumberFormat="1" applyFont="1" applyFill="1" applyBorder="1" applyAlignment="1">
      <alignment horizontal="center" vertical="top"/>
    </xf>
    <xf numFmtId="0" fontId="2" fillId="27" borderId="14" xfId="0" applyFont="1" applyFill="1" applyBorder="1" applyAlignment="1">
      <alignment horizontal="justify" vertical="top" wrapText="1"/>
    </xf>
    <xf numFmtId="175" fontId="3" fillId="27" borderId="14" xfId="0" applyNumberFormat="1" applyFont="1" applyFill="1" applyBorder="1" applyAlignment="1">
      <alignment horizontal="left" vertical="top" wrapText="1"/>
    </xf>
    <xf numFmtId="4" fontId="2" fillId="27" borderId="15" xfId="77" applyNumberFormat="1" applyFont="1" applyFill="1" applyBorder="1" applyAlignment="1">
      <alignment vertical="top" wrapText="1"/>
    </xf>
    <xf numFmtId="4" fontId="2" fillId="27" borderId="0" xfId="0" applyNumberFormat="1" applyFont="1" applyFill="1" applyAlignment="1">
      <alignment horizontal="right" vertical="top"/>
    </xf>
    <xf numFmtId="4" fontId="3" fillId="27" borderId="14" xfId="116" applyNumberFormat="1" applyFont="1" applyFill="1" applyBorder="1" applyAlignment="1" applyProtection="1">
      <alignment horizontal="right" vertical="top" wrapText="1"/>
      <protection locked="0"/>
    </xf>
    <xf numFmtId="170" fontId="2" fillId="27" borderId="24" xfId="0" applyNumberFormat="1" applyFont="1" applyFill="1" applyBorder="1" applyAlignment="1">
      <alignment horizontal="right" vertical="top"/>
    </xf>
    <xf numFmtId="39" fontId="2" fillId="27" borderId="15" xfId="0" applyNumberFormat="1" applyFont="1" applyFill="1" applyBorder="1" applyAlignment="1" applyProtection="1">
      <alignment horizontal="right" vertical="top"/>
      <protection locked="0"/>
    </xf>
    <xf numFmtId="0" fontId="3" fillId="27" borderId="0" xfId="0" applyFont="1" applyFill="1" applyAlignment="1">
      <alignment vertical="top"/>
    </xf>
    <xf numFmtId="4" fontId="3" fillId="27" borderId="0" xfId="0" applyNumberFormat="1" applyFont="1" applyFill="1" applyAlignment="1">
      <alignment horizontal="right" vertical="top"/>
    </xf>
    <xf numFmtId="0" fontId="2" fillId="27" borderId="14" xfId="0" applyFont="1" applyFill="1" applyBorder="1" applyAlignment="1" applyProtection="1">
      <alignment horizontal="center" vertical="top"/>
    </xf>
    <xf numFmtId="4" fontId="3" fillId="27" borderId="14" xfId="77" applyNumberFormat="1" applyFont="1" applyFill="1" applyBorder="1" applyAlignment="1">
      <alignment vertical="top"/>
    </xf>
    <xf numFmtId="39" fontId="2" fillId="27" borderId="22" xfId="106" applyNumberFormat="1" applyFont="1" applyFill="1" applyBorder="1" applyAlignment="1" applyProtection="1">
      <alignment vertical="top"/>
    </xf>
    <xf numFmtId="4" fontId="2" fillId="27" borderId="14" xfId="107" applyNumberFormat="1" applyFont="1" applyFill="1" applyBorder="1" applyAlignment="1">
      <alignment horizontal="right" vertical="top"/>
    </xf>
    <xf numFmtId="4" fontId="2" fillId="27" borderId="23" xfId="77" applyNumberFormat="1" applyFont="1" applyFill="1" applyBorder="1" applyAlignment="1">
      <alignment horizontal="right" vertical="top"/>
    </xf>
    <xf numFmtId="4" fontId="2" fillId="27" borderId="14" xfId="0" applyNumberFormat="1" applyFont="1" applyFill="1" applyBorder="1" applyAlignment="1">
      <alignment vertical="top"/>
    </xf>
    <xf numFmtId="4" fontId="2" fillId="27" borderId="24" xfId="77" applyNumberFormat="1" applyFont="1" applyFill="1" applyBorder="1" applyAlignment="1">
      <alignment horizontal="right" vertical="top"/>
    </xf>
    <xf numFmtId="169" fontId="2" fillId="27" borderId="15" xfId="0" applyNumberFormat="1" applyFont="1" applyFill="1" applyBorder="1" applyAlignment="1">
      <alignment horizontal="center" vertical="top"/>
    </xf>
    <xf numFmtId="0" fontId="2" fillId="27" borderId="14" xfId="0" applyFont="1" applyFill="1" applyBorder="1" applyAlignment="1">
      <alignment horizontal="center" vertical="top"/>
    </xf>
    <xf numFmtId="0" fontId="2" fillId="27" borderId="22" xfId="0" applyFont="1" applyFill="1" applyBorder="1" applyAlignment="1">
      <alignment horizontal="center" vertical="top"/>
    </xf>
    <xf numFmtId="1" fontId="2" fillId="27" borderId="23" xfId="0" applyNumberFormat="1" applyFont="1" applyFill="1" applyBorder="1" applyAlignment="1">
      <alignment vertical="top"/>
    </xf>
    <xf numFmtId="2" fontId="2" fillId="27" borderId="23" xfId="0" applyNumberFormat="1" applyFont="1" applyFill="1" applyBorder="1" applyAlignment="1">
      <alignment vertical="top"/>
    </xf>
    <xf numFmtId="0" fontId="3" fillId="27" borderId="22" xfId="0" applyFont="1" applyFill="1" applyBorder="1" applyAlignment="1">
      <alignment horizontal="center" vertical="top"/>
    </xf>
    <xf numFmtId="0" fontId="3" fillId="27" borderId="14" xfId="0" applyFont="1" applyFill="1" applyBorder="1" applyAlignment="1">
      <alignment horizontal="justify" vertical="top" wrapText="1"/>
    </xf>
    <xf numFmtId="167" fontId="2" fillId="27" borderId="15" xfId="77" applyNumberFormat="1" applyFont="1" applyFill="1" applyBorder="1" applyAlignment="1">
      <alignment horizontal="center" vertical="top"/>
    </xf>
    <xf numFmtId="0" fontId="0" fillId="27" borderId="14" xfId="0" applyFill="1" applyBorder="1" applyAlignment="1">
      <alignment vertical="top"/>
    </xf>
    <xf numFmtId="167" fontId="2" fillId="27" borderId="14" xfId="77" applyNumberFormat="1" applyFont="1" applyFill="1" applyBorder="1" applyAlignment="1">
      <alignment horizontal="center" vertical="top"/>
    </xf>
    <xf numFmtId="39" fontId="3" fillId="27" borderId="22" xfId="0" applyNumberFormat="1" applyFont="1" applyFill="1" applyBorder="1" applyAlignment="1" applyProtection="1">
      <alignment horizontal="right" vertical="top"/>
      <protection locked="0"/>
    </xf>
    <xf numFmtId="0" fontId="0" fillId="27" borderId="15" xfId="0" applyFill="1" applyBorder="1" applyAlignment="1">
      <alignment vertical="top" wrapText="1"/>
    </xf>
    <xf numFmtId="0" fontId="3" fillId="27" borderId="14" xfId="0" applyFont="1" applyFill="1" applyBorder="1" applyAlignment="1">
      <alignment horizontal="right" vertical="top"/>
    </xf>
    <xf numFmtId="175" fontId="2" fillId="27" borderId="14" xfId="0" applyNumberFormat="1" applyFont="1" applyFill="1" applyBorder="1" applyAlignment="1">
      <alignment horizontal="left" vertical="top" wrapText="1"/>
    </xf>
    <xf numFmtId="0" fontId="2" fillId="27" borderId="15" xfId="0" applyNumberFormat="1" applyFont="1" applyFill="1" applyBorder="1" applyAlignment="1">
      <alignment horizontal="right" vertical="top"/>
    </xf>
    <xf numFmtId="0" fontId="2" fillId="27" borderId="15" xfId="0" applyFont="1" applyFill="1" applyBorder="1" applyAlignment="1">
      <alignment horizontal="center" vertical="top" wrapText="1"/>
    </xf>
    <xf numFmtId="0" fontId="2" fillId="27" borderId="15" xfId="0" applyFont="1" applyFill="1" applyBorder="1" applyAlignment="1">
      <alignment horizontal="right" vertical="top"/>
    </xf>
    <xf numFmtId="169" fontId="2" fillId="27" borderId="22" xfId="106" applyNumberFormat="1" applyFont="1" applyFill="1" applyBorder="1" applyAlignment="1">
      <alignment horizontal="center" vertical="top"/>
    </xf>
    <xf numFmtId="39" fontId="40" fillId="27" borderId="22" xfId="106" applyNumberFormat="1" applyFont="1" applyFill="1" applyBorder="1" applyAlignment="1" applyProtection="1">
      <alignment vertical="top"/>
    </xf>
    <xf numFmtId="0" fontId="3" fillId="27" borderId="23" xfId="0" applyFont="1" applyFill="1" applyBorder="1" applyAlignment="1">
      <alignment vertical="top"/>
    </xf>
    <xf numFmtId="0" fontId="3" fillId="27" borderId="14" xfId="0" applyFont="1" applyFill="1" applyBorder="1" applyAlignment="1">
      <alignment vertical="top"/>
    </xf>
    <xf numFmtId="0" fontId="2" fillId="27" borderId="24" xfId="0" applyFont="1" applyFill="1" applyBorder="1" applyAlignment="1">
      <alignment vertical="top"/>
    </xf>
    <xf numFmtId="39" fontId="2" fillId="27" borderId="22" xfId="0" applyNumberFormat="1" applyFont="1" applyFill="1" applyBorder="1" applyAlignment="1" applyProtection="1">
      <alignment horizontal="right" vertical="top"/>
      <protection locked="0"/>
    </xf>
    <xf numFmtId="39" fontId="2" fillId="27" borderId="14" xfId="0" applyNumberFormat="1" applyFont="1" applyFill="1" applyBorder="1" applyAlignment="1" applyProtection="1">
      <alignment horizontal="right" vertical="top"/>
      <protection locked="0"/>
    </xf>
    <xf numFmtId="169" fontId="3" fillId="27" borderId="14" xfId="0" applyNumberFormat="1" applyFont="1" applyFill="1" applyBorder="1" applyAlignment="1">
      <alignment horizontal="right" vertical="top"/>
    </xf>
    <xf numFmtId="0" fontId="2" fillId="27" borderId="16" xfId="0" applyFont="1" applyFill="1" applyBorder="1" applyAlignment="1">
      <alignment horizontal="right" vertical="top"/>
    </xf>
    <xf numFmtId="4" fontId="2" fillId="27" borderId="14" xfId="116" applyNumberFormat="1" applyFont="1" applyFill="1" applyBorder="1" applyAlignment="1" applyProtection="1">
      <alignment horizontal="right" vertical="top" wrapText="1"/>
      <protection locked="0"/>
    </xf>
    <xf numFmtId="4" fontId="2" fillId="27" borderId="15" xfId="77" applyNumberFormat="1" applyFont="1" applyFill="1" applyBorder="1" applyAlignment="1">
      <alignment horizontal="center" vertical="top" wrapText="1"/>
    </xf>
    <xf numFmtId="169" fontId="2" fillId="27" borderId="22" xfId="0" applyNumberFormat="1" applyFont="1" applyFill="1" applyBorder="1" applyAlignment="1">
      <alignment horizontal="center" vertical="top"/>
    </xf>
    <xf numFmtId="0" fontId="2" fillId="27" borderId="15" xfId="0" applyFont="1" applyFill="1" applyBorder="1" applyAlignment="1">
      <alignment horizontal="justify" vertical="top" wrapText="1"/>
    </xf>
    <xf numFmtId="39" fontId="39" fillId="27" borderId="22" xfId="106" applyFont="1" applyFill="1" applyBorder="1" applyAlignment="1">
      <alignment vertical="top"/>
    </xf>
    <xf numFmtId="1" fontId="3" fillId="27" borderId="23" xfId="0" applyNumberFormat="1" applyFont="1" applyFill="1" applyBorder="1" applyAlignment="1">
      <alignment vertical="top"/>
    </xf>
    <xf numFmtId="4" fontId="3" fillId="27" borderId="14" xfId="0" applyNumberFormat="1" applyFont="1" applyFill="1" applyBorder="1" applyAlignment="1">
      <alignment horizontal="center" vertical="top"/>
    </xf>
    <xf numFmtId="1" fontId="2" fillId="27" borderId="23" xfId="0" applyNumberFormat="1" applyFont="1" applyFill="1" applyBorder="1" applyAlignment="1">
      <alignment horizontal="right" vertical="top"/>
    </xf>
    <xf numFmtId="0" fontId="2" fillId="27" borderId="23" xfId="0" applyFont="1" applyFill="1" applyBorder="1" applyAlignment="1">
      <alignment vertical="top"/>
    </xf>
    <xf numFmtId="4" fontId="0" fillId="27" borderId="14" xfId="0" applyNumberFormat="1" applyFill="1" applyBorder="1" applyAlignment="1">
      <alignment vertical="top"/>
    </xf>
    <xf numFmtId="4" fontId="2" fillId="27" borderId="14" xfId="77" applyNumberFormat="1" applyFont="1" applyFill="1" applyBorder="1" applyAlignment="1">
      <alignment vertical="top"/>
    </xf>
    <xf numFmtId="169" fontId="3" fillId="27" borderId="14" xfId="0" applyNumberFormat="1" applyFont="1" applyFill="1" applyBorder="1" applyAlignment="1">
      <alignment horizontal="center" vertical="top"/>
    </xf>
    <xf numFmtId="0" fontId="3" fillId="27" borderId="14" xfId="0" applyNumberFormat="1" applyFont="1" applyFill="1" applyBorder="1" applyAlignment="1">
      <alignment horizontal="right" vertical="top"/>
    </xf>
    <xf numFmtId="4" fontId="40" fillId="27" borderId="14" xfId="107" applyNumberFormat="1" applyFont="1" applyFill="1" applyBorder="1" applyAlignment="1">
      <alignment horizontal="right" vertical="top"/>
    </xf>
    <xf numFmtId="171" fontId="2" fillId="27" borderId="14" xfId="0" applyNumberFormat="1" applyFont="1" applyFill="1" applyBorder="1" applyAlignment="1">
      <alignment vertical="top"/>
    </xf>
    <xf numFmtId="4" fontId="0" fillId="27" borderId="14" xfId="0" applyNumberFormat="1" applyFill="1" applyBorder="1" applyAlignment="1">
      <alignment horizontal="center" vertical="top"/>
    </xf>
    <xf numFmtId="0" fontId="2" fillId="27" borderId="14" xfId="0" applyFont="1" applyFill="1" applyBorder="1" applyAlignment="1">
      <alignment horizontal="justify" vertical="top"/>
    </xf>
    <xf numFmtId="169" fontId="2" fillId="27" borderId="22" xfId="0" applyNumberFormat="1" applyFont="1" applyFill="1" applyBorder="1" applyAlignment="1">
      <alignment horizontal="right" vertical="top"/>
    </xf>
    <xf numFmtId="4" fontId="38" fillId="27" borderId="23" xfId="77" applyNumberFormat="1" applyFont="1" applyFill="1" applyBorder="1" applyAlignment="1">
      <alignment horizontal="right" vertical="top"/>
    </xf>
    <xf numFmtId="4" fontId="38" fillId="27" borderId="0" xfId="0" applyNumberFormat="1" applyFont="1" applyFill="1" applyBorder="1" applyAlignment="1">
      <alignment vertical="top"/>
    </xf>
    <xf numFmtId="0" fontId="3" fillId="27" borderId="14" xfId="0" applyFont="1" applyFill="1" applyBorder="1" applyAlignment="1">
      <alignment horizontal="center" vertical="top"/>
    </xf>
    <xf numFmtId="0" fontId="2" fillId="27" borderId="14" xfId="0" applyFont="1" applyFill="1" applyBorder="1" applyAlignment="1">
      <alignment horizontal="left" vertical="top" wrapText="1"/>
    </xf>
    <xf numFmtId="0" fontId="3" fillId="27" borderId="14" xfId="0" applyFont="1" applyFill="1" applyBorder="1" applyAlignment="1">
      <alignment horizontal="left" vertical="top" wrapText="1"/>
    </xf>
    <xf numFmtId="0" fontId="2" fillId="27" borderId="14" xfId="0" applyFont="1" applyFill="1" applyBorder="1" applyAlignment="1">
      <alignment horizontal="right" vertical="top"/>
    </xf>
    <xf numFmtId="0" fontId="2" fillId="27" borderId="14" xfId="0" applyNumberFormat="1" applyFont="1" applyFill="1" applyBorder="1" applyAlignment="1">
      <alignment vertical="top" wrapText="1"/>
    </xf>
    <xf numFmtId="0" fontId="3" fillId="27" borderId="14" xfId="0" applyFont="1" applyFill="1" applyBorder="1" applyAlignment="1">
      <alignment horizontal="right" vertical="top" wrapText="1"/>
    </xf>
    <xf numFmtId="0" fontId="3" fillId="27" borderId="14" xfId="0" applyNumberFormat="1" applyFont="1" applyFill="1" applyBorder="1" applyAlignment="1">
      <alignment vertical="top" wrapText="1"/>
    </xf>
    <xf numFmtId="0" fontId="2" fillId="27" borderId="14" xfId="0" applyFont="1" applyFill="1" applyBorder="1" applyAlignment="1">
      <alignment vertical="top" wrapText="1"/>
    </xf>
    <xf numFmtId="0" fontId="2" fillId="27" borderId="15" xfId="0" applyFont="1" applyFill="1" applyBorder="1" applyAlignment="1">
      <alignment vertical="top" wrapText="1"/>
    </xf>
    <xf numFmtId="0" fontId="3" fillId="27" borderId="14" xfId="0" applyFont="1" applyFill="1" applyBorder="1" applyAlignment="1">
      <alignment vertical="top" wrapText="1"/>
    </xf>
    <xf numFmtId="0" fontId="2" fillId="27" borderId="14" xfId="0" applyFont="1" applyFill="1" applyBorder="1" applyAlignment="1">
      <alignment horizontal="right" vertical="top" wrapText="1"/>
    </xf>
    <xf numFmtId="2" fontId="2" fillId="27" borderId="14" xfId="0" applyNumberFormat="1" applyFont="1" applyFill="1" applyBorder="1" applyAlignment="1">
      <alignment horizontal="right" vertical="top" wrapText="1"/>
    </xf>
    <xf numFmtId="0" fontId="2" fillId="27" borderId="14" xfId="0" applyFont="1" applyFill="1" applyBorder="1" applyAlignment="1" applyProtection="1">
      <alignment horizontal="right" vertical="top" wrapText="1"/>
    </xf>
    <xf numFmtId="0" fontId="3" fillId="27" borderId="14" xfId="0" applyFont="1" applyFill="1" applyBorder="1" applyAlignment="1" applyProtection="1">
      <alignment horizontal="right" vertical="top" wrapText="1"/>
    </xf>
    <xf numFmtId="0" fontId="3" fillId="27" borderId="14" xfId="0" applyFont="1" applyFill="1" applyBorder="1" applyAlignment="1">
      <alignment horizontal="center" vertical="top" wrapText="1"/>
    </xf>
    <xf numFmtId="0" fontId="2" fillId="27" borderId="14" xfId="0" applyFont="1" applyFill="1" applyBorder="1" applyAlignment="1">
      <alignment horizontal="center" vertical="top" wrapText="1"/>
    </xf>
    <xf numFmtId="0" fontId="27" fillId="27" borderId="14" xfId="0" applyNumberFormat="1" applyFont="1" applyFill="1" applyBorder="1" applyAlignment="1">
      <alignment vertical="top" wrapText="1"/>
    </xf>
    <xf numFmtId="0" fontId="3" fillId="27" borderId="0" xfId="0" applyFont="1" applyFill="1" applyBorder="1" applyAlignment="1">
      <alignment vertical="top"/>
    </xf>
    <xf numFmtId="0" fontId="2" fillId="27" borderId="0" xfId="0" applyFont="1" applyFill="1" applyBorder="1" applyAlignment="1">
      <alignment vertical="top"/>
    </xf>
    <xf numFmtId="0" fontId="2" fillId="27" borderId="14" xfId="0" applyFont="1" applyFill="1" applyBorder="1" applyAlignment="1">
      <alignment horizontal="left" vertical="top"/>
    </xf>
    <xf numFmtId="0" fontId="2" fillId="27" borderId="0" xfId="0" applyFont="1" applyFill="1" applyAlignment="1">
      <alignment vertical="top"/>
    </xf>
    <xf numFmtId="169" fontId="2" fillId="27" borderId="14" xfId="0" applyNumberFormat="1" applyFont="1" applyFill="1" applyBorder="1" applyAlignment="1">
      <alignment horizontal="right" vertical="top"/>
    </xf>
    <xf numFmtId="169" fontId="2" fillId="27" borderId="14" xfId="0" applyNumberFormat="1" applyFont="1" applyFill="1" applyBorder="1" applyAlignment="1">
      <alignment horizontal="center" vertical="top"/>
    </xf>
    <xf numFmtId="4" fontId="2" fillId="27" borderId="14" xfId="0" applyNumberFormat="1" applyFont="1" applyFill="1" applyBorder="1" applyAlignment="1">
      <alignment horizontal="center" vertical="top"/>
    </xf>
    <xf numFmtId="4" fontId="2" fillId="27" borderId="0" xfId="77" applyNumberFormat="1" applyFont="1" applyFill="1" applyAlignment="1">
      <alignment vertical="top"/>
    </xf>
    <xf numFmtId="0" fontId="3" fillId="27" borderId="18" xfId="0" applyFont="1" applyFill="1" applyBorder="1" applyAlignment="1">
      <alignment horizontal="center" vertical="top"/>
    </xf>
    <xf numFmtId="4" fontId="3" fillId="27" borderId="18" xfId="77" applyNumberFormat="1" applyFont="1" applyFill="1" applyBorder="1" applyAlignment="1">
      <alignment horizontal="center" vertical="top"/>
    </xf>
    <xf numFmtId="4" fontId="3" fillId="27" borderId="20" xfId="77" applyNumberFormat="1" applyFont="1" applyFill="1" applyBorder="1" applyAlignment="1">
      <alignment horizontal="center" vertical="top"/>
    </xf>
    <xf numFmtId="39" fontId="3" fillId="27" borderId="22" xfId="106" applyFont="1" applyFill="1" applyBorder="1" applyAlignment="1">
      <alignment horizontal="left" vertical="top" wrapText="1"/>
    </xf>
    <xf numFmtId="0" fontId="2" fillId="27" borderId="24" xfId="0" applyFont="1" applyFill="1" applyBorder="1" applyAlignment="1">
      <alignment horizontal="right" vertical="top"/>
    </xf>
    <xf numFmtId="0" fontId="3" fillId="27" borderId="24" xfId="0" applyFont="1" applyFill="1" applyBorder="1" applyAlignment="1">
      <alignment horizontal="center" vertical="top" wrapText="1"/>
    </xf>
    <xf numFmtId="0" fontId="3" fillId="27" borderId="23" xfId="0" applyFont="1" applyFill="1" applyBorder="1" applyAlignment="1">
      <alignment horizontal="center" vertical="top" wrapText="1"/>
    </xf>
    <xf numFmtId="39" fontId="3" fillId="27" borderId="22" xfId="106" applyFont="1" applyFill="1" applyBorder="1" applyAlignment="1">
      <alignment horizontal="left" vertical="top"/>
    </xf>
    <xf numFmtId="0" fontId="2" fillId="27" borderId="23" xfId="0" applyFont="1" applyFill="1" applyBorder="1" applyAlignment="1">
      <alignment horizontal="right" vertical="top"/>
    </xf>
    <xf numFmtId="0" fontId="0" fillId="27" borderId="14" xfId="0" applyFill="1" applyBorder="1" applyAlignment="1">
      <alignment vertical="top" wrapText="1"/>
    </xf>
    <xf numFmtId="0" fontId="3" fillId="27" borderId="0" xfId="0" applyFont="1" applyFill="1" applyAlignment="1">
      <alignment vertical="top" wrapText="1"/>
    </xf>
    <xf numFmtId="191" fontId="2" fillId="27" borderId="14" xfId="0" applyNumberFormat="1" applyFont="1" applyFill="1" applyBorder="1" applyAlignment="1" applyProtection="1">
      <alignment horizontal="right" vertical="top" wrapText="1"/>
    </xf>
    <xf numFmtId="4" fontId="2" fillId="27" borderId="14" xfId="306" applyNumberFormat="1" applyFont="1" applyFill="1" applyBorder="1" applyAlignment="1">
      <alignment horizontal="right" vertical="top" wrapText="1"/>
    </xf>
    <xf numFmtId="4" fontId="2" fillId="27" borderId="14" xfId="0" applyNumberFormat="1" applyFont="1" applyFill="1" applyBorder="1" applyAlignment="1">
      <alignment horizontal="center" vertical="top" wrapText="1"/>
    </xf>
    <xf numFmtId="175" fontId="3" fillId="27" borderId="14" xfId="0" applyNumberFormat="1" applyFont="1" applyFill="1" applyBorder="1" applyAlignment="1">
      <alignment horizontal="center" vertical="top" wrapText="1"/>
    </xf>
    <xf numFmtId="169" fontId="2" fillId="27" borderId="14" xfId="0" applyNumberFormat="1" applyFont="1" applyFill="1" applyBorder="1" applyAlignment="1">
      <alignment vertical="top"/>
    </xf>
    <xf numFmtId="0" fontId="3" fillId="27" borderId="15" xfId="0" applyFont="1" applyFill="1" applyBorder="1" applyAlignment="1">
      <alignment horizontal="center" vertical="top"/>
    </xf>
    <xf numFmtId="169" fontId="2" fillId="27" borderId="15" xfId="0" applyNumberFormat="1" applyFont="1" applyFill="1" applyBorder="1" applyAlignment="1">
      <alignment vertical="top"/>
    </xf>
    <xf numFmtId="4" fontId="2" fillId="27" borderId="15" xfId="77" applyNumberFormat="1" applyFont="1" applyFill="1" applyBorder="1" applyAlignment="1">
      <alignment vertical="top"/>
    </xf>
    <xf numFmtId="4" fontId="2" fillId="27" borderId="17" xfId="77" applyNumberFormat="1" applyFont="1" applyFill="1" applyBorder="1" applyAlignment="1">
      <alignment vertical="top"/>
    </xf>
    <xf numFmtId="0" fontId="2" fillId="27" borderId="19" xfId="0" applyFont="1" applyFill="1" applyBorder="1" applyAlignment="1">
      <alignment vertical="top"/>
    </xf>
    <xf numFmtId="10" fontId="2" fillId="27" borderId="14" xfId="0" applyNumberFormat="1" applyFont="1" applyFill="1" applyBorder="1" applyAlignment="1">
      <alignment vertical="top"/>
    </xf>
    <xf numFmtId="171" fontId="2" fillId="27" borderId="14" xfId="0" applyNumberFormat="1" applyFont="1" applyFill="1" applyBorder="1" applyAlignment="1">
      <alignment horizontal="right" vertical="top"/>
    </xf>
    <xf numFmtId="4" fontId="3" fillId="27" borderId="17" xfId="77" applyNumberFormat="1" applyFont="1" applyFill="1" applyBorder="1" applyAlignment="1">
      <alignment vertical="top"/>
    </xf>
    <xf numFmtId="4" fontId="2" fillId="27" borderId="0" xfId="77" applyNumberFormat="1" applyFont="1" applyFill="1" applyBorder="1" applyAlignment="1">
      <alignment vertical="top"/>
    </xf>
    <xf numFmtId="0" fontId="3" fillId="27" borderId="15" xfId="0" applyFont="1" applyFill="1" applyBorder="1" applyAlignment="1">
      <alignment horizontal="right" vertical="top"/>
    </xf>
    <xf numFmtId="4" fontId="3" fillId="27" borderId="21" xfId="77" applyNumberFormat="1" applyFont="1" applyFill="1" applyBorder="1" applyAlignment="1">
      <alignment vertical="top"/>
    </xf>
    <xf numFmtId="169" fontId="2" fillId="27" borderId="0" xfId="0" applyNumberFormat="1" applyFont="1" applyFill="1" applyBorder="1" applyAlignment="1">
      <alignment vertical="top"/>
    </xf>
    <xf numFmtId="169" fontId="2" fillId="27" borderId="0" xfId="0" applyNumberFormat="1" applyFont="1" applyFill="1" applyBorder="1" applyAlignment="1">
      <alignment horizontal="center" vertical="top"/>
    </xf>
    <xf numFmtId="4" fontId="3" fillId="27" borderId="0" xfId="77" applyNumberFormat="1" applyFont="1" applyFill="1" applyBorder="1" applyAlignment="1">
      <alignment vertical="top"/>
    </xf>
    <xf numFmtId="0" fontId="5" fillId="27" borderId="0" xfId="0" applyFont="1" applyFill="1" applyBorder="1" applyAlignment="1">
      <alignment vertical="top"/>
    </xf>
    <xf numFmtId="4" fontId="2" fillId="27" borderId="23" xfId="77" applyNumberFormat="1" applyFont="1" applyFill="1" applyBorder="1" applyAlignment="1" applyProtection="1">
      <alignment horizontal="right" vertical="top"/>
      <protection locked="0"/>
    </xf>
    <xf numFmtId="4" fontId="38" fillId="27" borderId="23" xfId="77" applyNumberFormat="1" applyFont="1" applyFill="1" applyBorder="1" applyAlignment="1" applyProtection="1">
      <alignment horizontal="right" vertical="top"/>
      <protection locked="0"/>
    </xf>
    <xf numFmtId="4" fontId="2" fillId="27" borderId="24" xfId="77" applyNumberFormat="1" applyFont="1" applyFill="1" applyBorder="1" applyAlignment="1" applyProtection="1">
      <alignment horizontal="right" vertical="top"/>
      <protection locked="0"/>
    </xf>
    <xf numFmtId="4" fontId="3" fillId="27" borderId="24" xfId="77" applyNumberFormat="1" applyFont="1" applyFill="1" applyBorder="1" applyAlignment="1" applyProtection="1">
      <alignment horizontal="right" vertical="top"/>
      <protection locked="0"/>
    </xf>
    <xf numFmtId="169" fontId="2" fillId="27" borderId="14" xfId="0" applyNumberFormat="1" applyFont="1" applyFill="1" applyBorder="1" applyAlignment="1" applyProtection="1">
      <alignment horizontal="right" vertical="top"/>
      <protection locked="0"/>
    </xf>
    <xf numFmtId="4" fontId="3" fillId="27" borderId="14" xfId="77" applyNumberFormat="1" applyFont="1" applyFill="1" applyBorder="1" applyAlignment="1" applyProtection="1">
      <alignment vertical="top"/>
      <protection locked="0"/>
    </xf>
    <xf numFmtId="168" fontId="2" fillId="27" borderId="14" xfId="77" applyNumberFormat="1" applyFont="1" applyFill="1" applyBorder="1" applyAlignment="1" applyProtection="1">
      <alignment vertical="top" wrapText="1"/>
      <protection locked="0"/>
    </xf>
    <xf numFmtId="4" fontId="2" fillId="27" borderId="14" xfId="77" applyNumberFormat="1" applyFont="1" applyFill="1" applyBorder="1" applyAlignment="1" applyProtection="1">
      <alignment vertical="top" wrapText="1"/>
      <protection locked="0"/>
    </xf>
    <xf numFmtId="4" fontId="2" fillId="27" borderId="14" xfId="0" applyNumberFormat="1" applyFont="1" applyFill="1" applyBorder="1" applyAlignment="1" applyProtection="1">
      <alignment vertical="top"/>
      <protection locked="0"/>
    </xf>
    <xf numFmtId="4" fontId="38" fillId="27" borderId="14" xfId="0" applyNumberFormat="1" applyFont="1" applyFill="1" applyBorder="1" applyAlignment="1" applyProtection="1">
      <alignment vertical="top"/>
      <protection locked="0"/>
    </xf>
    <xf numFmtId="0" fontId="3" fillId="27" borderId="14" xfId="0" applyFont="1" applyFill="1" applyBorder="1" applyAlignment="1" applyProtection="1">
      <alignment horizontal="right" vertical="top"/>
      <protection locked="0"/>
    </xf>
    <xf numFmtId="4" fontId="3" fillId="27" borderId="14" xfId="0" applyNumberFormat="1" applyFont="1" applyFill="1" applyBorder="1" applyAlignment="1" applyProtection="1">
      <alignment vertical="top"/>
      <protection locked="0"/>
    </xf>
    <xf numFmtId="169" fontId="2" fillId="27" borderId="22" xfId="0" applyNumberFormat="1" applyFont="1" applyFill="1" applyBorder="1" applyAlignment="1" applyProtection="1">
      <alignment horizontal="right" vertical="top"/>
      <protection locked="0"/>
    </xf>
    <xf numFmtId="39" fontId="2" fillId="27" borderId="22" xfId="106" applyNumberFormat="1" applyFont="1" applyFill="1" applyBorder="1" applyAlignment="1" applyProtection="1">
      <alignment vertical="top"/>
      <protection locked="0"/>
    </xf>
    <xf numFmtId="4" fontId="2" fillId="27" borderId="14" xfId="107" applyNumberFormat="1" applyFont="1" applyFill="1" applyBorder="1" applyAlignment="1" applyProtection="1">
      <alignment horizontal="right" vertical="top"/>
      <protection locked="0"/>
    </xf>
    <xf numFmtId="39" fontId="40" fillId="27" borderId="22" xfId="106" applyNumberFormat="1" applyFont="1" applyFill="1" applyBorder="1" applyAlignment="1" applyProtection="1">
      <alignment vertical="top"/>
      <protection locked="0"/>
    </xf>
    <xf numFmtId="4" fontId="40" fillId="27" borderId="14" xfId="107" applyNumberFormat="1" applyFont="1" applyFill="1" applyBorder="1" applyAlignment="1" applyProtection="1">
      <alignment horizontal="right" vertical="top"/>
      <protection locked="0"/>
    </xf>
    <xf numFmtId="4" fontId="2" fillId="27" borderId="24" xfId="77" applyNumberFormat="1" applyFont="1" applyFill="1" applyBorder="1" applyAlignment="1" applyProtection="1">
      <alignment vertical="top" wrapText="1"/>
      <protection locked="0"/>
    </xf>
    <xf numFmtId="4" fontId="3" fillId="27" borderId="23" xfId="77" applyNumberFormat="1" applyFont="1" applyFill="1" applyBorder="1" applyAlignment="1" applyProtection="1">
      <alignment horizontal="right" vertical="top"/>
      <protection locked="0"/>
    </xf>
    <xf numFmtId="0" fontId="2" fillId="27" borderId="14" xfId="0" applyFont="1" applyFill="1" applyBorder="1" applyAlignment="1" applyProtection="1">
      <alignment vertical="top"/>
      <protection locked="0"/>
    </xf>
    <xf numFmtId="168" fontId="3" fillId="27" borderId="14" xfId="0" applyNumberFormat="1" applyFont="1" applyFill="1" applyBorder="1" applyAlignment="1" applyProtection="1">
      <alignment vertical="top"/>
      <protection locked="0"/>
    </xf>
    <xf numFmtId="4" fontId="2" fillId="27" borderId="14" xfId="77" applyNumberFormat="1" applyFont="1" applyFill="1" applyBorder="1" applyAlignment="1" applyProtection="1">
      <alignment horizontal="right" vertical="top"/>
      <protection locked="0"/>
    </xf>
    <xf numFmtId="4" fontId="2" fillId="27" borderId="14" xfId="77" applyNumberFormat="1" applyFont="1" applyFill="1" applyBorder="1" applyAlignment="1" applyProtection="1">
      <alignment vertical="top"/>
      <protection locked="0"/>
    </xf>
    <xf numFmtId="4" fontId="2" fillId="27" borderId="14" xfId="105" applyNumberFormat="1" applyFont="1" applyFill="1" applyBorder="1" applyAlignment="1" applyProtection="1">
      <alignment vertical="top"/>
      <protection locked="0"/>
    </xf>
    <xf numFmtId="4" fontId="2" fillId="27" borderId="22" xfId="87" applyNumberFormat="1" applyFont="1" applyFill="1" applyBorder="1" applyAlignment="1" applyProtection="1">
      <alignment horizontal="right" vertical="top"/>
      <protection locked="0"/>
    </xf>
    <xf numFmtId="4" fontId="2" fillId="27" borderId="15" xfId="77" applyNumberFormat="1" applyFont="1" applyFill="1" applyBorder="1" applyAlignment="1" applyProtection="1">
      <alignment horizontal="right" vertical="top" wrapText="1"/>
      <protection locked="0"/>
    </xf>
    <xf numFmtId="4" fontId="2" fillId="27" borderId="15" xfId="77" applyNumberFormat="1" applyFont="1" applyFill="1" applyBorder="1" applyAlignment="1" applyProtection="1">
      <alignment vertical="top" wrapText="1"/>
      <protection locked="0"/>
    </xf>
    <xf numFmtId="4" fontId="2" fillId="27" borderId="22" xfId="105" applyNumberFormat="1" applyFont="1" applyFill="1" applyBorder="1" applyAlignment="1" applyProtection="1">
      <alignment vertical="top"/>
      <protection locked="0"/>
    </xf>
    <xf numFmtId="4" fontId="2" fillId="27" borderId="14" xfId="77" applyNumberFormat="1" applyFont="1" applyFill="1" applyBorder="1" applyAlignment="1" applyProtection="1">
      <alignment horizontal="right" vertical="top" wrapText="1"/>
      <protection locked="0"/>
    </xf>
    <xf numFmtId="4" fontId="2" fillId="27" borderId="14" xfId="88" applyNumberFormat="1" applyFont="1" applyFill="1" applyBorder="1" applyAlignment="1" applyProtection="1">
      <alignment vertical="top"/>
      <protection locked="0"/>
    </xf>
    <xf numFmtId="4" fontId="2" fillId="27" borderId="15" xfId="88" applyNumberFormat="1" applyFont="1" applyFill="1" applyBorder="1" applyAlignment="1" applyProtection="1">
      <alignment vertical="top"/>
      <protection locked="0"/>
    </xf>
    <xf numFmtId="4" fontId="2" fillId="27" borderId="22" xfId="88" applyNumberFormat="1" applyFont="1" applyFill="1" applyBorder="1" applyAlignment="1" applyProtection="1">
      <alignment vertical="top"/>
      <protection locked="0"/>
    </xf>
    <xf numFmtId="4" fontId="2" fillId="27" borderId="15" xfId="77" applyNumberFormat="1" applyFont="1" applyFill="1" applyBorder="1" applyAlignment="1" applyProtection="1">
      <alignment horizontal="right" vertical="top"/>
      <protection locked="0"/>
    </xf>
    <xf numFmtId="176" fontId="2" fillId="27" borderId="14" xfId="77" applyNumberFormat="1" applyFont="1" applyFill="1" applyBorder="1" applyAlignment="1" applyProtection="1">
      <alignment horizontal="right" vertical="top"/>
      <protection locked="0"/>
    </xf>
    <xf numFmtId="169" fontId="3" fillId="27" borderId="14" xfId="0" applyNumberFormat="1" applyFont="1" applyFill="1" applyBorder="1" applyAlignment="1" applyProtection="1">
      <alignment horizontal="right" vertical="top"/>
      <protection locked="0"/>
    </xf>
    <xf numFmtId="169" fontId="2" fillId="27" borderId="15" xfId="0" applyNumberFormat="1" applyFont="1" applyFill="1" applyBorder="1" applyAlignment="1" applyProtection="1">
      <alignment horizontal="right" vertical="top"/>
      <protection locked="0"/>
    </xf>
    <xf numFmtId="4" fontId="0" fillId="27" borderId="14" xfId="0" applyNumberFormat="1" applyFill="1" applyBorder="1" applyAlignment="1" applyProtection="1">
      <alignment vertical="top"/>
      <protection locked="0"/>
    </xf>
    <xf numFmtId="4" fontId="2" fillId="27" borderId="14" xfId="114" applyNumberFormat="1" applyFont="1" applyFill="1" applyBorder="1" applyAlignment="1" applyProtection="1">
      <alignment vertical="top"/>
      <protection locked="0"/>
    </xf>
    <xf numFmtId="39" fontId="2" fillId="27" borderId="14" xfId="0" applyNumberFormat="1" applyFont="1" applyFill="1" applyBorder="1" applyAlignment="1" applyProtection="1">
      <alignment horizontal="right" vertical="top" wrapText="1"/>
      <protection locked="0"/>
    </xf>
    <xf numFmtId="4" fontId="3" fillId="27" borderId="14" xfId="79" applyNumberFormat="1" applyFont="1" applyFill="1" applyBorder="1" applyAlignment="1" applyProtection="1">
      <alignment horizontal="right" vertical="top" wrapText="1"/>
      <protection locked="0"/>
    </xf>
    <xf numFmtId="4" fontId="2" fillId="27" borderId="14" xfId="79" applyNumberFormat="1" applyFont="1" applyFill="1" applyBorder="1" applyAlignment="1" applyProtection="1">
      <alignment horizontal="right" vertical="top" wrapText="1"/>
      <protection locked="0"/>
    </xf>
    <xf numFmtId="169" fontId="2" fillId="27" borderId="14" xfId="0" applyNumberFormat="1" applyFont="1" applyFill="1" applyBorder="1" applyAlignment="1" applyProtection="1">
      <alignment horizontal="right" vertical="top" wrapText="1"/>
      <protection locked="0"/>
    </xf>
    <xf numFmtId="169" fontId="2" fillId="27" borderId="14" xfId="77" applyNumberFormat="1" applyFont="1" applyFill="1" applyBorder="1" applyAlignment="1" applyProtection="1">
      <alignment vertical="top"/>
      <protection locked="0"/>
    </xf>
    <xf numFmtId="4" fontId="2" fillId="27" borderId="15" xfId="77" applyNumberFormat="1" applyFont="1" applyFill="1" applyBorder="1" applyAlignment="1" applyProtection="1">
      <alignment vertical="top"/>
      <protection locked="0"/>
    </xf>
    <xf numFmtId="4" fontId="3" fillId="27" borderId="15" xfId="77" applyNumberFormat="1" applyFont="1" applyFill="1" applyBorder="1" applyAlignment="1" applyProtection="1">
      <alignment vertical="top"/>
      <protection locked="0"/>
    </xf>
    <xf numFmtId="4" fontId="2" fillId="27" borderId="17" xfId="77" applyNumberFormat="1" applyFont="1" applyFill="1" applyBorder="1" applyAlignment="1" applyProtection="1">
      <alignment vertical="top"/>
      <protection locked="0"/>
    </xf>
    <xf numFmtId="0" fontId="2" fillId="27" borderId="0" xfId="0" applyFont="1" applyFill="1" applyAlignment="1">
      <alignment horizontal="left" vertical="top" wrapText="1"/>
    </xf>
  </cellXfs>
  <cellStyles count="370">
    <cellStyle name="20% - Accent1" xfId="1"/>
    <cellStyle name="20% - Accent1 2" xfId="178"/>
    <cellStyle name="20% - Accent1 3" xfId="118"/>
    <cellStyle name="20% - Accent2" xfId="2"/>
    <cellStyle name="20% - Accent2 2" xfId="179"/>
    <cellStyle name="20% - Accent2 3" xfId="119"/>
    <cellStyle name="20% - Accent3" xfId="3"/>
    <cellStyle name="20% - Accent3 2" xfId="180"/>
    <cellStyle name="20% - Accent3 3" xfId="120"/>
    <cellStyle name="20% - Accent4" xfId="4"/>
    <cellStyle name="20% - Accent4 2" xfId="181"/>
    <cellStyle name="20% - Accent4 3" xfId="121"/>
    <cellStyle name="20% - Accent5" xfId="5"/>
    <cellStyle name="20% - Accent6" xfId="6"/>
    <cellStyle name="20% - Accent6 2" xfId="182"/>
    <cellStyle name="20% - Accent6 3" xfId="122"/>
    <cellStyle name="20% - Énfasis1" xfId="7"/>
    <cellStyle name="20% - Énfasis1 2" xfId="183"/>
    <cellStyle name="20% - Énfasis2" xfId="8"/>
    <cellStyle name="20% - Énfasis2 2" xfId="184"/>
    <cellStyle name="20% - Énfasis3" xfId="9"/>
    <cellStyle name="20% - Énfasis3 2" xfId="185"/>
    <cellStyle name="20% - Énfasis4" xfId="10"/>
    <cellStyle name="20% - Énfasis4 2" xfId="186"/>
    <cellStyle name="20% - Énfasis5" xfId="11"/>
    <cellStyle name="20% - Énfasis5 2" xfId="187"/>
    <cellStyle name="20% - Énfasis6" xfId="12"/>
    <cellStyle name="20% - Énfasis6 2" xfId="188"/>
    <cellStyle name="40% - Accent1" xfId="13"/>
    <cellStyle name="40% - Accent1 2" xfId="189"/>
    <cellStyle name="40% - Accent1 3" xfId="123"/>
    <cellStyle name="40% - Accent2" xfId="14"/>
    <cellStyle name="40% - Accent3" xfId="15"/>
    <cellStyle name="40% - Accent3 2" xfId="190"/>
    <cellStyle name="40% - Accent3 3" xfId="124"/>
    <cellStyle name="40% - Accent4" xfId="16"/>
    <cellStyle name="40% - Accent4 2" xfId="191"/>
    <cellStyle name="40% - Accent4 3" xfId="125"/>
    <cellStyle name="40% - Accent5" xfId="17"/>
    <cellStyle name="40% - Accent5 2" xfId="192"/>
    <cellStyle name="40% - Accent5 3" xfId="126"/>
    <cellStyle name="40% - Accent6" xfId="18"/>
    <cellStyle name="40% - Accent6 2" xfId="193"/>
    <cellStyle name="40% - Accent6 3" xfId="127"/>
    <cellStyle name="40% - Énfasis1" xfId="19"/>
    <cellStyle name="40% - Énfasis1 2" xfId="194"/>
    <cellStyle name="40% - Énfasis2" xfId="20"/>
    <cellStyle name="40% - Énfasis2 2" xfId="195"/>
    <cellStyle name="40% - Énfasis3" xfId="21"/>
    <cellStyle name="40% - Énfasis3 2" xfId="196"/>
    <cellStyle name="40% - Énfasis4" xfId="22"/>
    <cellStyle name="40% - Énfasis4 2" xfId="197"/>
    <cellStyle name="40% - Énfasis5" xfId="23"/>
    <cellStyle name="40% - Énfasis5 2" xfId="198"/>
    <cellStyle name="40% - Énfasis6" xfId="24"/>
    <cellStyle name="40% - Énfasis6 2" xfId="199"/>
    <cellStyle name="60% - Accent1" xfId="25"/>
    <cellStyle name="60% - Accent1 2" xfId="200"/>
    <cellStyle name="60% - Accent1 3" xfId="128"/>
    <cellStyle name="60% - Accent2" xfId="26"/>
    <cellStyle name="60% - Accent2 2" xfId="201"/>
    <cellStyle name="60% - Accent2 3" xfId="129"/>
    <cellStyle name="60% - Accent3" xfId="27"/>
    <cellStyle name="60% - Accent3 2" xfId="202"/>
    <cellStyle name="60% - Accent3 3" xfId="130"/>
    <cellStyle name="60% - Accent4" xfId="28"/>
    <cellStyle name="60% - Accent4 2" xfId="203"/>
    <cellStyle name="60% - Accent4 3" xfId="131"/>
    <cellStyle name="60% - Accent5" xfId="29"/>
    <cellStyle name="60% - Accent5 2" xfId="204"/>
    <cellStyle name="60% - Accent5 3" xfId="132"/>
    <cellStyle name="60% - Accent6" xfId="30"/>
    <cellStyle name="60% - Accent6 2" xfId="205"/>
    <cellStyle name="60% - Accent6 3" xfId="133"/>
    <cellStyle name="60% - Énfasis1" xfId="31"/>
    <cellStyle name="60% - Énfasis1 2" xfId="206"/>
    <cellStyle name="60% - Énfasis2" xfId="32"/>
    <cellStyle name="60% - Énfasis2 2" xfId="207"/>
    <cellStyle name="60% - Énfasis3" xfId="33"/>
    <cellStyle name="60% - Énfasis3 2" xfId="208"/>
    <cellStyle name="60% - Énfasis4" xfId="34"/>
    <cellStyle name="60% - Énfasis4 2" xfId="209"/>
    <cellStyle name="60% - Énfasis5" xfId="35"/>
    <cellStyle name="60% - Énfasis5 2" xfId="210"/>
    <cellStyle name="60% - Énfasis6" xfId="36"/>
    <cellStyle name="60% - Énfasis6 2" xfId="211"/>
    <cellStyle name="Accent1" xfId="37"/>
    <cellStyle name="Accent1 2" xfId="212"/>
    <cellStyle name="Accent1 3" xfId="138"/>
    <cellStyle name="Accent2" xfId="38"/>
    <cellStyle name="Accent2 2" xfId="213"/>
    <cellStyle name="Accent2 3" xfId="139"/>
    <cellStyle name="Accent3" xfId="39"/>
    <cellStyle name="Accent3 2" xfId="214"/>
    <cellStyle name="Accent3 3" xfId="140"/>
    <cellStyle name="Accent4" xfId="40"/>
    <cellStyle name="Accent4 2" xfId="215"/>
    <cellStyle name="Accent4 3" xfId="141"/>
    <cellStyle name="Accent5" xfId="41"/>
    <cellStyle name="Accent6" xfId="42"/>
    <cellStyle name="Accent6 2" xfId="216"/>
    <cellStyle name="Accent6 3" xfId="142"/>
    <cellStyle name="Bad" xfId="43"/>
    <cellStyle name="Bad 2" xfId="217"/>
    <cellStyle name="Bad 3" xfId="146"/>
    <cellStyle name="Buena" xfId="44"/>
    <cellStyle name="Buena 2" xfId="218"/>
    <cellStyle name="Buena 3" xfId="144"/>
    <cellStyle name="Calculation" xfId="45"/>
    <cellStyle name="Calculation 2" xfId="219"/>
    <cellStyle name="Calculation 3" xfId="134"/>
    <cellStyle name="Cálculo" xfId="46"/>
    <cellStyle name="Cálculo 2" xfId="220"/>
    <cellStyle name="Celda de comprobación" xfId="47"/>
    <cellStyle name="Celda de comprobación 2" xfId="221"/>
    <cellStyle name="Celda de comprobación 3" xfId="135"/>
    <cellStyle name="Celda vinculada" xfId="48"/>
    <cellStyle name="Celda vinculada 2" xfId="222"/>
    <cellStyle name="Celda vinculada 3" xfId="148"/>
    <cellStyle name="Check Cell" xfId="49"/>
    <cellStyle name="Comma 2" xfId="50"/>
    <cellStyle name="Comma 2 2" xfId="286"/>
    <cellStyle name="Comma 2 3" xfId="136"/>
    <cellStyle name="Comma 3" xfId="137"/>
    <cellStyle name="Comma 3 2" xfId="287"/>
    <cellStyle name="Comma_ANALISIS EL PUERTO" xfId="51"/>
    <cellStyle name="Encabezado 4" xfId="52"/>
    <cellStyle name="Encabezado 4 2" xfId="223"/>
    <cellStyle name="Encabezado 4 3" xfId="145"/>
    <cellStyle name="Énfasis1" xfId="53"/>
    <cellStyle name="Énfasis1 2" xfId="224"/>
    <cellStyle name="Énfasis2" xfId="54"/>
    <cellStyle name="Énfasis2 2" xfId="225"/>
    <cellStyle name="Énfasis3" xfId="55"/>
    <cellStyle name="Énfasis3 2" xfId="226"/>
    <cellStyle name="Énfasis4" xfId="56"/>
    <cellStyle name="Énfasis4 2" xfId="227"/>
    <cellStyle name="Énfasis5" xfId="57"/>
    <cellStyle name="Énfasis5 2" xfId="228"/>
    <cellStyle name="Énfasis6" xfId="58"/>
    <cellStyle name="Énfasis6 2" xfId="229"/>
    <cellStyle name="Entrada" xfId="59"/>
    <cellStyle name="Entrada 2" xfId="230"/>
    <cellStyle name="Entrada 3" xfId="147"/>
    <cellStyle name="Euro" xfId="60"/>
    <cellStyle name="Euro 2" xfId="231"/>
    <cellStyle name="Euro 2 2" xfId="305"/>
    <cellStyle name="Euro 3" xfId="143"/>
    <cellStyle name="Explanatory Text" xfId="61"/>
    <cellStyle name="F2" xfId="62"/>
    <cellStyle name="F3" xfId="63"/>
    <cellStyle name="F4" xfId="64"/>
    <cellStyle name="F5" xfId="65"/>
    <cellStyle name="F6" xfId="66"/>
    <cellStyle name="F7" xfId="67"/>
    <cellStyle name="F8" xfId="68"/>
    <cellStyle name="Good" xfId="69"/>
    <cellStyle name="Good 2" xfId="232"/>
    <cellStyle name="Heading 1" xfId="70"/>
    <cellStyle name="Heading 1 2" xfId="233"/>
    <cellStyle name="Heading 1 3" xfId="157"/>
    <cellStyle name="Heading 2" xfId="71"/>
    <cellStyle name="Heading 2 2" xfId="234"/>
    <cellStyle name="Heading 2 3" xfId="158"/>
    <cellStyle name="Heading 3" xfId="72"/>
    <cellStyle name="Heading 3 2" xfId="235"/>
    <cellStyle name="Heading 3 3" xfId="159"/>
    <cellStyle name="Heading 4" xfId="73"/>
    <cellStyle name="Heading 4 2" xfId="236"/>
    <cellStyle name="Incorrecto" xfId="74"/>
    <cellStyle name="Incorrecto 2" xfId="237"/>
    <cellStyle name="Input" xfId="75"/>
    <cellStyle name="Input 2" xfId="238"/>
    <cellStyle name="Linked Cell" xfId="76"/>
    <cellStyle name="Linked Cell 2" xfId="239"/>
    <cellStyle name="Millares" xfId="77" builtinId="3"/>
    <cellStyle name="Millares 10" xfId="365"/>
    <cellStyle name="Millares 10 2" xfId="366"/>
    <cellStyle name="Millares 11" xfId="369"/>
    <cellStyle name="Millares 2" xfId="78"/>
    <cellStyle name="Millares 2 2" xfId="162"/>
    <cellStyle name="Millares 2 2 2" xfId="163"/>
    <cellStyle name="Millares 2 2 2 2" xfId="295"/>
    <cellStyle name="Millares 2 2 3" xfId="294"/>
    <cellStyle name="Millares 2 3" xfId="175"/>
    <cellStyle name="Millares 2 4" xfId="240"/>
    <cellStyle name="Millares 2 4 2" xfId="306"/>
    <cellStyle name="Millares 2 5" xfId="288"/>
    <cellStyle name="Millares 2 6" xfId="149"/>
    <cellStyle name="Millares 2_111-12 ac neyba zona alta" xfId="241"/>
    <cellStyle name="Millares 3" xfId="109"/>
    <cellStyle name="Millares 3 2" xfId="177"/>
    <cellStyle name="Millares 3 2 2" xfId="242"/>
    <cellStyle name="Millares 3 2 2 2" xfId="307"/>
    <cellStyle name="Millares 3 2 3" xfId="304"/>
    <cellStyle name="Millares 3 3" xfId="114"/>
    <cellStyle name="Millares 3 3 2" xfId="308"/>
    <cellStyle name="Millares 3 3 3" xfId="337"/>
    <cellStyle name="Millares 3 3 4" xfId="243"/>
    <cellStyle name="Millares 3 4" xfId="244"/>
    <cellStyle name="Millares 3 4 2" xfId="309"/>
    <cellStyle name="Millares 3 5" xfId="289"/>
    <cellStyle name="Millares 3 6" xfId="150"/>
    <cellStyle name="Millares 3_111-12 ac neyba zona alta" xfId="173"/>
    <cellStyle name="Millares 4" xfId="79"/>
    <cellStyle name="Millares 4 2" xfId="245"/>
    <cellStyle name="Millares 4 2 2" xfId="310"/>
    <cellStyle name="Millares 4 3" xfId="290"/>
    <cellStyle name="Millares 4 4" xfId="151"/>
    <cellStyle name="Millares 5" xfId="168"/>
    <cellStyle name="Millares 5 3" xfId="116"/>
    <cellStyle name="Millares 6" xfId="246"/>
    <cellStyle name="Millares 6 2" xfId="311"/>
    <cellStyle name="Millares 7" xfId="247"/>
    <cellStyle name="Millares 7 2" xfId="312"/>
    <cellStyle name="Millares 7 3" xfId="368"/>
    <cellStyle name="Millares 8" xfId="170"/>
    <cellStyle name="Millares 8 2" xfId="301"/>
    <cellStyle name="Millares 9" xfId="248"/>
    <cellStyle name="Millares 9 2" xfId="313"/>
    <cellStyle name="Millares_30-06 TERMINACION REHAB.Y AMP.AC.JARABACOA PARTE A" xfId="107"/>
    <cellStyle name="Moneda 2" xfId="171"/>
    <cellStyle name="Moneda 2 2" xfId="302"/>
    <cellStyle name="Neutral" xfId="80" builtinId="28" customBuiltin="1"/>
    <cellStyle name="Neutral 2" xfId="249"/>
    <cellStyle name="Neutral 3" xfId="152"/>
    <cellStyle name="No-definido" xfId="81"/>
    <cellStyle name="Normal" xfId="0" builtinId="0"/>
    <cellStyle name="Normal - Style1" xfId="82"/>
    <cellStyle name="Normal 10" xfId="250"/>
    <cellStyle name="Normal 10 2" xfId="110"/>
    <cellStyle name="Normal 10 2 2" xfId="314"/>
    <cellStyle name="Normal 10 3" xfId="338"/>
    <cellStyle name="Normal 11" xfId="251"/>
    <cellStyle name="Normal 11 2" xfId="315"/>
    <cellStyle name="Normal 12" xfId="252"/>
    <cellStyle name="Normal 12 2" xfId="316"/>
    <cellStyle name="Normal 12 2 2" xfId="355"/>
    <cellStyle name="Normal 12 3" xfId="344"/>
    <cellStyle name="Normal 13" xfId="253"/>
    <cellStyle name="Normal 13 2" xfId="317"/>
    <cellStyle name="Normal 13 2 2" xfId="356"/>
    <cellStyle name="Normal 13 3" xfId="345"/>
    <cellStyle name="Normal 14" xfId="254"/>
    <cellStyle name="Normal 14 2" xfId="318"/>
    <cellStyle name="Normal 14 2 2" xfId="357"/>
    <cellStyle name="Normal 14 3" xfId="346"/>
    <cellStyle name="Normal 15" xfId="255"/>
    <cellStyle name="Normal 15 2" xfId="319"/>
    <cellStyle name="Normal 15 2 2" xfId="358"/>
    <cellStyle name="Normal 15 3" xfId="347"/>
    <cellStyle name="Normal 16" xfId="256"/>
    <cellStyle name="Normal 16 2" xfId="320"/>
    <cellStyle name="Normal 16 2 2" xfId="359"/>
    <cellStyle name="Normal 16 3" xfId="348"/>
    <cellStyle name="Normal 17" xfId="257"/>
    <cellStyle name="Normal 17 2" xfId="321"/>
    <cellStyle name="Normal 17 2 2" xfId="360"/>
    <cellStyle name="Normal 17 3" xfId="349"/>
    <cellStyle name="Normal 18" xfId="258"/>
    <cellStyle name="Normal 18 2" xfId="322"/>
    <cellStyle name="Normal 19" xfId="259"/>
    <cellStyle name="Normal 19 2" xfId="323"/>
    <cellStyle name="Normal 2" xfId="83"/>
    <cellStyle name="Normal 2 2" xfId="84"/>
    <cellStyle name="Normal 2 2 2" xfId="113"/>
    <cellStyle name="Normal 2 3" xfId="112"/>
    <cellStyle name="Normal 2 3 2" xfId="172"/>
    <cellStyle name="Normal 2 4" xfId="169"/>
    <cellStyle name="Normal 2 4 2" xfId="300"/>
    <cellStyle name="Normal 2 5" xfId="117"/>
    <cellStyle name="Normal 2_07-09 presupu..." xfId="260"/>
    <cellStyle name="Normal 20" xfId="285"/>
    <cellStyle name="Normal 21" xfId="341"/>
    <cellStyle name="Normal 22" xfId="343"/>
    <cellStyle name="Normal 23" xfId="340"/>
    <cellStyle name="Normal 24" xfId="339"/>
    <cellStyle name="Normal 25" xfId="353"/>
    <cellStyle name="Normal 26" xfId="364"/>
    <cellStyle name="Normal 3" xfId="85"/>
    <cellStyle name="Normal 3 2" xfId="164"/>
    <cellStyle name="Normal 3 2 2" xfId="296"/>
    <cellStyle name="Normal 3 3" xfId="174"/>
    <cellStyle name="Normal 3 4" xfId="291"/>
    <cellStyle name="Normal 3_PRESUPUESTO ACTUALIZADO No. 2 AL PRESUPUESTO No.  59-10 REFORZAMIENTO Y REHABILITACION INSTALACIONES FISICAS ACUEDUCTO YAGUATE" xfId="261"/>
    <cellStyle name="Normal 31" xfId="262"/>
    <cellStyle name="Normal 31 2" xfId="324"/>
    <cellStyle name="Normal 4" xfId="86"/>
    <cellStyle name="Normal 4 2" xfId="263"/>
    <cellStyle name="Normal 4 2 2" xfId="325"/>
    <cellStyle name="Normal 4 2 2 2" xfId="361"/>
    <cellStyle name="Normal 4 2 3" xfId="350"/>
    <cellStyle name="Normal 4 3" xfId="264"/>
    <cellStyle name="Normal 4 3 2" xfId="326"/>
    <cellStyle name="Normal 4 3 2 2" xfId="362"/>
    <cellStyle name="Normal 4 3 3" xfId="351"/>
    <cellStyle name="Normal 4 4" xfId="292"/>
    <cellStyle name="Normal 4 5" xfId="153"/>
    <cellStyle name="Normal 5" xfId="104"/>
    <cellStyle name="Normal 5 2" xfId="166"/>
    <cellStyle name="Normal 5 2 2" xfId="298"/>
    <cellStyle name="Normal 5 3" xfId="265"/>
    <cellStyle name="Normal 5 3 2" xfId="327"/>
    <cellStyle name="Normal 5 3 2 2" xfId="363"/>
    <cellStyle name="Normal 5 3 3" xfId="352"/>
    <cellStyle name="Normal 6" xfId="108"/>
    <cellStyle name="Normal 6 2" xfId="266"/>
    <cellStyle name="Normal 6 2 2" xfId="328"/>
    <cellStyle name="Normal 6 3" xfId="299"/>
    <cellStyle name="Normal 6 3 2" xfId="354"/>
    <cellStyle name="Normal 6 4" xfId="342"/>
    <cellStyle name="Normal 6 5" xfId="167"/>
    <cellStyle name="Normal 7" xfId="267"/>
    <cellStyle name="Normal 7 2" xfId="329"/>
    <cellStyle name="Normal 8" xfId="176"/>
    <cellStyle name="Normal 8 2" xfId="268"/>
    <cellStyle name="Normal 8 2 2" xfId="330"/>
    <cellStyle name="Normal 8 3" xfId="303"/>
    <cellStyle name="Normal 9" xfId="115"/>
    <cellStyle name="Normal 9 2" xfId="331"/>
    <cellStyle name="Normal 9 3" xfId="269"/>
    <cellStyle name="Normal_30-06 TERMINACION REHAB.Y AMP.AC.JARABACOA PARTE A" xfId="106"/>
    <cellStyle name="Normal_ANALISIS EL PUERTO" xfId="87"/>
    <cellStyle name="Normal_Copia de Copia de Copia de Copia de 153-09 ELECTRIFICACION..." xfId="105"/>
    <cellStyle name="Normal_PRESUPUESTO" xfId="88"/>
    <cellStyle name="Notas" xfId="89"/>
    <cellStyle name="Notas 2" xfId="270"/>
    <cellStyle name="Notas 2 2" xfId="332"/>
    <cellStyle name="Notas 3" xfId="154"/>
    <cellStyle name="Note" xfId="90"/>
    <cellStyle name="Note 2" xfId="271"/>
    <cellStyle name="Note 2 2" xfId="333"/>
    <cellStyle name="Note 3" xfId="293"/>
    <cellStyle name="Output" xfId="91"/>
    <cellStyle name="Output 2" xfId="272"/>
    <cellStyle name="Output 3" xfId="155"/>
    <cellStyle name="Percent 2" xfId="92"/>
    <cellStyle name="Porcentaje 2" xfId="111"/>
    <cellStyle name="Porcentaje 3" xfId="367"/>
    <cellStyle name="Porcentual 2" xfId="273"/>
    <cellStyle name="Porcentual 2 2" xfId="165"/>
    <cellStyle name="Porcentual 2 2 2" xfId="297"/>
    <cellStyle name="Porcentual 2 3" xfId="334"/>
    <cellStyle name="Porcentual 3" xfId="274"/>
    <cellStyle name="Porcentual 3 2" xfId="335"/>
    <cellStyle name="Porcentual 4" xfId="275"/>
    <cellStyle name="Porcentual 4 2" xfId="336"/>
    <cellStyle name="Salida" xfId="93"/>
    <cellStyle name="Salida 2" xfId="276"/>
    <cellStyle name="Texto de advertencia" xfId="94"/>
    <cellStyle name="Texto de advertencia 2" xfId="277"/>
    <cellStyle name="Texto de advertencia 3" xfId="161"/>
    <cellStyle name="Texto explicativo" xfId="95"/>
    <cellStyle name="Texto explicativo 2" xfId="278"/>
    <cellStyle name="Title" xfId="96"/>
    <cellStyle name="Title 2" xfId="279"/>
    <cellStyle name="Title 3" xfId="156"/>
    <cellStyle name="Título" xfId="97"/>
    <cellStyle name="Título 1" xfId="98"/>
    <cellStyle name="Título 1 2" xfId="280"/>
    <cellStyle name="Título 2" xfId="99"/>
    <cellStyle name="Título 2 2" xfId="281"/>
    <cellStyle name="Título 3" xfId="100"/>
    <cellStyle name="Título 3 2" xfId="282"/>
    <cellStyle name="Título 4" xfId="283"/>
    <cellStyle name="Título_30-09 PRES. ACT No.2  AL 022-08 AC DE ESTEBANIA FINAL (version 1)" xfId="101"/>
    <cellStyle name="Total" xfId="102" builtinId="25" customBuiltin="1"/>
    <cellStyle name="Total 2" xfId="284"/>
    <cellStyle name="Total 3" xfId="160"/>
    <cellStyle name="Warning Text" xfId="1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E390"/>
  <sheetViews>
    <sheetView showGridLines="0" showZeros="0" tabSelected="1" view="pageBreakPreview" zoomScale="110" zoomScaleNormal="75" zoomScaleSheetLayoutView="110" workbookViewId="0">
      <selection activeCell="A5" sqref="A5:D378"/>
    </sheetView>
  </sheetViews>
  <sheetFormatPr baseColWidth="10" defaultRowHeight="12.75" x14ac:dyDescent="0.2"/>
  <cols>
    <col min="1" max="1" width="7" style="106" customWidth="1"/>
    <col min="2" max="2" width="55.85546875" style="106" customWidth="1"/>
    <col min="3" max="3" width="10.28515625" style="106" customWidth="1"/>
    <col min="4" max="4" width="7.42578125" style="106" customWidth="1"/>
    <col min="5" max="5" width="11.28515625" style="110" customWidth="1"/>
    <col min="6" max="6" width="12.7109375" style="110" customWidth="1"/>
    <col min="7" max="16384" width="11.42578125" style="106"/>
  </cols>
  <sheetData>
    <row r="2" spans="1:6" ht="44.25" customHeight="1" x14ac:dyDescent="0.2">
      <c r="A2" s="188" t="s">
        <v>252</v>
      </c>
      <c r="B2" s="188"/>
      <c r="C2" s="188"/>
      <c r="D2" s="188"/>
      <c r="E2" s="188"/>
      <c r="F2" s="188"/>
    </row>
    <row r="3" spans="1:6" x14ac:dyDescent="0.2">
      <c r="A3" s="106" t="s">
        <v>33</v>
      </c>
      <c r="D3" s="106" t="s">
        <v>34</v>
      </c>
    </row>
    <row r="5" spans="1:6" x14ac:dyDescent="0.2">
      <c r="A5" s="111" t="s">
        <v>27</v>
      </c>
      <c r="B5" s="111" t="s">
        <v>1</v>
      </c>
      <c r="C5" s="111" t="s">
        <v>13</v>
      </c>
      <c r="D5" s="111" t="s">
        <v>126</v>
      </c>
      <c r="E5" s="112" t="s">
        <v>2</v>
      </c>
      <c r="F5" s="113" t="s">
        <v>3</v>
      </c>
    </row>
    <row r="6" spans="1:6" x14ac:dyDescent="0.2">
      <c r="A6" s="89"/>
      <c r="B6" s="86"/>
      <c r="C6" s="107"/>
      <c r="D6" s="108"/>
      <c r="E6" s="107"/>
      <c r="F6" s="34"/>
    </row>
    <row r="7" spans="1:6" x14ac:dyDescent="0.2">
      <c r="A7" s="9" t="s">
        <v>4</v>
      </c>
      <c r="B7" s="114" t="s">
        <v>273</v>
      </c>
      <c r="C7" s="35"/>
      <c r="D7" s="57"/>
      <c r="E7" s="35"/>
      <c r="F7" s="36">
        <f>ROUND(E7*C7,2)</f>
        <v>0</v>
      </c>
    </row>
    <row r="8" spans="1:6" x14ac:dyDescent="0.2">
      <c r="A8" s="23"/>
      <c r="B8" s="70"/>
      <c r="C8" s="58"/>
      <c r="D8" s="20"/>
      <c r="E8" s="58"/>
      <c r="F8" s="79"/>
    </row>
    <row r="9" spans="1:6" x14ac:dyDescent="0.2">
      <c r="A9" s="43">
        <v>1</v>
      </c>
      <c r="B9" s="74" t="s">
        <v>5</v>
      </c>
      <c r="C9" s="37">
        <v>1</v>
      </c>
      <c r="D9" s="22" t="s">
        <v>7</v>
      </c>
      <c r="E9" s="142"/>
      <c r="F9" s="142">
        <f t="shared" ref="F9:F16" si="0">ROUND(E9*C9,2)</f>
        <v>0</v>
      </c>
    </row>
    <row r="10" spans="1:6" x14ac:dyDescent="0.2">
      <c r="A10" s="43"/>
      <c r="B10" s="74"/>
      <c r="C10" s="37"/>
      <c r="D10" s="22"/>
      <c r="E10" s="142"/>
      <c r="F10" s="142">
        <f t="shared" si="0"/>
        <v>0</v>
      </c>
    </row>
    <row r="11" spans="1:6" x14ac:dyDescent="0.2">
      <c r="A11" s="71">
        <v>2</v>
      </c>
      <c r="B11" s="59" t="s">
        <v>14</v>
      </c>
      <c r="C11" s="37"/>
      <c r="D11" s="22"/>
      <c r="E11" s="142"/>
      <c r="F11" s="142">
        <f t="shared" si="0"/>
        <v>0</v>
      </c>
    </row>
    <row r="12" spans="1:6" x14ac:dyDescent="0.2">
      <c r="A12" s="15">
        <v>2.1</v>
      </c>
      <c r="B12" s="74" t="s">
        <v>165</v>
      </c>
      <c r="C12" s="37">
        <v>10.36</v>
      </c>
      <c r="D12" s="22" t="s">
        <v>6</v>
      </c>
      <c r="E12" s="142"/>
      <c r="F12" s="142">
        <f t="shared" si="0"/>
        <v>0</v>
      </c>
    </row>
    <row r="13" spans="1:6" x14ac:dyDescent="0.2">
      <c r="A13" s="15">
        <v>2.2000000000000002</v>
      </c>
      <c r="B13" s="74" t="s">
        <v>169</v>
      </c>
      <c r="C13" s="37">
        <v>4.37</v>
      </c>
      <c r="D13" s="22" t="s">
        <v>6</v>
      </c>
      <c r="E13" s="142"/>
      <c r="F13" s="142">
        <f t="shared" si="0"/>
        <v>0</v>
      </c>
    </row>
    <row r="14" spans="1:6" x14ac:dyDescent="0.2">
      <c r="A14" s="15">
        <v>2.2999999999999998</v>
      </c>
      <c r="B14" s="74" t="s">
        <v>166</v>
      </c>
      <c r="C14" s="37">
        <v>5.69</v>
      </c>
      <c r="D14" s="22" t="s">
        <v>6</v>
      </c>
      <c r="E14" s="142"/>
      <c r="F14" s="142">
        <f t="shared" si="0"/>
        <v>0</v>
      </c>
    </row>
    <row r="15" spans="1:6" x14ac:dyDescent="0.2">
      <c r="A15" s="15">
        <v>2.4</v>
      </c>
      <c r="B15" s="74" t="s">
        <v>167</v>
      </c>
      <c r="C15" s="37">
        <v>0.25</v>
      </c>
      <c r="D15" s="22" t="s">
        <v>6</v>
      </c>
      <c r="E15" s="142"/>
      <c r="F15" s="142">
        <f t="shared" si="0"/>
        <v>0</v>
      </c>
    </row>
    <row r="16" spans="1:6" x14ac:dyDescent="0.2">
      <c r="A16" s="44"/>
      <c r="B16" s="74"/>
      <c r="C16" s="84"/>
      <c r="D16" s="22"/>
      <c r="E16" s="143"/>
      <c r="F16" s="142">
        <f t="shared" si="0"/>
        <v>0</v>
      </c>
    </row>
    <row r="17" spans="1:6" x14ac:dyDescent="0.2">
      <c r="A17" s="21">
        <v>3</v>
      </c>
      <c r="B17" s="59" t="s">
        <v>168</v>
      </c>
      <c r="C17" s="84"/>
      <c r="D17" s="22"/>
      <c r="E17" s="143"/>
      <c r="F17" s="142">
        <f t="shared" ref="F17" si="1">ROUND(E17*C17,2)</f>
        <v>0</v>
      </c>
    </row>
    <row r="18" spans="1:6" x14ac:dyDescent="0.2">
      <c r="A18" s="4">
        <v>3.1</v>
      </c>
      <c r="B18" s="5" t="s">
        <v>115</v>
      </c>
      <c r="C18" s="37">
        <v>3.18</v>
      </c>
      <c r="D18" s="22" t="s">
        <v>6</v>
      </c>
      <c r="E18" s="142"/>
      <c r="F18" s="142">
        <f t="shared" ref="F18:F24" si="2">ROUND(E18*C18,2)</f>
        <v>0</v>
      </c>
    </row>
    <row r="19" spans="1:6" x14ac:dyDescent="0.2">
      <c r="A19" s="4">
        <v>3.2</v>
      </c>
      <c r="B19" s="5" t="s">
        <v>113</v>
      </c>
      <c r="C19" s="37">
        <v>0.88</v>
      </c>
      <c r="D19" s="22" t="s">
        <v>6</v>
      </c>
      <c r="E19" s="142"/>
      <c r="F19" s="142">
        <f t="shared" si="2"/>
        <v>0</v>
      </c>
    </row>
    <row r="20" spans="1:6" x14ac:dyDescent="0.2">
      <c r="A20" s="4">
        <v>3.3</v>
      </c>
      <c r="B20" s="5" t="s">
        <v>191</v>
      </c>
      <c r="C20" s="37">
        <v>0.94</v>
      </c>
      <c r="D20" s="22" t="s">
        <v>6</v>
      </c>
      <c r="E20" s="142"/>
      <c r="F20" s="142">
        <f t="shared" si="2"/>
        <v>0</v>
      </c>
    </row>
    <row r="21" spans="1:6" x14ac:dyDescent="0.2">
      <c r="A21" s="4">
        <v>3.4</v>
      </c>
      <c r="B21" s="5" t="s">
        <v>118</v>
      </c>
      <c r="C21" s="37">
        <v>0.94</v>
      </c>
      <c r="D21" s="22" t="s">
        <v>6</v>
      </c>
      <c r="E21" s="142"/>
      <c r="F21" s="142">
        <f t="shared" si="2"/>
        <v>0</v>
      </c>
    </row>
    <row r="22" spans="1:6" x14ac:dyDescent="0.2">
      <c r="A22" s="4">
        <v>3.5</v>
      </c>
      <c r="B22" s="5" t="s">
        <v>114</v>
      </c>
      <c r="C22" s="37">
        <v>0.18</v>
      </c>
      <c r="D22" s="22" t="s">
        <v>6</v>
      </c>
      <c r="E22" s="142"/>
      <c r="F22" s="142">
        <f t="shared" si="2"/>
        <v>0</v>
      </c>
    </row>
    <row r="23" spans="1:6" x14ac:dyDescent="0.2">
      <c r="A23" s="4">
        <v>3.6</v>
      </c>
      <c r="B23" s="5" t="s">
        <v>192</v>
      </c>
      <c r="C23" s="37">
        <v>4.03</v>
      </c>
      <c r="D23" s="22" t="s">
        <v>6</v>
      </c>
      <c r="E23" s="142"/>
      <c r="F23" s="142">
        <f t="shared" si="2"/>
        <v>0</v>
      </c>
    </row>
    <row r="24" spans="1:6" x14ac:dyDescent="0.2">
      <c r="A24" s="4">
        <v>3.7</v>
      </c>
      <c r="B24" s="5" t="s">
        <v>193</v>
      </c>
      <c r="C24" s="37">
        <v>1.49</v>
      </c>
      <c r="D24" s="22" t="s">
        <v>6</v>
      </c>
      <c r="E24" s="142"/>
      <c r="F24" s="142">
        <f t="shared" si="2"/>
        <v>0</v>
      </c>
    </row>
    <row r="25" spans="1:6" x14ac:dyDescent="0.2">
      <c r="A25" s="15"/>
      <c r="B25" s="74"/>
      <c r="C25" s="84"/>
      <c r="D25" s="22"/>
      <c r="E25" s="143"/>
      <c r="F25" s="142"/>
    </row>
    <row r="26" spans="1:6" x14ac:dyDescent="0.2">
      <c r="A26" s="21">
        <v>4</v>
      </c>
      <c r="B26" s="59" t="s">
        <v>98</v>
      </c>
      <c r="C26" s="84"/>
      <c r="D26" s="22"/>
      <c r="E26" s="143"/>
      <c r="F26" s="142">
        <f>ROUND(E26*C26,2)</f>
        <v>0</v>
      </c>
    </row>
    <row r="27" spans="1:6" x14ac:dyDescent="0.2">
      <c r="A27" s="15">
        <v>4.0999999999999996</v>
      </c>
      <c r="B27" s="74" t="s">
        <v>99</v>
      </c>
      <c r="C27" s="37">
        <v>8.8800000000000008</v>
      </c>
      <c r="D27" s="22" t="s">
        <v>19</v>
      </c>
      <c r="E27" s="142"/>
      <c r="F27" s="142">
        <f>ROUND(E27*C27,2)</f>
        <v>0</v>
      </c>
    </row>
    <row r="28" spans="1:6" x14ac:dyDescent="0.2">
      <c r="A28" s="15">
        <v>4.2</v>
      </c>
      <c r="B28" s="74" t="s">
        <v>100</v>
      </c>
      <c r="C28" s="37">
        <v>48.51</v>
      </c>
      <c r="D28" s="22" t="s">
        <v>19</v>
      </c>
      <c r="E28" s="142"/>
      <c r="F28" s="142">
        <f>ROUND(E28*C28,2)</f>
        <v>0</v>
      </c>
    </row>
    <row r="29" spans="1:6" x14ac:dyDescent="0.2">
      <c r="A29" s="15">
        <v>4.3</v>
      </c>
      <c r="B29" s="74" t="s">
        <v>101</v>
      </c>
      <c r="C29" s="37">
        <v>6</v>
      </c>
      <c r="D29" s="22" t="s">
        <v>19</v>
      </c>
      <c r="E29" s="142"/>
      <c r="F29" s="142">
        <f t="shared" ref="F29:F42" si="3">ROUND(E29*C29,2)</f>
        <v>0</v>
      </c>
    </row>
    <row r="30" spans="1:6" x14ac:dyDescent="0.2">
      <c r="A30" s="15"/>
      <c r="B30" s="74"/>
      <c r="C30" s="84"/>
      <c r="D30" s="22"/>
      <c r="E30" s="143"/>
      <c r="F30" s="142">
        <f t="shared" ref="F30:F37" si="4">ROUND(E30*C30,2)</f>
        <v>0</v>
      </c>
    </row>
    <row r="31" spans="1:6" x14ac:dyDescent="0.2">
      <c r="A31" s="21">
        <v>5</v>
      </c>
      <c r="B31" s="59" t="s">
        <v>0</v>
      </c>
      <c r="C31" s="84"/>
      <c r="D31" s="22"/>
      <c r="E31" s="143"/>
      <c r="F31" s="142">
        <f t="shared" si="4"/>
        <v>0</v>
      </c>
    </row>
    <row r="32" spans="1:6" x14ac:dyDescent="0.2">
      <c r="A32" s="15">
        <v>5.0999999999999996</v>
      </c>
      <c r="B32" s="74" t="s">
        <v>26</v>
      </c>
      <c r="C32" s="37">
        <v>72.78</v>
      </c>
      <c r="D32" s="22" t="s">
        <v>19</v>
      </c>
      <c r="E32" s="142"/>
      <c r="F32" s="142">
        <f t="shared" si="4"/>
        <v>0</v>
      </c>
    </row>
    <row r="33" spans="1:6" x14ac:dyDescent="0.2">
      <c r="A33" s="15">
        <v>5.2</v>
      </c>
      <c r="B33" s="74" t="s">
        <v>21</v>
      </c>
      <c r="C33" s="37">
        <v>50.78</v>
      </c>
      <c r="D33" s="22" t="s">
        <v>19</v>
      </c>
      <c r="E33" s="142"/>
      <c r="F33" s="142">
        <f t="shared" si="4"/>
        <v>0</v>
      </c>
    </row>
    <row r="34" spans="1:6" x14ac:dyDescent="0.2">
      <c r="A34" s="15">
        <v>5.3</v>
      </c>
      <c r="B34" s="74" t="s">
        <v>23</v>
      </c>
      <c r="C34" s="37">
        <v>29.03</v>
      </c>
      <c r="D34" s="22" t="s">
        <v>19</v>
      </c>
      <c r="E34" s="142"/>
      <c r="F34" s="142">
        <f t="shared" si="4"/>
        <v>0</v>
      </c>
    </row>
    <row r="35" spans="1:6" x14ac:dyDescent="0.2">
      <c r="A35" s="15">
        <v>5.4</v>
      </c>
      <c r="B35" s="74" t="s">
        <v>200</v>
      </c>
      <c r="C35" s="37">
        <v>17.55</v>
      </c>
      <c r="D35" s="22" t="s">
        <v>19</v>
      </c>
      <c r="E35" s="142"/>
      <c r="F35" s="142">
        <f t="shared" si="4"/>
        <v>0</v>
      </c>
    </row>
    <row r="36" spans="1:6" x14ac:dyDescent="0.2">
      <c r="A36" s="15">
        <v>5.5</v>
      </c>
      <c r="B36" s="74" t="s">
        <v>196</v>
      </c>
      <c r="C36" s="37">
        <v>123.8</v>
      </c>
      <c r="D36" s="22" t="s">
        <v>17</v>
      </c>
      <c r="E36" s="142"/>
      <c r="F36" s="142">
        <f t="shared" si="4"/>
        <v>0</v>
      </c>
    </row>
    <row r="37" spans="1:6" x14ac:dyDescent="0.2">
      <c r="A37" s="15">
        <v>5.6</v>
      </c>
      <c r="B37" s="14" t="s">
        <v>195</v>
      </c>
      <c r="C37" s="37">
        <v>152.59</v>
      </c>
      <c r="D37" s="22" t="s">
        <v>19</v>
      </c>
      <c r="E37" s="142"/>
      <c r="F37" s="142">
        <f t="shared" si="4"/>
        <v>0</v>
      </c>
    </row>
    <row r="38" spans="1:6" x14ac:dyDescent="0.2">
      <c r="A38" s="15">
        <v>5.7</v>
      </c>
      <c r="B38" s="14" t="s">
        <v>227</v>
      </c>
      <c r="C38" s="37">
        <v>29.03</v>
      </c>
      <c r="D38" s="22" t="s">
        <v>19</v>
      </c>
      <c r="E38" s="142"/>
      <c r="F38" s="142">
        <f t="shared" si="3"/>
        <v>0</v>
      </c>
    </row>
    <row r="39" spans="1:6" x14ac:dyDescent="0.2">
      <c r="A39" s="44"/>
      <c r="B39" s="74"/>
      <c r="C39" s="37"/>
      <c r="D39" s="22"/>
      <c r="E39" s="142"/>
      <c r="F39" s="142">
        <f>ROUND(E39*C39,2)</f>
        <v>0</v>
      </c>
    </row>
    <row r="40" spans="1:6" x14ac:dyDescent="0.2">
      <c r="A40" s="71">
        <v>6</v>
      </c>
      <c r="B40" s="59" t="s">
        <v>102</v>
      </c>
      <c r="C40" s="37"/>
      <c r="D40" s="22"/>
      <c r="E40" s="142"/>
      <c r="F40" s="142">
        <f>ROUND(E40*C40,2)</f>
        <v>0</v>
      </c>
    </row>
    <row r="41" spans="1:6" ht="25.5" x14ac:dyDescent="0.2">
      <c r="A41" s="15">
        <v>6.1</v>
      </c>
      <c r="B41" s="5" t="s">
        <v>198</v>
      </c>
      <c r="C41" s="37">
        <v>1</v>
      </c>
      <c r="D41" s="22" t="s">
        <v>7</v>
      </c>
      <c r="E41" s="142"/>
      <c r="F41" s="142">
        <f>ROUND(E41*C41,2)</f>
        <v>0</v>
      </c>
    </row>
    <row r="42" spans="1:6" x14ac:dyDescent="0.2">
      <c r="A42" s="44"/>
      <c r="B42" s="74"/>
      <c r="C42" s="37"/>
      <c r="D42" s="22"/>
      <c r="E42" s="142"/>
      <c r="F42" s="142">
        <f t="shared" si="3"/>
        <v>0</v>
      </c>
    </row>
    <row r="43" spans="1:6" x14ac:dyDescent="0.2">
      <c r="A43" s="71">
        <v>7</v>
      </c>
      <c r="B43" s="59" t="s">
        <v>103</v>
      </c>
      <c r="C43" s="37"/>
      <c r="D43" s="22"/>
      <c r="E43" s="142"/>
      <c r="F43" s="142">
        <f>ROUND(E43*C43,2)</f>
        <v>0</v>
      </c>
    </row>
    <row r="44" spans="1:6" x14ac:dyDescent="0.2">
      <c r="A44" s="15">
        <v>7.1</v>
      </c>
      <c r="B44" s="74" t="s">
        <v>197</v>
      </c>
      <c r="C44" s="37">
        <v>1</v>
      </c>
      <c r="D44" s="22" t="s">
        <v>7</v>
      </c>
      <c r="E44" s="142"/>
      <c r="F44" s="142">
        <f>ROUND(E44*C44,2)</f>
        <v>0</v>
      </c>
    </row>
    <row r="45" spans="1:6" x14ac:dyDescent="0.2">
      <c r="A45" s="15">
        <v>7.2</v>
      </c>
      <c r="B45" s="74" t="s">
        <v>121</v>
      </c>
      <c r="C45" s="37">
        <v>2</v>
      </c>
      <c r="D45" s="22" t="s">
        <v>7</v>
      </c>
      <c r="E45" s="142"/>
      <c r="F45" s="142">
        <f>ROUND(E45*C45,2)</f>
        <v>0</v>
      </c>
    </row>
    <row r="46" spans="1:6" x14ac:dyDescent="0.2">
      <c r="A46" s="15">
        <v>7.3</v>
      </c>
      <c r="B46" s="74" t="s">
        <v>122</v>
      </c>
      <c r="C46" s="37">
        <v>2</v>
      </c>
      <c r="D46" s="22" t="s">
        <v>7</v>
      </c>
      <c r="E46" s="142"/>
      <c r="F46" s="142">
        <f>ROUND(E46*C46,2)</f>
        <v>0</v>
      </c>
    </row>
    <row r="47" spans="1:6" x14ac:dyDescent="0.2">
      <c r="A47" s="15">
        <v>7.4</v>
      </c>
      <c r="B47" s="74" t="s">
        <v>123</v>
      </c>
      <c r="C47" s="37">
        <v>2</v>
      </c>
      <c r="D47" s="22" t="s">
        <v>7</v>
      </c>
      <c r="E47" s="142"/>
      <c r="F47" s="142">
        <f>ROUND(E47*C47,2)</f>
        <v>0</v>
      </c>
    </row>
    <row r="48" spans="1:6" x14ac:dyDescent="0.2">
      <c r="A48" s="15"/>
      <c r="B48" s="74"/>
      <c r="C48" s="37"/>
      <c r="D48" s="22"/>
      <c r="E48" s="142"/>
      <c r="F48" s="142"/>
    </row>
    <row r="49" spans="1:6" x14ac:dyDescent="0.2">
      <c r="A49" s="73">
        <v>8</v>
      </c>
      <c r="B49" s="74" t="s">
        <v>128</v>
      </c>
      <c r="C49" s="37">
        <v>1</v>
      </c>
      <c r="D49" s="22" t="s">
        <v>7</v>
      </c>
      <c r="E49" s="142"/>
      <c r="F49" s="142">
        <f>ROUND(E49*C49,2)</f>
        <v>0</v>
      </c>
    </row>
    <row r="50" spans="1:6" x14ac:dyDescent="0.2">
      <c r="A50" s="73">
        <v>9</v>
      </c>
      <c r="B50" s="74" t="s">
        <v>104</v>
      </c>
      <c r="C50" s="37">
        <v>1</v>
      </c>
      <c r="D50" s="22" t="s">
        <v>7</v>
      </c>
      <c r="E50" s="142"/>
      <c r="F50" s="142">
        <f>ROUND(E50*C50,2)</f>
        <v>0</v>
      </c>
    </row>
    <row r="51" spans="1:6" x14ac:dyDescent="0.2">
      <c r="A51" s="115"/>
      <c r="B51" s="116" t="s">
        <v>127</v>
      </c>
      <c r="C51" s="39"/>
      <c r="D51" s="18"/>
      <c r="E51" s="144"/>
      <c r="F51" s="145">
        <f>SUM(F9:F50)</f>
        <v>0</v>
      </c>
    </row>
    <row r="52" spans="1:6" x14ac:dyDescent="0.2">
      <c r="A52" s="89"/>
      <c r="B52" s="86"/>
      <c r="C52" s="107"/>
      <c r="D52" s="108"/>
      <c r="E52" s="146"/>
      <c r="F52" s="147"/>
    </row>
    <row r="53" spans="1:6" ht="38.25" x14ac:dyDescent="0.2">
      <c r="A53" s="100" t="s">
        <v>120</v>
      </c>
      <c r="B53" s="95" t="s">
        <v>199</v>
      </c>
      <c r="C53" s="7"/>
      <c r="D53" s="7"/>
      <c r="E53" s="148"/>
      <c r="F53" s="149"/>
    </row>
    <row r="54" spans="1:6" x14ac:dyDescent="0.2">
      <c r="A54" s="100"/>
      <c r="B54" s="95"/>
      <c r="C54" s="7"/>
      <c r="D54" s="7"/>
      <c r="E54" s="148"/>
      <c r="F54" s="149"/>
    </row>
    <row r="55" spans="1:6" x14ac:dyDescent="0.2">
      <c r="A55" s="96">
        <v>1</v>
      </c>
      <c r="B55" s="93" t="s">
        <v>106</v>
      </c>
      <c r="C55" s="6">
        <v>1</v>
      </c>
      <c r="D55" s="7" t="s">
        <v>7</v>
      </c>
      <c r="E55" s="149"/>
      <c r="F55" s="149">
        <f>ROUND(C55*E55,2)</f>
        <v>0</v>
      </c>
    </row>
    <row r="56" spans="1:6" x14ac:dyDescent="0.2">
      <c r="A56" s="100"/>
      <c r="B56" s="95"/>
      <c r="C56" s="6"/>
      <c r="D56" s="7"/>
      <c r="E56" s="149"/>
      <c r="F56" s="149"/>
    </row>
    <row r="57" spans="1:6" x14ac:dyDescent="0.2">
      <c r="A57" s="95">
        <v>2</v>
      </c>
      <c r="B57" s="95" t="s">
        <v>107</v>
      </c>
      <c r="C57" s="6"/>
      <c r="D57" s="7"/>
      <c r="E57" s="149"/>
      <c r="F57" s="149"/>
    </row>
    <row r="58" spans="1:6" x14ac:dyDescent="0.2">
      <c r="A58" s="93">
        <v>2.1</v>
      </c>
      <c r="B58" s="74" t="s">
        <v>165</v>
      </c>
      <c r="C58" s="38">
        <v>9.36</v>
      </c>
      <c r="D58" s="8" t="s">
        <v>6</v>
      </c>
      <c r="E58" s="149"/>
      <c r="F58" s="149">
        <f>ROUND(C58*E58,2)</f>
        <v>0</v>
      </c>
    </row>
    <row r="59" spans="1:6" x14ac:dyDescent="0.2">
      <c r="A59" s="93">
        <v>2.2000000000000002</v>
      </c>
      <c r="B59" s="93" t="s">
        <v>235</v>
      </c>
      <c r="C59" s="6">
        <v>4.6100000000000003</v>
      </c>
      <c r="D59" s="7" t="s">
        <v>6</v>
      </c>
      <c r="E59" s="149"/>
      <c r="F59" s="149">
        <f>ROUND(C59*E59,2)</f>
        <v>0</v>
      </c>
    </row>
    <row r="60" spans="1:6" x14ac:dyDescent="0.2">
      <c r="A60" s="93">
        <v>2.2999999999999998</v>
      </c>
      <c r="B60" s="93" t="s">
        <v>236</v>
      </c>
      <c r="C60" s="6">
        <v>5.7</v>
      </c>
      <c r="D60" s="7" t="s">
        <v>6</v>
      </c>
      <c r="E60" s="149"/>
      <c r="F60" s="149">
        <f>ROUND(C60*E60,2)</f>
        <v>0</v>
      </c>
    </row>
    <row r="61" spans="1:6" x14ac:dyDescent="0.2">
      <c r="A61" s="14"/>
      <c r="B61" s="14"/>
      <c r="C61" s="38"/>
      <c r="D61" s="14"/>
      <c r="E61" s="150"/>
      <c r="F61" s="150"/>
    </row>
    <row r="62" spans="1:6" x14ac:dyDescent="0.2">
      <c r="A62" s="60">
        <v>3</v>
      </c>
      <c r="B62" s="59" t="s">
        <v>168</v>
      </c>
      <c r="C62" s="38"/>
      <c r="D62" s="14"/>
      <c r="E62" s="150"/>
      <c r="F62" s="150"/>
    </row>
    <row r="63" spans="1:6" x14ac:dyDescent="0.2">
      <c r="A63" s="14">
        <v>3.1</v>
      </c>
      <c r="B63" s="14" t="s">
        <v>233</v>
      </c>
      <c r="C63" s="38">
        <v>2.16</v>
      </c>
      <c r="D63" s="7" t="s">
        <v>6</v>
      </c>
      <c r="E63" s="150"/>
      <c r="F63" s="149">
        <f>ROUND(C63*E63,2)</f>
        <v>0</v>
      </c>
    </row>
    <row r="64" spans="1:6" x14ac:dyDescent="0.2">
      <c r="A64" s="14">
        <v>3.2</v>
      </c>
      <c r="B64" s="14" t="s">
        <v>234</v>
      </c>
      <c r="C64" s="38">
        <v>2.6</v>
      </c>
      <c r="D64" s="7" t="s">
        <v>6</v>
      </c>
      <c r="E64" s="150"/>
      <c r="F64" s="149">
        <f>ROUND(C64*E64,2)</f>
        <v>0</v>
      </c>
    </row>
    <row r="65" spans="1:6" x14ac:dyDescent="0.2">
      <c r="A65" s="14"/>
      <c r="B65" s="14"/>
      <c r="C65" s="38"/>
      <c r="D65" s="14"/>
      <c r="E65" s="150"/>
      <c r="F65" s="150"/>
    </row>
    <row r="66" spans="1:6" x14ac:dyDescent="0.2">
      <c r="A66" s="60">
        <v>4</v>
      </c>
      <c r="B66" s="95" t="s">
        <v>108</v>
      </c>
      <c r="C66" s="38"/>
      <c r="D66" s="14"/>
      <c r="E66" s="150"/>
      <c r="F66" s="150"/>
    </row>
    <row r="67" spans="1:6" x14ac:dyDescent="0.2">
      <c r="A67" s="14">
        <v>4.0999999999999996</v>
      </c>
      <c r="B67" s="14" t="s">
        <v>21</v>
      </c>
      <c r="C67" s="38">
        <v>40.32</v>
      </c>
      <c r="D67" s="7" t="s">
        <v>19</v>
      </c>
      <c r="E67" s="150"/>
      <c r="F67" s="149">
        <f>ROUND(C67*E67,2)</f>
        <v>0</v>
      </c>
    </row>
    <row r="68" spans="1:6" x14ac:dyDescent="0.2">
      <c r="A68" s="14">
        <v>4.2</v>
      </c>
      <c r="B68" s="74" t="s">
        <v>230</v>
      </c>
      <c r="C68" s="38">
        <v>22.4</v>
      </c>
      <c r="D68" s="7" t="s">
        <v>24</v>
      </c>
      <c r="E68" s="150"/>
      <c r="F68" s="149">
        <f>ROUND(C68*E68,2)</f>
        <v>0</v>
      </c>
    </row>
    <row r="69" spans="1:6" x14ac:dyDescent="0.2">
      <c r="A69" s="14">
        <v>4.3</v>
      </c>
      <c r="B69" s="14" t="s">
        <v>172</v>
      </c>
      <c r="C69" s="38">
        <v>45.12</v>
      </c>
      <c r="D69" s="7" t="s">
        <v>19</v>
      </c>
      <c r="E69" s="142"/>
      <c r="F69" s="149">
        <f>ROUND(C69*E69,2)</f>
        <v>0</v>
      </c>
    </row>
    <row r="70" spans="1:6" x14ac:dyDescent="0.2">
      <c r="A70" s="14">
        <v>4.4000000000000004</v>
      </c>
      <c r="B70" s="14" t="s">
        <v>171</v>
      </c>
      <c r="C70" s="38">
        <v>10.99</v>
      </c>
      <c r="D70" s="7" t="s">
        <v>19</v>
      </c>
      <c r="E70" s="150"/>
      <c r="F70" s="149">
        <f>ROUND(C70*E70,2)</f>
        <v>0</v>
      </c>
    </row>
    <row r="71" spans="1:6" x14ac:dyDescent="0.2">
      <c r="A71" s="14"/>
      <c r="B71" s="14"/>
      <c r="C71" s="38"/>
      <c r="D71" s="14"/>
      <c r="E71" s="150"/>
      <c r="F71" s="150"/>
    </row>
    <row r="72" spans="1:6" x14ac:dyDescent="0.2">
      <c r="A72" s="60">
        <v>5</v>
      </c>
      <c r="B72" s="60" t="s">
        <v>109</v>
      </c>
      <c r="C72" s="38"/>
      <c r="D72" s="7"/>
      <c r="E72" s="150"/>
      <c r="F72" s="149"/>
    </row>
    <row r="73" spans="1:6" x14ac:dyDescent="0.2">
      <c r="A73" s="14">
        <v>5.0999999999999996</v>
      </c>
      <c r="B73" s="14" t="s">
        <v>110</v>
      </c>
      <c r="C73" s="38">
        <v>9.8699999999999992</v>
      </c>
      <c r="D73" s="7" t="s">
        <v>25</v>
      </c>
      <c r="E73" s="150"/>
      <c r="F73" s="149">
        <f>ROUND(C73*E73,2)</f>
        <v>0</v>
      </c>
    </row>
    <row r="74" spans="1:6" x14ac:dyDescent="0.2">
      <c r="A74" s="14">
        <v>5.2</v>
      </c>
      <c r="B74" s="14" t="s">
        <v>111</v>
      </c>
      <c r="C74" s="38">
        <v>4</v>
      </c>
      <c r="D74" s="7" t="s">
        <v>7</v>
      </c>
      <c r="E74" s="150"/>
      <c r="F74" s="149">
        <f>ROUND(C74*E74,2)</f>
        <v>0</v>
      </c>
    </row>
    <row r="75" spans="1:6" x14ac:dyDescent="0.2">
      <c r="A75" s="14">
        <v>5.3</v>
      </c>
      <c r="B75" s="14" t="s">
        <v>22</v>
      </c>
      <c r="C75" s="38">
        <v>1</v>
      </c>
      <c r="D75" s="7" t="s">
        <v>7</v>
      </c>
      <c r="E75" s="150"/>
      <c r="F75" s="149">
        <f>ROUND(C75*E75,2)</f>
        <v>0</v>
      </c>
    </row>
    <row r="76" spans="1:6" x14ac:dyDescent="0.2">
      <c r="A76" s="14"/>
      <c r="B76" s="14"/>
      <c r="C76" s="14"/>
      <c r="D76" s="41"/>
      <c r="E76" s="150"/>
      <c r="F76" s="150"/>
    </row>
    <row r="77" spans="1:6" x14ac:dyDescent="0.2">
      <c r="A77" s="60">
        <v>6</v>
      </c>
      <c r="B77" s="95" t="s">
        <v>276</v>
      </c>
      <c r="C77" s="14"/>
      <c r="D77" s="41"/>
      <c r="E77" s="150"/>
      <c r="F77" s="150"/>
    </row>
    <row r="78" spans="1:6" x14ac:dyDescent="0.2">
      <c r="A78" s="14">
        <v>6.1</v>
      </c>
      <c r="B78" s="93" t="s">
        <v>5</v>
      </c>
      <c r="C78" s="38">
        <v>1</v>
      </c>
      <c r="D78" s="41" t="s">
        <v>7</v>
      </c>
      <c r="E78" s="150"/>
      <c r="F78" s="149">
        <f>ROUND(C78*E78,2)</f>
        <v>0</v>
      </c>
    </row>
    <row r="79" spans="1:6" x14ac:dyDescent="0.2">
      <c r="A79" s="14"/>
      <c r="B79" s="93"/>
      <c r="C79" s="38"/>
      <c r="D79" s="41"/>
      <c r="E79" s="150"/>
      <c r="F79" s="149"/>
    </row>
    <row r="80" spans="1:6" x14ac:dyDescent="0.2">
      <c r="A80" s="14">
        <v>6.2</v>
      </c>
      <c r="B80" s="93" t="s">
        <v>14</v>
      </c>
      <c r="C80" s="38">
        <v>1</v>
      </c>
      <c r="D80" s="41" t="s">
        <v>7</v>
      </c>
      <c r="E80" s="150"/>
      <c r="F80" s="149">
        <f>ROUND(C80*E80,2)</f>
        <v>0</v>
      </c>
    </row>
    <row r="81" spans="1:6" x14ac:dyDescent="0.2">
      <c r="A81" s="14"/>
      <c r="B81" s="93"/>
      <c r="C81" s="38"/>
      <c r="D81" s="41"/>
      <c r="E81" s="150"/>
      <c r="F81" s="150"/>
    </row>
    <row r="82" spans="1:6" x14ac:dyDescent="0.2">
      <c r="A82" s="60">
        <v>6.3</v>
      </c>
      <c r="B82" s="59" t="s">
        <v>168</v>
      </c>
      <c r="C82" s="38"/>
      <c r="D82" s="41"/>
      <c r="E82" s="150"/>
      <c r="F82" s="150"/>
    </row>
    <row r="83" spans="1:6" x14ac:dyDescent="0.2">
      <c r="A83" s="89" t="s">
        <v>170</v>
      </c>
      <c r="B83" s="14" t="s">
        <v>231</v>
      </c>
      <c r="C83" s="38">
        <v>2.4</v>
      </c>
      <c r="D83" s="41" t="s">
        <v>6</v>
      </c>
      <c r="E83" s="150"/>
      <c r="F83" s="149">
        <f>ROUND(C83*E83,2)</f>
        <v>0</v>
      </c>
    </row>
    <row r="84" spans="1:6" x14ac:dyDescent="0.2">
      <c r="A84" s="89"/>
      <c r="B84" s="14"/>
      <c r="C84" s="38"/>
      <c r="D84" s="41"/>
      <c r="E84" s="151"/>
      <c r="F84" s="149"/>
    </row>
    <row r="85" spans="1:6" x14ac:dyDescent="0.2">
      <c r="A85" s="89">
        <v>6.4</v>
      </c>
      <c r="B85" s="14" t="s">
        <v>202</v>
      </c>
      <c r="C85" s="38">
        <v>3.28</v>
      </c>
      <c r="D85" s="41" t="s">
        <v>19</v>
      </c>
      <c r="E85" s="150"/>
      <c r="F85" s="149">
        <f>ROUND(C85*E85,2)</f>
        <v>0</v>
      </c>
    </row>
    <row r="86" spans="1:6" x14ac:dyDescent="0.2">
      <c r="A86" s="14"/>
      <c r="B86" s="14"/>
      <c r="C86" s="38"/>
      <c r="D86" s="14"/>
      <c r="E86" s="150"/>
      <c r="F86" s="150"/>
    </row>
    <row r="87" spans="1:6" x14ac:dyDescent="0.2">
      <c r="A87" s="60">
        <v>6.5</v>
      </c>
      <c r="B87" s="95" t="s">
        <v>232</v>
      </c>
      <c r="C87" s="38"/>
      <c r="D87" s="14"/>
      <c r="E87" s="150"/>
      <c r="F87" s="150"/>
    </row>
    <row r="88" spans="1:6" x14ac:dyDescent="0.2">
      <c r="A88" s="89" t="s">
        <v>173</v>
      </c>
      <c r="B88" s="14" t="s">
        <v>21</v>
      </c>
      <c r="C88" s="38">
        <v>6.56</v>
      </c>
      <c r="D88" s="7" t="s">
        <v>19</v>
      </c>
      <c r="E88" s="150"/>
      <c r="F88" s="149">
        <f>ROUND(C88*E88,2)</f>
        <v>0</v>
      </c>
    </row>
    <row r="89" spans="1:6" x14ac:dyDescent="0.2">
      <c r="A89" s="89" t="s">
        <v>174</v>
      </c>
      <c r="B89" s="74" t="s">
        <v>196</v>
      </c>
      <c r="C89" s="38">
        <v>32.799999999999997</v>
      </c>
      <c r="D89" s="7" t="s">
        <v>17</v>
      </c>
      <c r="E89" s="150"/>
      <c r="F89" s="149">
        <f>ROUND(C89*E89,2)</f>
        <v>0</v>
      </c>
    </row>
    <row r="90" spans="1:6" x14ac:dyDescent="0.2">
      <c r="A90" s="89" t="s">
        <v>175</v>
      </c>
      <c r="B90" s="14" t="s">
        <v>112</v>
      </c>
      <c r="C90" s="38">
        <v>16</v>
      </c>
      <c r="D90" s="7" t="s">
        <v>19</v>
      </c>
      <c r="E90" s="150"/>
      <c r="F90" s="149">
        <f>ROUND(C90*E90,2)</f>
        <v>0</v>
      </c>
    </row>
    <row r="91" spans="1:6" x14ac:dyDescent="0.2">
      <c r="A91" s="89" t="s">
        <v>176</v>
      </c>
      <c r="B91" s="14" t="s">
        <v>195</v>
      </c>
      <c r="C91" s="38">
        <v>6.56</v>
      </c>
      <c r="D91" s="41" t="s">
        <v>19</v>
      </c>
      <c r="E91" s="150"/>
      <c r="F91" s="149">
        <f>ROUND(C91*E91,2)</f>
        <v>0</v>
      </c>
    </row>
    <row r="92" spans="1:6" x14ac:dyDescent="0.2">
      <c r="A92" s="14"/>
      <c r="B92" s="14"/>
      <c r="C92" s="38"/>
      <c r="D92" s="14"/>
      <c r="E92" s="150"/>
      <c r="F92" s="150"/>
    </row>
    <row r="93" spans="1:6" x14ac:dyDescent="0.2">
      <c r="A93" s="14">
        <v>6.6</v>
      </c>
      <c r="B93" s="14" t="s">
        <v>104</v>
      </c>
      <c r="C93" s="38">
        <v>1</v>
      </c>
      <c r="D93" s="41" t="s">
        <v>7</v>
      </c>
      <c r="E93" s="150"/>
      <c r="F93" s="149">
        <f>ROUND(C93*E93,2)</f>
        <v>0</v>
      </c>
    </row>
    <row r="94" spans="1:6" x14ac:dyDescent="0.2">
      <c r="A94" s="14"/>
      <c r="B94" s="117" t="s">
        <v>124</v>
      </c>
      <c r="C94" s="14"/>
      <c r="D94" s="14"/>
      <c r="E94" s="152"/>
      <c r="F94" s="153">
        <f>SUM(F55:F93)</f>
        <v>0</v>
      </c>
    </row>
    <row r="95" spans="1:6" x14ac:dyDescent="0.2">
      <c r="A95" s="89"/>
      <c r="B95" s="45"/>
      <c r="C95" s="83"/>
      <c r="D95" s="68"/>
      <c r="E95" s="154"/>
      <c r="F95" s="147"/>
    </row>
    <row r="96" spans="1:6" x14ac:dyDescent="0.2">
      <c r="A96" s="9" t="s">
        <v>125</v>
      </c>
      <c r="B96" s="118" t="s">
        <v>272</v>
      </c>
      <c r="C96" s="35"/>
      <c r="D96" s="57"/>
      <c r="E96" s="155"/>
      <c r="F96" s="156">
        <f>ROUND(E96*C96,2)</f>
        <v>0</v>
      </c>
    </row>
    <row r="97" spans="1:6" x14ac:dyDescent="0.2">
      <c r="A97" s="23"/>
      <c r="B97" s="70"/>
      <c r="C97" s="58"/>
      <c r="D97" s="20"/>
      <c r="E97" s="157"/>
      <c r="F97" s="158"/>
    </row>
    <row r="98" spans="1:6" x14ac:dyDescent="0.2">
      <c r="A98" s="43">
        <v>1</v>
      </c>
      <c r="B98" s="74" t="s">
        <v>5</v>
      </c>
      <c r="C98" s="37">
        <v>1</v>
      </c>
      <c r="D98" s="22" t="s">
        <v>7</v>
      </c>
      <c r="E98" s="142"/>
      <c r="F98" s="142">
        <f t="shared" ref="F98:F113" si="5">ROUND(E98*C98,2)</f>
        <v>0</v>
      </c>
    </row>
    <row r="99" spans="1:6" x14ac:dyDescent="0.2">
      <c r="A99" s="43"/>
      <c r="B99" s="74"/>
      <c r="C99" s="37"/>
      <c r="D99" s="22"/>
      <c r="E99" s="142"/>
      <c r="F99" s="142">
        <f t="shared" si="5"/>
        <v>0</v>
      </c>
    </row>
    <row r="100" spans="1:6" x14ac:dyDescent="0.2">
      <c r="A100" s="71">
        <v>2</v>
      </c>
      <c r="B100" s="59" t="s">
        <v>14</v>
      </c>
      <c r="C100" s="37"/>
      <c r="D100" s="22"/>
      <c r="E100" s="142"/>
      <c r="F100" s="142">
        <f t="shared" si="5"/>
        <v>0</v>
      </c>
    </row>
    <row r="101" spans="1:6" x14ac:dyDescent="0.2">
      <c r="A101" s="29">
        <v>2.1</v>
      </c>
      <c r="B101" s="61" t="s">
        <v>165</v>
      </c>
      <c r="C101" s="39">
        <v>10.36</v>
      </c>
      <c r="D101" s="18" t="s">
        <v>6</v>
      </c>
      <c r="E101" s="159"/>
      <c r="F101" s="144">
        <f t="shared" si="5"/>
        <v>0</v>
      </c>
    </row>
    <row r="102" spans="1:6" x14ac:dyDescent="0.2">
      <c r="A102" s="15">
        <v>2.2000000000000002</v>
      </c>
      <c r="B102" s="74" t="s">
        <v>169</v>
      </c>
      <c r="C102" s="37">
        <v>4.37</v>
      </c>
      <c r="D102" s="22" t="s">
        <v>6</v>
      </c>
      <c r="E102" s="142"/>
      <c r="F102" s="142">
        <f t="shared" si="5"/>
        <v>0</v>
      </c>
    </row>
    <row r="103" spans="1:6" x14ac:dyDescent="0.2">
      <c r="A103" s="15">
        <v>2.2999999999999998</v>
      </c>
      <c r="B103" s="74" t="s">
        <v>166</v>
      </c>
      <c r="C103" s="37">
        <v>5.69</v>
      </c>
      <c r="D103" s="22" t="s">
        <v>6</v>
      </c>
      <c r="E103" s="142"/>
      <c r="F103" s="142">
        <f t="shared" si="5"/>
        <v>0</v>
      </c>
    </row>
    <row r="104" spans="1:6" x14ac:dyDescent="0.2">
      <c r="A104" s="15">
        <v>2.4</v>
      </c>
      <c r="B104" s="74" t="s">
        <v>167</v>
      </c>
      <c r="C104" s="37">
        <v>0.25</v>
      </c>
      <c r="D104" s="22" t="s">
        <v>6</v>
      </c>
      <c r="E104" s="142"/>
      <c r="F104" s="142">
        <f t="shared" si="5"/>
        <v>0</v>
      </c>
    </row>
    <row r="105" spans="1:6" x14ac:dyDescent="0.2">
      <c r="A105" s="44"/>
      <c r="B105" s="74"/>
      <c r="C105" s="84"/>
      <c r="D105" s="22"/>
      <c r="E105" s="143"/>
      <c r="F105" s="142">
        <f t="shared" si="5"/>
        <v>0</v>
      </c>
    </row>
    <row r="106" spans="1:6" x14ac:dyDescent="0.2">
      <c r="A106" s="21">
        <v>3</v>
      </c>
      <c r="B106" s="59" t="s">
        <v>168</v>
      </c>
      <c r="C106" s="84"/>
      <c r="D106" s="22"/>
      <c r="E106" s="143"/>
      <c r="F106" s="142">
        <f t="shared" si="5"/>
        <v>0</v>
      </c>
    </row>
    <row r="107" spans="1:6" x14ac:dyDescent="0.2">
      <c r="A107" s="4">
        <v>3.1</v>
      </c>
      <c r="B107" s="5" t="s">
        <v>115</v>
      </c>
      <c r="C107" s="37">
        <v>3.18</v>
      </c>
      <c r="D107" s="22" t="s">
        <v>6</v>
      </c>
      <c r="E107" s="142"/>
      <c r="F107" s="142">
        <f t="shared" si="5"/>
        <v>0</v>
      </c>
    </row>
    <row r="108" spans="1:6" x14ac:dyDescent="0.2">
      <c r="A108" s="4">
        <v>3.2</v>
      </c>
      <c r="B108" s="5" t="s">
        <v>113</v>
      </c>
      <c r="C108" s="37">
        <v>0.88</v>
      </c>
      <c r="D108" s="22" t="s">
        <v>6</v>
      </c>
      <c r="E108" s="142"/>
      <c r="F108" s="142">
        <f t="shared" si="5"/>
        <v>0</v>
      </c>
    </row>
    <row r="109" spans="1:6" x14ac:dyDescent="0.2">
      <c r="A109" s="4">
        <v>3.3</v>
      </c>
      <c r="B109" s="5" t="s">
        <v>117</v>
      </c>
      <c r="C109" s="37">
        <v>0.94</v>
      </c>
      <c r="D109" s="22" t="s">
        <v>6</v>
      </c>
      <c r="E109" s="142"/>
      <c r="F109" s="142">
        <f t="shared" si="5"/>
        <v>0</v>
      </c>
    </row>
    <row r="110" spans="1:6" x14ac:dyDescent="0.2">
      <c r="A110" s="4">
        <v>3.4</v>
      </c>
      <c r="B110" s="5" t="s">
        <v>118</v>
      </c>
      <c r="C110" s="37">
        <v>0.94</v>
      </c>
      <c r="D110" s="22" t="s">
        <v>6</v>
      </c>
      <c r="E110" s="142"/>
      <c r="F110" s="142">
        <f t="shared" si="5"/>
        <v>0</v>
      </c>
    </row>
    <row r="111" spans="1:6" x14ac:dyDescent="0.2">
      <c r="A111" s="4">
        <v>3.5</v>
      </c>
      <c r="B111" s="5" t="s">
        <v>114</v>
      </c>
      <c r="C111" s="37">
        <v>0.18</v>
      </c>
      <c r="D111" s="22" t="s">
        <v>6</v>
      </c>
      <c r="E111" s="142"/>
      <c r="F111" s="142">
        <f t="shared" si="5"/>
        <v>0</v>
      </c>
    </row>
    <row r="112" spans="1:6" x14ac:dyDescent="0.2">
      <c r="A112" s="4">
        <v>3.6</v>
      </c>
      <c r="B112" s="5" t="s">
        <v>119</v>
      </c>
      <c r="C112" s="37">
        <v>4.03</v>
      </c>
      <c r="D112" s="22" t="s">
        <v>6</v>
      </c>
      <c r="E112" s="142"/>
      <c r="F112" s="142">
        <f t="shared" si="5"/>
        <v>0</v>
      </c>
    </row>
    <row r="113" spans="1:6" x14ac:dyDescent="0.2">
      <c r="A113" s="4">
        <v>3.7</v>
      </c>
      <c r="B113" s="5" t="s">
        <v>116</v>
      </c>
      <c r="C113" s="37">
        <v>1.49</v>
      </c>
      <c r="D113" s="22" t="s">
        <v>6</v>
      </c>
      <c r="E113" s="142"/>
      <c r="F113" s="142">
        <f t="shared" si="5"/>
        <v>0</v>
      </c>
    </row>
    <row r="114" spans="1:6" x14ac:dyDescent="0.2">
      <c r="A114" s="15"/>
      <c r="B114" s="74"/>
      <c r="C114" s="84"/>
      <c r="D114" s="22"/>
      <c r="E114" s="143"/>
      <c r="F114" s="142"/>
    </row>
    <row r="115" spans="1:6" x14ac:dyDescent="0.2">
      <c r="A115" s="21">
        <v>4</v>
      </c>
      <c r="B115" s="59" t="s">
        <v>98</v>
      </c>
      <c r="C115" s="84"/>
      <c r="D115" s="22"/>
      <c r="E115" s="143"/>
      <c r="F115" s="142">
        <f>ROUND(E115*C115,2)</f>
        <v>0</v>
      </c>
    </row>
    <row r="116" spans="1:6" x14ac:dyDescent="0.2">
      <c r="A116" s="15">
        <v>4.0999999999999996</v>
      </c>
      <c r="B116" s="74" t="s">
        <v>99</v>
      </c>
      <c r="C116" s="37">
        <v>8.8800000000000008</v>
      </c>
      <c r="D116" s="22" t="s">
        <v>19</v>
      </c>
      <c r="E116" s="142"/>
      <c r="F116" s="142">
        <f>ROUND(E116*C116,2)</f>
        <v>0</v>
      </c>
    </row>
    <row r="117" spans="1:6" x14ac:dyDescent="0.2">
      <c r="A117" s="15">
        <v>4.2</v>
      </c>
      <c r="B117" s="74" t="s">
        <v>100</v>
      </c>
      <c r="C117" s="37">
        <v>48.51</v>
      </c>
      <c r="D117" s="22" t="s">
        <v>19</v>
      </c>
      <c r="E117" s="142"/>
      <c r="F117" s="142">
        <f>ROUND(E117*C117,2)</f>
        <v>0</v>
      </c>
    </row>
    <row r="118" spans="1:6" x14ac:dyDescent="0.2">
      <c r="A118" s="15">
        <v>4.3</v>
      </c>
      <c r="B118" s="74" t="s">
        <v>101</v>
      </c>
      <c r="C118" s="37">
        <v>6</v>
      </c>
      <c r="D118" s="22" t="s">
        <v>19</v>
      </c>
      <c r="E118" s="142"/>
      <c r="F118" s="142">
        <f>ROUND(E118*C118,2)</f>
        <v>0</v>
      </c>
    </row>
    <row r="119" spans="1:6" x14ac:dyDescent="0.2">
      <c r="A119" s="15"/>
      <c r="B119" s="74"/>
      <c r="C119" s="84"/>
      <c r="D119" s="22"/>
      <c r="E119" s="143"/>
      <c r="F119" s="142">
        <f t="shared" ref="F119" si="6">ROUND(E119*C119,2)</f>
        <v>0</v>
      </c>
    </row>
    <row r="120" spans="1:6" x14ac:dyDescent="0.2">
      <c r="A120" s="21">
        <v>5</v>
      </c>
      <c r="B120" s="59" t="s">
        <v>0</v>
      </c>
      <c r="C120" s="84"/>
      <c r="D120" s="22"/>
      <c r="E120" s="143"/>
      <c r="F120" s="142">
        <f t="shared" ref="F120:F136" si="7">ROUND(E120*C120,2)</f>
        <v>0</v>
      </c>
    </row>
    <row r="121" spans="1:6" x14ac:dyDescent="0.2">
      <c r="A121" s="15">
        <v>5.0999999999999996</v>
      </c>
      <c r="B121" s="74" t="s">
        <v>26</v>
      </c>
      <c r="C121" s="37">
        <v>72.78</v>
      </c>
      <c r="D121" s="22" t="s">
        <v>19</v>
      </c>
      <c r="E121" s="142"/>
      <c r="F121" s="142">
        <f t="shared" si="7"/>
        <v>0</v>
      </c>
    </row>
    <row r="122" spans="1:6" x14ac:dyDescent="0.2">
      <c r="A122" s="15">
        <v>5.2</v>
      </c>
      <c r="B122" s="74" t="s">
        <v>21</v>
      </c>
      <c r="C122" s="37">
        <v>50.78</v>
      </c>
      <c r="D122" s="22" t="s">
        <v>19</v>
      </c>
      <c r="E122" s="142"/>
      <c r="F122" s="142">
        <f t="shared" si="7"/>
        <v>0</v>
      </c>
    </row>
    <row r="123" spans="1:6" x14ac:dyDescent="0.2">
      <c r="A123" s="15">
        <v>5.3</v>
      </c>
      <c r="B123" s="74" t="s">
        <v>23</v>
      </c>
      <c r="C123" s="37">
        <v>29.03</v>
      </c>
      <c r="D123" s="22" t="s">
        <v>19</v>
      </c>
      <c r="E123" s="142"/>
      <c r="F123" s="142">
        <f t="shared" si="7"/>
        <v>0</v>
      </c>
    </row>
    <row r="124" spans="1:6" x14ac:dyDescent="0.2">
      <c r="A124" s="15">
        <v>5.4</v>
      </c>
      <c r="B124" s="74" t="s">
        <v>200</v>
      </c>
      <c r="C124" s="37">
        <v>17.55</v>
      </c>
      <c r="D124" s="22" t="s">
        <v>19</v>
      </c>
      <c r="E124" s="142"/>
      <c r="F124" s="142">
        <f t="shared" si="7"/>
        <v>0</v>
      </c>
    </row>
    <row r="125" spans="1:6" x14ac:dyDescent="0.2">
      <c r="A125" s="15">
        <v>5.5</v>
      </c>
      <c r="B125" s="74" t="s">
        <v>196</v>
      </c>
      <c r="C125" s="37">
        <v>123.8</v>
      </c>
      <c r="D125" s="22" t="s">
        <v>17</v>
      </c>
      <c r="E125" s="142"/>
      <c r="F125" s="142">
        <f t="shared" si="7"/>
        <v>0</v>
      </c>
    </row>
    <row r="126" spans="1:6" x14ac:dyDescent="0.2">
      <c r="A126" s="15">
        <v>5.6</v>
      </c>
      <c r="B126" s="14" t="s">
        <v>195</v>
      </c>
      <c r="C126" s="37">
        <v>152.59</v>
      </c>
      <c r="D126" s="22" t="s">
        <v>19</v>
      </c>
      <c r="E126" s="142"/>
      <c r="F126" s="142">
        <f t="shared" si="7"/>
        <v>0</v>
      </c>
    </row>
    <row r="127" spans="1:6" x14ac:dyDescent="0.2">
      <c r="A127" s="15">
        <v>5.7</v>
      </c>
      <c r="B127" s="14" t="s">
        <v>227</v>
      </c>
      <c r="C127" s="37">
        <v>29.03</v>
      </c>
      <c r="D127" s="22" t="s">
        <v>19</v>
      </c>
      <c r="E127" s="142"/>
      <c r="F127" s="142">
        <f t="shared" si="7"/>
        <v>0</v>
      </c>
    </row>
    <row r="128" spans="1:6" x14ac:dyDescent="0.2">
      <c r="A128" s="44"/>
      <c r="B128" s="74"/>
      <c r="C128" s="37"/>
      <c r="D128" s="22"/>
      <c r="E128" s="142"/>
      <c r="F128" s="142">
        <f t="shared" si="7"/>
        <v>0</v>
      </c>
    </row>
    <row r="129" spans="1:6" x14ac:dyDescent="0.2">
      <c r="A129" s="71">
        <v>6</v>
      </c>
      <c r="B129" s="59" t="s">
        <v>102</v>
      </c>
      <c r="C129" s="37"/>
      <c r="D129" s="22"/>
      <c r="E129" s="142"/>
      <c r="F129" s="142">
        <f t="shared" si="7"/>
        <v>0</v>
      </c>
    </row>
    <row r="130" spans="1:6" ht="25.5" x14ac:dyDescent="0.2">
      <c r="A130" s="15">
        <v>6.1</v>
      </c>
      <c r="B130" s="5" t="s">
        <v>105</v>
      </c>
      <c r="C130" s="37">
        <v>1</v>
      </c>
      <c r="D130" s="22" t="s">
        <v>7</v>
      </c>
      <c r="E130" s="142"/>
      <c r="F130" s="142">
        <f t="shared" si="7"/>
        <v>0</v>
      </c>
    </row>
    <row r="131" spans="1:6" x14ac:dyDescent="0.2">
      <c r="A131" s="44"/>
      <c r="B131" s="74"/>
      <c r="C131" s="37"/>
      <c r="D131" s="22"/>
      <c r="E131" s="142"/>
      <c r="F131" s="142">
        <f t="shared" si="7"/>
        <v>0</v>
      </c>
    </row>
    <row r="132" spans="1:6" x14ac:dyDescent="0.2">
      <c r="A132" s="71">
        <v>7</v>
      </c>
      <c r="B132" s="59" t="s">
        <v>103</v>
      </c>
      <c r="C132" s="37"/>
      <c r="D132" s="22"/>
      <c r="E132" s="142"/>
      <c r="F132" s="142">
        <f t="shared" si="7"/>
        <v>0</v>
      </c>
    </row>
    <row r="133" spans="1:6" x14ac:dyDescent="0.2">
      <c r="A133" s="15">
        <v>7.1</v>
      </c>
      <c r="B133" s="74" t="s">
        <v>197</v>
      </c>
      <c r="C133" s="37">
        <v>1</v>
      </c>
      <c r="D133" s="22" t="s">
        <v>7</v>
      </c>
      <c r="E133" s="142"/>
      <c r="F133" s="142">
        <f t="shared" si="7"/>
        <v>0</v>
      </c>
    </row>
    <row r="134" spans="1:6" x14ac:dyDescent="0.2">
      <c r="A134" s="15">
        <v>7.2</v>
      </c>
      <c r="B134" s="74" t="s">
        <v>121</v>
      </c>
      <c r="C134" s="37">
        <v>2</v>
      </c>
      <c r="D134" s="22" t="s">
        <v>7</v>
      </c>
      <c r="E134" s="142"/>
      <c r="F134" s="142">
        <f t="shared" si="7"/>
        <v>0</v>
      </c>
    </row>
    <row r="135" spans="1:6" x14ac:dyDescent="0.2">
      <c r="A135" s="15">
        <v>7.3</v>
      </c>
      <c r="B135" s="74" t="s">
        <v>122</v>
      </c>
      <c r="C135" s="37">
        <v>2</v>
      </c>
      <c r="D135" s="22" t="s">
        <v>7</v>
      </c>
      <c r="E135" s="142"/>
      <c r="F135" s="142">
        <f t="shared" si="7"/>
        <v>0</v>
      </c>
    </row>
    <row r="136" spans="1:6" x14ac:dyDescent="0.2">
      <c r="A136" s="15">
        <v>7.4</v>
      </c>
      <c r="B136" s="74" t="s">
        <v>123</v>
      </c>
      <c r="C136" s="37">
        <v>2</v>
      </c>
      <c r="D136" s="22" t="s">
        <v>7</v>
      </c>
      <c r="E136" s="142"/>
      <c r="F136" s="142">
        <f t="shared" si="7"/>
        <v>0</v>
      </c>
    </row>
    <row r="137" spans="1:6" x14ac:dyDescent="0.2">
      <c r="A137" s="15"/>
      <c r="B137" s="74"/>
      <c r="C137" s="37"/>
      <c r="D137" s="22"/>
      <c r="E137" s="142"/>
      <c r="F137" s="142"/>
    </row>
    <row r="138" spans="1:6" x14ac:dyDescent="0.2">
      <c r="A138" s="73">
        <v>8</v>
      </c>
      <c r="B138" s="74" t="s">
        <v>128</v>
      </c>
      <c r="C138" s="37">
        <v>1</v>
      </c>
      <c r="D138" s="22" t="s">
        <v>7</v>
      </c>
      <c r="E138" s="142"/>
      <c r="F138" s="142">
        <f>ROUND(E138*C138,2)</f>
        <v>0</v>
      </c>
    </row>
    <row r="139" spans="1:6" x14ac:dyDescent="0.2">
      <c r="A139" s="73">
        <v>9</v>
      </c>
      <c r="B139" s="74" t="s">
        <v>104</v>
      </c>
      <c r="C139" s="37">
        <v>1</v>
      </c>
      <c r="D139" s="22" t="s">
        <v>7</v>
      </c>
      <c r="E139" s="142"/>
      <c r="F139" s="142">
        <f>ROUND(E139*C139,2)</f>
        <v>0</v>
      </c>
    </row>
    <row r="140" spans="1:6" x14ac:dyDescent="0.2">
      <c r="A140" s="119"/>
      <c r="B140" s="117" t="s">
        <v>159</v>
      </c>
      <c r="C140" s="37"/>
      <c r="D140" s="22"/>
      <c r="E140" s="142"/>
      <c r="F140" s="160">
        <f>SUM(F98:F139)</f>
        <v>0</v>
      </c>
    </row>
    <row r="141" spans="1:6" x14ac:dyDescent="0.2">
      <c r="A141" s="89"/>
      <c r="B141" s="86"/>
      <c r="C141" s="107"/>
      <c r="D141" s="108"/>
      <c r="E141" s="146"/>
      <c r="F141" s="147"/>
    </row>
    <row r="142" spans="1:6" ht="38.25" x14ac:dyDescent="0.2">
      <c r="A142" s="100" t="s">
        <v>139</v>
      </c>
      <c r="B142" s="95" t="s">
        <v>201</v>
      </c>
      <c r="C142" s="7"/>
      <c r="D142" s="7"/>
      <c r="E142" s="148"/>
      <c r="F142" s="149"/>
    </row>
    <row r="143" spans="1:6" x14ac:dyDescent="0.2">
      <c r="A143" s="100"/>
      <c r="B143" s="95"/>
      <c r="C143" s="7"/>
      <c r="D143" s="7"/>
      <c r="E143" s="148"/>
      <c r="F143" s="149"/>
    </row>
    <row r="144" spans="1:6" x14ac:dyDescent="0.2">
      <c r="A144" s="96">
        <v>1</v>
      </c>
      <c r="B144" s="93" t="s">
        <v>5</v>
      </c>
      <c r="C144" s="6">
        <v>1</v>
      </c>
      <c r="D144" s="7" t="s">
        <v>7</v>
      </c>
      <c r="E144" s="149"/>
      <c r="F144" s="149">
        <f>ROUND(C144*E144,2)</f>
        <v>0</v>
      </c>
    </row>
    <row r="145" spans="1:6" x14ac:dyDescent="0.2">
      <c r="A145" s="100"/>
      <c r="B145" s="95"/>
      <c r="C145" s="6"/>
      <c r="D145" s="7"/>
      <c r="E145" s="149"/>
      <c r="F145" s="149"/>
    </row>
    <row r="146" spans="1:6" x14ac:dyDescent="0.2">
      <c r="A146" s="95">
        <v>2</v>
      </c>
      <c r="B146" s="95" t="s">
        <v>107</v>
      </c>
      <c r="C146" s="6"/>
      <c r="D146" s="7"/>
      <c r="E146" s="149"/>
      <c r="F146" s="149"/>
    </row>
    <row r="147" spans="1:6" x14ac:dyDescent="0.2">
      <c r="A147" s="93">
        <v>2.1</v>
      </c>
      <c r="B147" s="74" t="s">
        <v>165</v>
      </c>
      <c r="C147" s="38">
        <v>9.36</v>
      </c>
      <c r="D147" s="8" t="s">
        <v>6</v>
      </c>
      <c r="E147" s="149"/>
      <c r="F147" s="149">
        <f>ROUND(C147*E147,2)</f>
        <v>0</v>
      </c>
    </row>
    <row r="148" spans="1:6" x14ac:dyDescent="0.2">
      <c r="A148" s="93">
        <v>2.2000000000000002</v>
      </c>
      <c r="B148" s="93" t="s">
        <v>235</v>
      </c>
      <c r="C148" s="6">
        <v>4.6100000000000003</v>
      </c>
      <c r="D148" s="7" t="s">
        <v>6</v>
      </c>
      <c r="E148" s="149"/>
      <c r="F148" s="149">
        <f>ROUND(C148*E148,2)</f>
        <v>0</v>
      </c>
    </row>
    <row r="149" spans="1:6" x14ac:dyDescent="0.2">
      <c r="A149" s="93">
        <v>2.2999999999999998</v>
      </c>
      <c r="B149" s="93" t="s">
        <v>236</v>
      </c>
      <c r="C149" s="6">
        <v>5.7</v>
      </c>
      <c r="D149" s="7" t="s">
        <v>6</v>
      </c>
      <c r="E149" s="149"/>
      <c r="F149" s="149">
        <f>ROUND(C149*E149,2)</f>
        <v>0</v>
      </c>
    </row>
    <row r="150" spans="1:6" x14ac:dyDescent="0.2">
      <c r="A150" s="14"/>
      <c r="B150" s="14"/>
      <c r="C150" s="38"/>
      <c r="D150" s="14"/>
      <c r="E150" s="150"/>
      <c r="F150" s="150"/>
    </row>
    <row r="151" spans="1:6" x14ac:dyDescent="0.2">
      <c r="A151" s="60">
        <v>3</v>
      </c>
      <c r="B151" s="59" t="s">
        <v>168</v>
      </c>
      <c r="C151" s="38"/>
      <c r="D151" s="14"/>
      <c r="E151" s="150"/>
      <c r="F151" s="150"/>
    </row>
    <row r="152" spans="1:6" x14ac:dyDescent="0.2">
      <c r="A152" s="14">
        <v>3.1</v>
      </c>
      <c r="B152" s="14" t="s">
        <v>233</v>
      </c>
      <c r="C152" s="38">
        <v>2.16</v>
      </c>
      <c r="D152" s="7" t="s">
        <v>6</v>
      </c>
      <c r="E152" s="150"/>
      <c r="F152" s="149">
        <f>ROUND(C152*E152,2)</f>
        <v>0</v>
      </c>
    </row>
    <row r="153" spans="1:6" x14ac:dyDescent="0.2">
      <c r="A153" s="14">
        <v>3.2</v>
      </c>
      <c r="B153" s="14" t="s">
        <v>234</v>
      </c>
      <c r="C153" s="38">
        <v>2.6</v>
      </c>
      <c r="D153" s="7" t="s">
        <v>6</v>
      </c>
      <c r="E153" s="150"/>
      <c r="F153" s="149">
        <f>ROUND(C153*E153,2)</f>
        <v>0</v>
      </c>
    </row>
    <row r="154" spans="1:6" x14ac:dyDescent="0.2">
      <c r="A154" s="14"/>
      <c r="B154" s="14"/>
      <c r="C154" s="38"/>
      <c r="D154" s="14"/>
      <c r="E154" s="150"/>
      <c r="F154" s="150"/>
    </row>
    <row r="155" spans="1:6" x14ac:dyDescent="0.2">
      <c r="A155" s="60">
        <v>4</v>
      </c>
      <c r="B155" s="95" t="s">
        <v>108</v>
      </c>
      <c r="C155" s="38"/>
      <c r="D155" s="14"/>
      <c r="E155" s="150"/>
      <c r="F155" s="150"/>
    </row>
    <row r="156" spans="1:6" x14ac:dyDescent="0.2">
      <c r="A156" s="14">
        <v>4.0999999999999996</v>
      </c>
      <c r="B156" s="14" t="s">
        <v>21</v>
      </c>
      <c r="C156" s="38">
        <v>40.32</v>
      </c>
      <c r="D156" s="7" t="s">
        <v>19</v>
      </c>
      <c r="E156" s="150"/>
      <c r="F156" s="149">
        <f>ROUND(C156*E156,2)</f>
        <v>0</v>
      </c>
    </row>
    <row r="157" spans="1:6" x14ac:dyDescent="0.2">
      <c r="A157" s="14">
        <v>4.2</v>
      </c>
      <c r="B157" s="74" t="s">
        <v>230</v>
      </c>
      <c r="C157" s="38">
        <v>22.4</v>
      </c>
      <c r="D157" s="7" t="s">
        <v>24</v>
      </c>
      <c r="E157" s="150"/>
      <c r="F157" s="149">
        <f>ROUND(C157*E157,2)</f>
        <v>0</v>
      </c>
    </row>
    <row r="158" spans="1:6" x14ac:dyDescent="0.2">
      <c r="A158" s="14">
        <v>4.3</v>
      </c>
      <c r="B158" s="14" t="s">
        <v>172</v>
      </c>
      <c r="C158" s="38">
        <v>45.12</v>
      </c>
      <c r="D158" s="7" t="s">
        <v>19</v>
      </c>
      <c r="E158" s="142"/>
      <c r="F158" s="149">
        <f>ROUND(C158*E158,2)</f>
        <v>0</v>
      </c>
    </row>
    <row r="159" spans="1:6" x14ac:dyDescent="0.2">
      <c r="A159" s="14">
        <v>4.4000000000000004</v>
      </c>
      <c r="B159" s="14" t="s">
        <v>171</v>
      </c>
      <c r="C159" s="38">
        <v>10.99</v>
      </c>
      <c r="D159" s="7" t="s">
        <v>19</v>
      </c>
      <c r="E159" s="150"/>
      <c r="F159" s="149">
        <f>ROUND(C159*E159,2)</f>
        <v>0</v>
      </c>
    </row>
    <row r="160" spans="1:6" x14ac:dyDescent="0.2">
      <c r="A160" s="14"/>
      <c r="B160" s="14"/>
      <c r="C160" s="38"/>
      <c r="D160" s="14"/>
      <c r="E160" s="150"/>
      <c r="F160" s="150"/>
    </row>
    <row r="161" spans="1:6" x14ac:dyDescent="0.2">
      <c r="A161" s="60">
        <v>5</v>
      </c>
      <c r="B161" s="60" t="s">
        <v>109</v>
      </c>
      <c r="C161" s="38"/>
      <c r="D161" s="7"/>
      <c r="E161" s="150"/>
      <c r="F161" s="149"/>
    </row>
    <row r="162" spans="1:6" x14ac:dyDescent="0.2">
      <c r="A162" s="14">
        <v>5.0999999999999996</v>
      </c>
      <c r="B162" s="14" t="s">
        <v>110</v>
      </c>
      <c r="C162" s="38">
        <v>9.8699999999999992</v>
      </c>
      <c r="D162" s="7" t="s">
        <v>25</v>
      </c>
      <c r="E162" s="150"/>
      <c r="F162" s="149">
        <f>ROUND(C162*E162,2)</f>
        <v>0</v>
      </c>
    </row>
    <row r="163" spans="1:6" x14ac:dyDescent="0.2">
      <c r="A163" s="14">
        <v>5.2</v>
      </c>
      <c r="B163" s="14" t="s">
        <v>111</v>
      </c>
      <c r="C163" s="38">
        <v>4</v>
      </c>
      <c r="D163" s="7" t="s">
        <v>7</v>
      </c>
      <c r="E163" s="150"/>
      <c r="F163" s="149">
        <f>ROUND(C163*E163,2)</f>
        <v>0</v>
      </c>
    </row>
    <row r="164" spans="1:6" x14ac:dyDescent="0.2">
      <c r="A164" s="14">
        <v>5.3</v>
      </c>
      <c r="B164" s="14" t="s">
        <v>22</v>
      </c>
      <c r="C164" s="38">
        <v>1</v>
      </c>
      <c r="D164" s="7" t="s">
        <v>7</v>
      </c>
      <c r="E164" s="150"/>
      <c r="F164" s="149">
        <f>ROUND(C164*E164,2)</f>
        <v>0</v>
      </c>
    </row>
    <row r="165" spans="1:6" x14ac:dyDescent="0.2">
      <c r="A165" s="14"/>
      <c r="B165" s="14"/>
      <c r="C165" s="14"/>
      <c r="D165" s="41"/>
      <c r="E165" s="150"/>
      <c r="F165" s="150"/>
    </row>
    <row r="166" spans="1:6" x14ac:dyDescent="0.2">
      <c r="A166" s="60">
        <v>6</v>
      </c>
      <c r="B166" s="95" t="s">
        <v>275</v>
      </c>
      <c r="C166" s="14"/>
      <c r="D166" s="41"/>
      <c r="E166" s="150"/>
      <c r="F166" s="150"/>
    </row>
    <row r="167" spans="1:6" x14ac:dyDescent="0.2">
      <c r="A167" s="14">
        <v>6.1</v>
      </c>
      <c r="B167" s="93" t="s">
        <v>5</v>
      </c>
      <c r="C167" s="38">
        <v>1</v>
      </c>
      <c r="D167" s="41" t="s">
        <v>7</v>
      </c>
      <c r="E167" s="150"/>
      <c r="F167" s="149">
        <f>ROUND(C167*E167,2)</f>
        <v>0</v>
      </c>
    </row>
    <row r="168" spans="1:6" x14ac:dyDescent="0.2">
      <c r="A168" s="14"/>
      <c r="B168" s="93"/>
      <c r="C168" s="38"/>
      <c r="D168" s="41"/>
      <c r="E168" s="150"/>
      <c r="F168" s="149"/>
    </row>
    <row r="169" spans="1:6" x14ac:dyDescent="0.2">
      <c r="A169" s="14">
        <v>6.2</v>
      </c>
      <c r="B169" s="93" t="s">
        <v>14</v>
      </c>
      <c r="C169" s="38">
        <v>1</v>
      </c>
      <c r="D169" s="41" t="s">
        <v>7</v>
      </c>
      <c r="E169" s="150"/>
      <c r="F169" s="149">
        <f>ROUND(C169*E169,2)</f>
        <v>0</v>
      </c>
    </row>
    <row r="170" spans="1:6" x14ac:dyDescent="0.2">
      <c r="A170" s="14"/>
      <c r="B170" s="93"/>
      <c r="C170" s="38"/>
      <c r="D170" s="41"/>
      <c r="E170" s="150"/>
      <c r="F170" s="150"/>
    </row>
    <row r="171" spans="1:6" x14ac:dyDescent="0.2">
      <c r="A171" s="60">
        <v>6.3</v>
      </c>
      <c r="B171" s="59" t="s">
        <v>168</v>
      </c>
      <c r="C171" s="38"/>
      <c r="D171" s="41"/>
      <c r="E171" s="150"/>
      <c r="F171" s="150"/>
    </row>
    <row r="172" spans="1:6" x14ac:dyDescent="0.2">
      <c r="A172" s="89" t="s">
        <v>170</v>
      </c>
      <c r="B172" s="14" t="s">
        <v>231</v>
      </c>
      <c r="C172" s="38">
        <v>2.4</v>
      </c>
      <c r="D172" s="41" t="s">
        <v>6</v>
      </c>
      <c r="E172" s="150"/>
      <c r="F172" s="149">
        <f>ROUND(C172*E172,2)</f>
        <v>0</v>
      </c>
    </row>
    <row r="173" spans="1:6" x14ac:dyDescent="0.2">
      <c r="A173" s="89"/>
      <c r="B173" s="14"/>
      <c r="C173" s="38"/>
      <c r="D173" s="41"/>
      <c r="E173" s="151"/>
      <c r="F173" s="149"/>
    </row>
    <row r="174" spans="1:6" x14ac:dyDescent="0.2">
      <c r="A174" s="89">
        <v>6.4</v>
      </c>
      <c r="B174" s="14" t="s">
        <v>202</v>
      </c>
      <c r="C174" s="38">
        <v>3.28</v>
      </c>
      <c r="D174" s="41" t="s">
        <v>19</v>
      </c>
      <c r="E174" s="150"/>
      <c r="F174" s="149">
        <f>ROUND(C174*E174,2)</f>
        <v>0</v>
      </c>
    </row>
    <row r="175" spans="1:6" x14ac:dyDescent="0.2">
      <c r="A175" s="14"/>
      <c r="B175" s="14"/>
      <c r="C175" s="38"/>
      <c r="D175" s="14"/>
      <c r="E175" s="150"/>
      <c r="F175" s="150"/>
    </row>
    <row r="176" spans="1:6" x14ac:dyDescent="0.2">
      <c r="A176" s="60">
        <v>6.5</v>
      </c>
      <c r="B176" s="95" t="s">
        <v>232</v>
      </c>
      <c r="C176" s="38"/>
      <c r="D176" s="14"/>
      <c r="E176" s="150"/>
      <c r="F176" s="150"/>
    </row>
    <row r="177" spans="1:6" x14ac:dyDescent="0.2">
      <c r="A177" s="89" t="s">
        <v>173</v>
      </c>
      <c r="B177" s="14" t="s">
        <v>21</v>
      </c>
      <c r="C177" s="38">
        <v>6.56</v>
      </c>
      <c r="D177" s="7" t="s">
        <v>19</v>
      </c>
      <c r="E177" s="150"/>
      <c r="F177" s="149">
        <f>ROUND(C177*E177,2)</f>
        <v>0</v>
      </c>
    </row>
    <row r="178" spans="1:6" x14ac:dyDescent="0.2">
      <c r="A178" s="89" t="s">
        <v>174</v>
      </c>
      <c r="B178" s="74" t="s">
        <v>196</v>
      </c>
      <c r="C178" s="38">
        <v>32.799999999999997</v>
      </c>
      <c r="D178" s="7" t="s">
        <v>17</v>
      </c>
      <c r="E178" s="150"/>
      <c r="F178" s="149">
        <f>ROUND(C178*E178,2)</f>
        <v>0</v>
      </c>
    </row>
    <row r="179" spans="1:6" x14ac:dyDescent="0.2">
      <c r="A179" s="89" t="s">
        <v>175</v>
      </c>
      <c r="B179" s="14" t="s">
        <v>112</v>
      </c>
      <c r="C179" s="38">
        <v>16</v>
      </c>
      <c r="D179" s="7" t="s">
        <v>19</v>
      </c>
      <c r="E179" s="150"/>
      <c r="F179" s="149">
        <f>ROUND(C179*E179,2)</f>
        <v>0</v>
      </c>
    </row>
    <row r="180" spans="1:6" x14ac:dyDescent="0.2">
      <c r="A180" s="89" t="s">
        <v>176</v>
      </c>
      <c r="B180" s="14" t="s">
        <v>195</v>
      </c>
      <c r="C180" s="38">
        <v>6.56</v>
      </c>
      <c r="D180" s="41" t="s">
        <v>19</v>
      </c>
      <c r="E180" s="150"/>
      <c r="F180" s="149">
        <f>ROUND(C180*E180,2)</f>
        <v>0</v>
      </c>
    </row>
    <row r="181" spans="1:6" x14ac:dyDescent="0.2">
      <c r="A181" s="14"/>
      <c r="B181" s="14"/>
      <c r="C181" s="38"/>
      <c r="D181" s="14"/>
      <c r="E181" s="150"/>
      <c r="F181" s="150"/>
    </row>
    <row r="182" spans="1:6" x14ac:dyDescent="0.2">
      <c r="A182" s="14">
        <v>6.6</v>
      </c>
      <c r="B182" s="14" t="s">
        <v>104</v>
      </c>
      <c r="C182" s="38">
        <v>1</v>
      </c>
      <c r="D182" s="41" t="s">
        <v>7</v>
      </c>
      <c r="E182" s="150"/>
      <c r="F182" s="149">
        <f>ROUND(C182*E182,2)</f>
        <v>0</v>
      </c>
    </row>
    <row r="183" spans="1:6" x14ac:dyDescent="0.2">
      <c r="A183" s="14"/>
      <c r="B183" s="117" t="s">
        <v>160</v>
      </c>
      <c r="C183" s="14"/>
      <c r="D183" s="14"/>
      <c r="E183" s="152"/>
      <c r="F183" s="153">
        <f>SUM(F144:F182)</f>
        <v>0</v>
      </c>
    </row>
    <row r="184" spans="1:6" x14ac:dyDescent="0.2">
      <c r="A184" s="89"/>
      <c r="B184" s="86"/>
      <c r="C184" s="107"/>
      <c r="D184" s="108"/>
      <c r="E184" s="146"/>
      <c r="F184" s="147"/>
    </row>
    <row r="185" spans="1:6" x14ac:dyDescent="0.2">
      <c r="A185" s="100" t="s">
        <v>161</v>
      </c>
      <c r="B185" s="17" t="s">
        <v>73</v>
      </c>
      <c r="C185" s="14"/>
      <c r="D185" s="14"/>
      <c r="E185" s="161"/>
      <c r="F185" s="162"/>
    </row>
    <row r="186" spans="1:6" x14ac:dyDescent="0.2">
      <c r="A186" s="100"/>
      <c r="B186" s="88"/>
      <c r="C186" s="14"/>
      <c r="D186" s="14"/>
      <c r="E186" s="161"/>
      <c r="F186" s="162"/>
    </row>
    <row r="187" spans="1:6" x14ac:dyDescent="0.2">
      <c r="A187" s="91">
        <v>1</v>
      </c>
      <c r="B187" s="60" t="s">
        <v>74</v>
      </c>
      <c r="C187" s="76"/>
      <c r="D187" s="41"/>
      <c r="E187" s="163"/>
      <c r="F187" s="164"/>
    </row>
    <row r="188" spans="1:6" x14ac:dyDescent="0.2">
      <c r="A188" s="96">
        <v>1.1000000000000001</v>
      </c>
      <c r="B188" s="93" t="s">
        <v>35</v>
      </c>
      <c r="C188" s="76">
        <v>107</v>
      </c>
      <c r="D188" s="41" t="s">
        <v>7</v>
      </c>
      <c r="E188" s="163"/>
      <c r="F188" s="164">
        <f>ROUND(C188*E188,2)</f>
        <v>0</v>
      </c>
    </row>
    <row r="189" spans="1:6" x14ac:dyDescent="0.2">
      <c r="A189" s="96">
        <v>1.2</v>
      </c>
      <c r="B189" s="14" t="s">
        <v>36</v>
      </c>
      <c r="C189" s="76">
        <v>40</v>
      </c>
      <c r="D189" s="41" t="s">
        <v>7</v>
      </c>
      <c r="E189" s="165"/>
      <c r="F189" s="164">
        <f>ROUND(C189*E189,2)</f>
        <v>0</v>
      </c>
    </row>
    <row r="190" spans="1:6" x14ac:dyDescent="0.2">
      <c r="A190" s="96">
        <v>1.3</v>
      </c>
      <c r="B190" s="14" t="s">
        <v>37</v>
      </c>
      <c r="C190" s="76">
        <v>73</v>
      </c>
      <c r="D190" s="41" t="s">
        <v>7</v>
      </c>
      <c r="E190" s="149"/>
      <c r="F190" s="164">
        <f>ROUND(C190*E190,2)</f>
        <v>0</v>
      </c>
    </row>
    <row r="191" spans="1:6" x14ac:dyDescent="0.2">
      <c r="A191" s="96">
        <v>1.4</v>
      </c>
      <c r="B191" s="14" t="s">
        <v>38</v>
      </c>
      <c r="C191" s="76">
        <v>22</v>
      </c>
      <c r="D191" s="41" t="s">
        <v>7</v>
      </c>
      <c r="E191" s="165"/>
      <c r="F191" s="164">
        <f t="shared" ref="F191:F205" si="8">ROUND(C191*E191,2)</f>
        <v>0</v>
      </c>
    </row>
    <row r="192" spans="1:6" x14ac:dyDescent="0.2">
      <c r="A192" s="96">
        <v>1.5</v>
      </c>
      <c r="B192" s="14" t="s">
        <v>75</v>
      </c>
      <c r="C192" s="76">
        <v>5</v>
      </c>
      <c r="D192" s="41" t="s">
        <v>7</v>
      </c>
      <c r="E192" s="163"/>
      <c r="F192" s="164">
        <f t="shared" ref="F192:F197" si="9">ROUND(C192*E192,2)</f>
        <v>0</v>
      </c>
    </row>
    <row r="193" spans="1:6" x14ac:dyDescent="0.2">
      <c r="A193" s="96">
        <v>1.6</v>
      </c>
      <c r="B193" s="14" t="s">
        <v>76</v>
      </c>
      <c r="C193" s="76">
        <v>2</v>
      </c>
      <c r="D193" s="41" t="s">
        <v>7</v>
      </c>
      <c r="E193" s="165"/>
      <c r="F193" s="164">
        <f t="shared" si="9"/>
        <v>0</v>
      </c>
    </row>
    <row r="194" spans="1:6" x14ac:dyDescent="0.2">
      <c r="A194" s="96">
        <v>1.7</v>
      </c>
      <c r="B194" s="14" t="s">
        <v>39</v>
      </c>
      <c r="C194" s="76">
        <v>4</v>
      </c>
      <c r="D194" s="42" t="s">
        <v>7</v>
      </c>
      <c r="E194" s="166"/>
      <c r="F194" s="164">
        <f t="shared" si="9"/>
        <v>0</v>
      </c>
    </row>
    <row r="195" spans="1:6" x14ac:dyDescent="0.2">
      <c r="A195" s="96">
        <v>1.8</v>
      </c>
      <c r="B195" s="14" t="s">
        <v>40</v>
      </c>
      <c r="C195" s="76">
        <v>33</v>
      </c>
      <c r="D195" s="41" t="s">
        <v>7</v>
      </c>
      <c r="E195" s="165"/>
      <c r="F195" s="164">
        <f t="shared" si="9"/>
        <v>0</v>
      </c>
    </row>
    <row r="196" spans="1:6" x14ac:dyDescent="0.2">
      <c r="A196" s="96">
        <v>1.9</v>
      </c>
      <c r="B196" s="14" t="s">
        <v>41</v>
      </c>
      <c r="C196" s="76">
        <v>3</v>
      </c>
      <c r="D196" s="41" t="s">
        <v>7</v>
      </c>
      <c r="E196" s="165"/>
      <c r="F196" s="164">
        <f t="shared" si="9"/>
        <v>0</v>
      </c>
    </row>
    <row r="197" spans="1:6" x14ac:dyDescent="0.2">
      <c r="A197" s="97">
        <v>1.1000000000000001</v>
      </c>
      <c r="B197" s="14" t="s">
        <v>205</v>
      </c>
      <c r="C197" s="76">
        <v>3</v>
      </c>
      <c r="D197" s="41" t="s">
        <v>7</v>
      </c>
      <c r="E197" s="165"/>
      <c r="F197" s="164">
        <f t="shared" si="9"/>
        <v>0</v>
      </c>
    </row>
    <row r="198" spans="1:6" x14ac:dyDescent="0.2">
      <c r="A198" s="96">
        <v>1.1100000000000001</v>
      </c>
      <c r="B198" s="14" t="s">
        <v>42</v>
      </c>
      <c r="C198" s="76">
        <v>57000</v>
      </c>
      <c r="D198" s="41" t="s">
        <v>43</v>
      </c>
      <c r="E198" s="163"/>
      <c r="F198" s="164">
        <f t="shared" si="8"/>
        <v>0</v>
      </c>
    </row>
    <row r="199" spans="1:6" x14ac:dyDescent="0.2">
      <c r="A199" s="97">
        <v>1.1200000000000001</v>
      </c>
      <c r="B199" s="14" t="s">
        <v>44</v>
      </c>
      <c r="C199" s="76">
        <v>19000</v>
      </c>
      <c r="D199" s="41" t="s">
        <v>43</v>
      </c>
      <c r="E199" s="165"/>
      <c r="F199" s="164">
        <f>ROUND(C199*E199,2)</f>
        <v>0</v>
      </c>
    </row>
    <row r="200" spans="1:6" ht="25.5" x14ac:dyDescent="0.2">
      <c r="A200" s="10">
        <v>1.1299999999999999</v>
      </c>
      <c r="B200" s="94" t="s">
        <v>45</v>
      </c>
      <c r="C200" s="26">
        <v>3</v>
      </c>
      <c r="D200" s="55" t="s">
        <v>7</v>
      </c>
      <c r="E200" s="167"/>
      <c r="F200" s="168">
        <f>ROUND(C200*E200,2)</f>
        <v>0</v>
      </c>
    </row>
    <row r="201" spans="1:6" x14ac:dyDescent="0.2">
      <c r="A201" s="97">
        <v>1.1399999999999999</v>
      </c>
      <c r="B201" s="93" t="s">
        <v>46</v>
      </c>
      <c r="C201" s="76">
        <v>1</v>
      </c>
      <c r="D201" s="41" t="s">
        <v>7</v>
      </c>
      <c r="E201" s="163"/>
      <c r="F201" s="164">
        <f>ROUND(C201*E201,2)</f>
        <v>0</v>
      </c>
    </row>
    <row r="202" spans="1:6" x14ac:dyDescent="0.2">
      <c r="A202" s="96">
        <v>1.1499999999999999</v>
      </c>
      <c r="B202" s="14" t="s">
        <v>47</v>
      </c>
      <c r="C202" s="76">
        <v>107</v>
      </c>
      <c r="D202" s="41" t="s">
        <v>7</v>
      </c>
      <c r="E202" s="163"/>
      <c r="F202" s="164">
        <f>ROUND(C202*E202,2)</f>
        <v>0</v>
      </c>
    </row>
    <row r="203" spans="1:6" x14ac:dyDescent="0.2">
      <c r="A203" s="97">
        <v>1.1599999999999999</v>
      </c>
      <c r="B203" s="14" t="s">
        <v>48</v>
      </c>
      <c r="C203" s="76">
        <v>73</v>
      </c>
      <c r="D203" s="41" t="s">
        <v>7</v>
      </c>
      <c r="E203" s="163"/>
      <c r="F203" s="164">
        <f t="shared" si="8"/>
        <v>0</v>
      </c>
    </row>
    <row r="204" spans="1:6" x14ac:dyDescent="0.2">
      <c r="A204" s="96">
        <v>1.17</v>
      </c>
      <c r="B204" s="14" t="s">
        <v>49</v>
      </c>
      <c r="C204" s="76">
        <v>107</v>
      </c>
      <c r="D204" s="41" t="s">
        <v>7</v>
      </c>
      <c r="E204" s="163"/>
      <c r="F204" s="164">
        <f>ROUND(C204*E204,2)</f>
        <v>0</v>
      </c>
    </row>
    <row r="205" spans="1:6" x14ac:dyDescent="0.2">
      <c r="A205" s="97">
        <v>1.18</v>
      </c>
      <c r="B205" s="14" t="s">
        <v>50</v>
      </c>
      <c r="C205" s="76">
        <v>1</v>
      </c>
      <c r="D205" s="41" t="s">
        <v>7</v>
      </c>
      <c r="E205" s="163"/>
      <c r="F205" s="164">
        <f t="shared" si="8"/>
        <v>0</v>
      </c>
    </row>
    <row r="206" spans="1:6" x14ac:dyDescent="0.2">
      <c r="A206" s="96"/>
      <c r="B206" s="14"/>
      <c r="C206" s="76"/>
      <c r="D206" s="41"/>
      <c r="E206" s="163"/>
      <c r="F206" s="164"/>
    </row>
    <row r="207" spans="1:6" x14ac:dyDescent="0.2">
      <c r="A207" s="91">
        <v>2</v>
      </c>
      <c r="B207" s="95" t="s">
        <v>51</v>
      </c>
      <c r="C207" s="76"/>
      <c r="D207" s="41"/>
      <c r="E207" s="163"/>
      <c r="F207" s="164"/>
    </row>
    <row r="208" spans="1:6" x14ac:dyDescent="0.2">
      <c r="A208" s="1">
        <v>2.1</v>
      </c>
      <c r="B208" s="14" t="s">
        <v>77</v>
      </c>
      <c r="C208" s="76">
        <v>1</v>
      </c>
      <c r="D208" s="41" t="s">
        <v>7</v>
      </c>
      <c r="E208" s="163"/>
      <c r="F208" s="164">
        <f t="shared" ref="F208:F236" si="10">ROUND(C208*E208,2)</f>
        <v>0</v>
      </c>
    </row>
    <row r="209" spans="1:6" x14ac:dyDescent="0.2">
      <c r="A209" s="1">
        <v>2.2000000000000002</v>
      </c>
      <c r="B209" s="14" t="s">
        <v>78</v>
      </c>
      <c r="C209" s="76">
        <v>2</v>
      </c>
      <c r="D209" s="41" t="s">
        <v>7</v>
      </c>
      <c r="E209" s="163"/>
      <c r="F209" s="164">
        <f t="shared" si="10"/>
        <v>0</v>
      </c>
    </row>
    <row r="210" spans="1:6" x14ac:dyDescent="0.2">
      <c r="A210" s="1">
        <v>2.2999999999999998</v>
      </c>
      <c r="B210" s="14" t="s">
        <v>79</v>
      </c>
      <c r="C210" s="76">
        <v>2</v>
      </c>
      <c r="D210" s="41" t="s">
        <v>7</v>
      </c>
      <c r="E210" s="163"/>
      <c r="F210" s="164">
        <f t="shared" si="10"/>
        <v>0</v>
      </c>
    </row>
    <row r="211" spans="1:6" x14ac:dyDescent="0.2">
      <c r="A211" s="1">
        <v>2.4</v>
      </c>
      <c r="B211" s="14" t="s">
        <v>80</v>
      </c>
      <c r="C211" s="76">
        <v>1</v>
      </c>
      <c r="D211" s="41" t="s">
        <v>7</v>
      </c>
      <c r="E211" s="163"/>
      <c r="F211" s="164">
        <f t="shared" si="10"/>
        <v>0</v>
      </c>
    </row>
    <row r="212" spans="1:6" x14ac:dyDescent="0.2">
      <c r="A212" s="1">
        <v>2.5</v>
      </c>
      <c r="B212" s="14" t="s">
        <v>81</v>
      </c>
      <c r="C212" s="76">
        <v>1</v>
      </c>
      <c r="D212" s="41" t="s">
        <v>7</v>
      </c>
      <c r="E212" s="163"/>
      <c r="F212" s="164">
        <f t="shared" si="10"/>
        <v>0</v>
      </c>
    </row>
    <row r="213" spans="1:6" x14ac:dyDescent="0.2">
      <c r="A213" s="1">
        <v>2.6</v>
      </c>
      <c r="B213" s="14" t="s">
        <v>240</v>
      </c>
      <c r="C213" s="76">
        <v>4</v>
      </c>
      <c r="D213" s="41" t="s">
        <v>7</v>
      </c>
      <c r="E213" s="163"/>
      <c r="F213" s="164">
        <f t="shared" si="10"/>
        <v>0</v>
      </c>
    </row>
    <row r="214" spans="1:6" x14ac:dyDescent="0.2">
      <c r="A214" s="1">
        <v>2.7</v>
      </c>
      <c r="B214" s="14" t="s">
        <v>82</v>
      </c>
      <c r="C214" s="76">
        <v>2</v>
      </c>
      <c r="D214" s="41" t="s">
        <v>7</v>
      </c>
      <c r="E214" s="163"/>
      <c r="F214" s="164">
        <f t="shared" si="10"/>
        <v>0</v>
      </c>
    </row>
    <row r="215" spans="1:6" x14ac:dyDescent="0.2">
      <c r="A215" s="1">
        <v>2.8</v>
      </c>
      <c r="B215" s="14" t="s">
        <v>83</v>
      </c>
      <c r="C215" s="76">
        <v>20</v>
      </c>
      <c r="D215" s="41" t="s">
        <v>43</v>
      </c>
      <c r="E215" s="163"/>
      <c r="F215" s="164">
        <f t="shared" si="10"/>
        <v>0</v>
      </c>
    </row>
    <row r="216" spans="1:6" x14ac:dyDescent="0.2">
      <c r="A216" s="1">
        <v>2.9</v>
      </c>
      <c r="B216" s="14" t="s">
        <v>84</v>
      </c>
      <c r="C216" s="76">
        <v>2</v>
      </c>
      <c r="D216" s="41" t="s">
        <v>7</v>
      </c>
      <c r="E216" s="163"/>
      <c r="F216" s="164">
        <f t="shared" si="10"/>
        <v>0</v>
      </c>
    </row>
    <row r="217" spans="1:6" x14ac:dyDescent="0.2">
      <c r="A217" s="97">
        <v>2.1</v>
      </c>
      <c r="B217" s="14" t="s">
        <v>85</v>
      </c>
      <c r="C217" s="76">
        <v>2</v>
      </c>
      <c r="D217" s="41" t="s">
        <v>7</v>
      </c>
      <c r="E217" s="163"/>
      <c r="F217" s="164">
        <f t="shared" si="10"/>
        <v>0</v>
      </c>
    </row>
    <row r="218" spans="1:6" x14ac:dyDescent="0.2">
      <c r="A218" s="97">
        <v>2.11</v>
      </c>
      <c r="B218" s="14" t="s">
        <v>52</v>
      </c>
      <c r="C218" s="76">
        <v>40</v>
      </c>
      <c r="D218" s="41" t="s">
        <v>43</v>
      </c>
      <c r="E218" s="163"/>
      <c r="F218" s="164">
        <f t="shared" si="10"/>
        <v>0</v>
      </c>
    </row>
    <row r="219" spans="1:6" x14ac:dyDescent="0.2">
      <c r="A219" s="97">
        <v>2.12</v>
      </c>
      <c r="B219" s="14" t="s">
        <v>53</v>
      </c>
      <c r="C219" s="76">
        <v>4</v>
      </c>
      <c r="D219" s="41" t="s">
        <v>7</v>
      </c>
      <c r="E219" s="163"/>
      <c r="F219" s="164">
        <f t="shared" si="10"/>
        <v>0</v>
      </c>
    </row>
    <row r="220" spans="1:6" x14ac:dyDescent="0.2">
      <c r="A220" s="97">
        <v>2.13</v>
      </c>
      <c r="B220" s="14" t="s">
        <v>54</v>
      </c>
      <c r="C220" s="76">
        <v>4</v>
      </c>
      <c r="D220" s="41" t="s">
        <v>7</v>
      </c>
      <c r="E220" s="163"/>
      <c r="F220" s="164">
        <f t="shared" si="10"/>
        <v>0</v>
      </c>
    </row>
    <row r="221" spans="1:6" x14ac:dyDescent="0.2">
      <c r="A221" s="97">
        <v>2.14</v>
      </c>
      <c r="B221" s="14" t="s">
        <v>86</v>
      </c>
      <c r="C221" s="76">
        <v>200</v>
      </c>
      <c r="D221" s="41" t="s">
        <v>43</v>
      </c>
      <c r="E221" s="165"/>
      <c r="F221" s="164">
        <f t="shared" si="10"/>
        <v>0</v>
      </c>
    </row>
    <row r="222" spans="1:6" x14ac:dyDescent="0.2">
      <c r="A222" s="97">
        <v>2.15</v>
      </c>
      <c r="B222" s="14" t="s">
        <v>55</v>
      </c>
      <c r="C222" s="76">
        <v>120</v>
      </c>
      <c r="D222" s="41" t="s">
        <v>43</v>
      </c>
      <c r="E222" s="165"/>
      <c r="F222" s="164">
        <f t="shared" si="10"/>
        <v>0</v>
      </c>
    </row>
    <row r="223" spans="1:6" x14ac:dyDescent="0.2">
      <c r="A223" s="97">
        <v>2.16</v>
      </c>
      <c r="B223" s="14" t="s">
        <v>87</v>
      </c>
      <c r="C223" s="76">
        <v>100</v>
      </c>
      <c r="D223" s="41" t="s">
        <v>43</v>
      </c>
      <c r="E223" s="163"/>
      <c r="F223" s="164">
        <f t="shared" si="10"/>
        <v>0</v>
      </c>
    </row>
    <row r="224" spans="1:6" x14ac:dyDescent="0.2">
      <c r="A224" s="97">
        <v>2.17</v>
      </c>
      <c r="B224" s="14" t="s">
        <v>56</v>
      </c>
      <c r="C224" s="76">
        <v>120</v>
      </c>
      <c r="D224" s="41" t="s">
        <v>43</v>
      </c>
      <c r="E224" s="163"/>
      <c r="F224" s="164">
        <f t="shared" si="10"/>
        <v>0</v>
      </c>
    </row>
    <row r="225" spans="1:6" x14ac:dyDescent="0.2">
      <c r="A225" s="97">
        <v>2.1800000000000002</v>
      </c>
      <c r="B225" s="14" t="s">
        <v>57</v>
      </c>
      <c r="C225" s="76">
        <v>160</v>
      </c>
      <c r="D225" s="41" t="s">
        <v>43</v>
      </c>
      <c r="E225" s="163"/>
      <c r="F225" s="164">
        <f t="shared" si="10"/>
        <v>0</v>
      </c>
    </row>
    <row r="226" spans="1:6" x14ac:dyDescent="0.2">
      <c r="A226" s="97">
        <v>2.19</v>
      </c>
      <c r="B226" s="14" t="s">
        <v>58</v>
      </c>
      <c r="C226" s="76">
        <v>2</v>
      </c>
      <c r="D226" s="41" t="s">
        <v>7</v>
      </c>
      <c r="E226" s="163"/>
      <c r="F226" s="164">
        <f t="shared" si="10"/>
        <v>0</v>
      </c>
    </row>
    <row r="227" spans="1:6" x14ac:dyDescent="0.2">
      <c r="A227" s="97">
        <v>2.2000000000000002</v>
      </c>
      <c r="B227" s="14" t="s">
        <v>88</v>
      </c>
      <c r="C227" s="76">
        <v>1</v>
      </c>
      <c r="D227" s="42" t="s">
        <v>7</v>
      </c>
      <c r="E227" s="169"/>
      <c r="F227" s="164">
        <f t="shared" si="10"/>
        <v>0</v>
      </c>
    </row>
    <row r="228" spans="1:6" ht="25.5" x14ac:dyDescent="0.2">
      <c r="A228" s="97">
        <v>2.21</v>
      </c>
      <c r="B228" s="93" t="s">
        <v>89</v>
      </c>
      <c r="C228" s="6">
        <v>1</v>
      </c>
      <c r="D228" s="101" t="s">
        <v>7</v>
      </c>
      <c r="E228" s="170"/>
      <c r="F228" s="149">
        <f t="shared" si="10"/>
        <v>0</v>
      </c>
    </row>
    <row r="229" spans="1:6" x14ac:dyDescent="0.2">
      <c r="A229" s="97">
        <v>2.2200000000000002</v>
      </c>
      <c r="B229" s="93" t="s">
        <v>59</v>
      </c>
      <c r="C229" s="76">
        <v>1</v>
      </c>
      <c r="D229" s="41" t="s">
        <v>7</v>
      </c>
      <c r="E229" s="163"/>
      <c r="F229" s="164">
        <f t="shared" si="10"/>
        <v>0</v>
      </c>
    </row>
    <row r="230" spans="1:6" x14ac:dyDescent="0.2">
      <c r="A230" s="97">
        <v>2.2400000000000002</v>
      </c>
      <c r="B230" s="14" t="s">
        <v>133</v>
      </c>
      <c r="C230" s="76">
        <v>2</v>
      </c>
      <c r="D230" s="41" t="s">
        <v>7</v>
      </c>
      <c r="E230" s="163"/>
      <c r="F230" s="164">
        <f t="shared" si="10"/>
        <v>0</v>
      </c>
    </row>
    <row r="231" spans="1:6" x14ac:dyDescent="0.2">
      <c r="A231" s="97">
        <v>2.25</v>
      </c>
      <c r="B231" s="14" t="s">
        <v>134</v>
      </c>
      <c r="C231" s="76">
        <v>1</v>
      </c>
      <c r="D231" s="41" t="s">
        <v>7</v>
      </c>
      <c r="E231" s="163"/>
      <c r="F231" s="164">
        <f t="shared" si="10"/>
        <v>0</v>
      </c>
    </row>
    <row r="232" spans="1:6" x14ac:dyDescent="0.2">
      <c r="A232" s="97">
        <v>2.23</v>
      </c>
      <c r="B232" s="14" t="s">
        <v>60</v>
      </c>
      <c r="C232" s="76">
        <v>1</v>
      </c>
      <c r="D232" s="41" t="s">
        <v>7</v>
      </c>
      <c r="E232" s="163"/>
      <c r="F232" s="164">
        <f t="shared" si="10"/>
        <v>0</v>
      </c>
    </row>
    <row r="233" spans="1:6" x14ac:dyDescent="0.2">
      <c r="A233" s="97">
        <v>2.2599999999999998</v>
      </c>
      <c r="B233" s="14" t="s">
        <v>177</v>
      </c>
      <c r="C233" s="76">
        <v>1</v>
      </c>
      <c r="D233" s="41" t="s">
        <v>7</v>
      </c>
      <c r="E233" s="163"/>
      <c r="F233" s="164">
        <f t="shared" si="10"/>
        <v>0</v>
      </c>
    </row>
    <row r="234" spans="1:6" x14ac:dyDescent="0.2">
      <c r="A234" s="97"/>
      <c r="B234" s="14"/>
      <c r="C234" s="76"/>
      <c r="D234" s="41"/>
      <c r="E234" s="163"/>
      <c r="F234" s="164">
        <f t="shared" si="10"/>
        <v>0</v>
      </c>
    </row>
    <row r="235" spans="1:6" x14ac:dyDescent="0.2">
      <c r="A235" s="2">
        <v>3</v>
      </c>
      <c r="B235" s="60" t="s">
        <v>61</v>
      </c>
      <c r="C235" s="76"/>
      <c r="D235" s="41"/>
      <c r="E235" s="163"/>
      <c r="F235" s="164">
        <f t="shared" si="10"/>
        <v>0</v>
      </c>
    </row>
    <row r="236" spans="1:6" ht="63.75" x14ac:dyDescent="0.2">
      <c r="A236" s="96">
        <v>3.1</v>
      </c>
      <c r="B236" s="87" t="s">
        <v>132</v>
      </c>
      <c r="C236" s="6">
        <v>2</v>
      </c>
      <c r="D236" s="7" t="s">
        <v>7</v>
      </c>
      <c r="E236" s="149"/>
      <c r="F236" s="149">
        <f t="shared" si="10"/>
        <v>0</v>
      </c>
    </row>
    <row r="237" spans="1:6" x14ac:dyDescent="0.2">
      <c r="A237" s="96">
        <v>3.2</v>
      </c>
      <c r="B237" s="87" t="s">
        <v>62</v>
      </c>
      <c r="C237" s="76">
        <v>2</v>
      </c>
      <c r="D237" s="33" t="s">
        <v>7</v>
      </c>
      <c r="E237" s="163"/>
      <c r="F237" s="164">
        <f t="shared" ref="F237:F248" si="11">ROUND(C237*E237,2)</f>
        <v>0</v>
      </c>
    </row>
    <row r="238" spans="1:6" x14ac:dyDescent="0.2">
      <c r="A238" s="96">
        <v>3.3</v>
      </c>
      <c r="B238" s="24" t="s">
        <v>239</v>
      </c>
      <c r="C238" s="76">
        <v>7</v>
      </c>
      <c r="D238" s="41" t="s">
        <v>7</v>
      </c>
      <c r="E238" s="171"/>
      <c r="F238" s="164">
        <f t="shared" ref="F238:F245" si="12">ROUND(C238*E238,2)</f>
        <v>0</v>
      </c>
    </row>
    <row r="239" spans="1:6" x14ac:dyDescent="0.2">
      <c r="A239" s="96">
        <v>3.4</v>
      </c>
      <c r="B239" s="24" t="s">
        <v>237</v>
      </c>
      <c r="C239" s="76">
        <v>6</v>
      </c>
      <c r="D239" s="41" t="s">
        <v>7</v>
      </c>
      <c r="E239" s="171"/>
      <c r="F239" s="164">
        <f t="shared" si="12"/>
        <v>0</v>
      </c>
    </row>
    <row r="240" spans="1:6" x14ac:dyDescent="0.2">
      <c r="A240" s="96">
        <v>3.5</v>
      </c>
      <c r="B240" s="24" t="s">
        <v>90</v>
      </c>
      <c r="C240" s="76">
        <v>2</v>
      </c>
      <c r="D240" s="41" t="s">
        <v>7</v>
      </c>
      <c r="E240" s="171"/>
      <c r="F240" s="164">
        <f t="shared" si="12"/>
        <v>0</v>
      </c>
    </row>
    <row r="241" spans="1:6" ht="25.5" x14ac:dyDescent="0.2">
      <c r="A241" s="96">
        <v>3.6</v>
      </c>
      <c r="B241" s="93" t="s">
        <v>63</v>
      </c>
      <c r="C241" s="6">
        <v>3</v>
      </c>
      <c r="D241" s="7" t="s">
        <v>7</v>
      </c>
      <c r="E241" s="171"/>
      <c r="F241" s="149">
        <f t="shared" si="12"/>
        <v>0</v>
      </c>
    </row>
    <row r="242" spans="1:6" x14ac:dyDescent="0.2">
      <c r="A242" s="96">
        <v>3.7</v>
      </c>
      <c r="B242" s="24" t="s">
        <v>64</v>
      </c>
      <c r="C242" s="76">
        <v>2</v>
      </c>
      <c r="D242" s="41" t="s">
        <v>7</v>
      </c>
      <c r="E242" s="171"/>
      <c r="F242" s="164">
        <f t="shared" si="12"/>
        <v>0</v>
      </c>
    </row>
    <row r="243" spans="1:6" x14ac:dyDescent="0.2">
      <c r="A243" s="10">
        <v>3.8</v>
      </c>
      <c r="B243" s="69" t="s">
        <v>238</v>
      </c>
      <c r="C243" s="26">
        <v>1</v>
      </c>
      <c r="D243" s="67" t="s">
        <v>7</v>
      </c>
      <c r="E243" s="172"/>
      <c r="F243" s="168">
        <f t="shared" si="12"/>
        <v>0</v>
      </c>
    </row>
    <row r="244" spans="1:6" ht="25.5" x14ac:dyDescent="0.2">
      <c r="A244" s="96">
        <v>3.9</v>
      </c>
      <c r="B244" s="82" t="s">
        <v>249</v>
      </c>
      <c r="C244" s="76">
        <v>3</v>
      </c>
      <c r="D244" s="41" t="s">
        <v>7</v>
      </c>
      <c r="E244" s="173"/>
      <c r="F244" s="164">
        <f t="shared" si="12"/>
        <v>0</v>
      </c>
    </row>
    <row r="245" spans="1:6" ht="25.5" x14ac:dyDescent="0.2">
      <c r="A245" s="97">
        <v>3.1</v>
      </c>
      <c r="B245" s="24" t="s">
        <v>203</v>
      </c>
      <c r="C245" s="76">
        <v>1</v>
      </c>
      <c r="D245" s="41" t="s">
        <v>7</v>
      </c>
      <c r="E245" s="163"/>
      <c r="F245" s="164">
        <f t="shared" si="12"/>
        <v>0</v>
      </c>
    </row>
    <row r="246" spans="1:6" ht="25.5" x14ac:dyDescent="0.2">
      <c r="A246" s="96">
        <v>3.11</v>
      </c>
      <c r="B246" s="24" t="s">
        <v>204</v>
      </c>
      <c r="C246" s="76">
        <v>1</v>
      </c>
      <c r="D246" s="41" t="s">
        <v>7</v>
      </c>
      <c r="E246" s="163"/>
      <c r="F246" s="164">
        <f t="shared" si="11"/>
        <v>0</v>
      </c>
    </row>
    <row r="247" spans="1:6" x14ac:dyDescent="0.2">
      <c r="A247" s="97">
        <v>3.12</v>
      </c>
      <c r="B247" s="24" t="s">
        <v>129</v>
      </c>
      <c r="C247" s="6">
        <v>1</v>
      </c>
      <c r="D247" s="7" t="s">
        <v>7</v>
      </c>
      <c r="E247" s="171"/>
      <c r="F247" s="149">
        <f>ROUND(C247*E247,2)</f>
        <v>0</v>
      </c>
    </row>
    <row r="248" spans="1:6" ht="25.5" x14ac:dyDescent="0.2">
      <c r="A248" s="96">
        <v>3.13</v>
      </c>
      <c r="B248" s="82" t="s">
        <v>131</v>
      </c>
      <c r="C248" s="6">
        <v>4</v>
      </c>
      <c r="D248" s="7" t="s">
        <v>7</v>
      </c>
      <c r="E248" s="171"/>
      <c r="F248" s="149">
        <f t="shared" si="11"/>
        <v>0</v>
      </c>
    </row>
    <row r="249" spans="1:6" x14ac:dyDescent="0.2">
      <c r="A249" s="97">
        <v>3.14</v>
      </c>
      <c r="B249" s="24" t="s">
        <v>65</v>
      </c>
      <c r="C249" s="76">
        <v>2</v>
      </c>
      <c r="D249" s="41" t="s">
        <v>7</v>
      </c>
      <c r="E249" s="163"/>
      <c r="F249" s="164">
        <f t="shared" ref="F249:F255" si="13">ROUND(C249*E249,2)</f>
        <v>0</v>
      </c>
    </row>
    <row r="250" spans="1:6" x14ac:dyDescent="0.2">
      <c r="A250" s="96">
        <v>3.15</v>
      </c>
      <c r="B250" s="24" t="s">
        <v>66</v>
      </c>
      <c r="C250" s="76">
        <v>7</v>
      </c>
      <c r="D250" s="41" t="s">
        <v>7</v>
      </c>
      <c r="E250" s="163"/>
      <c r="F250" s="164">
        <f t="shared" si="13"/>
        <v>0</v>
      </c>
    </row>
    <row r="251" spans="1:6" ht="25.5" x14ac:dyDescent="0.2">
      <c r="A251" s="97">
        <v>3.16</v>
      </c>
      <c r="B251" s="24" t="s">
        <v>130</v>
      </c>
      <c r="C251" s="6">
        <v>1</v>
      </c>
      <c r="D251" s="7" t="s">
        <v>7</v>
      </c>
      <c r="E251" s="149"/>
      <c r="F251" s="149">
        <f t="shared" si="13"/>
        <v>0</v>
      </c>
    </row>
    <row r="252" spans="1:6" ht="25.5" x14ac:dyDescent="0.2">
      <c r="A252" s="96">
        <v>3.17</v>
      </c>
      <c r="B252" s="24" t="s">
        <v>229</v>
      </c>
      <c r="C252" s="76">
        <v>1</v>
      </c>
      <c r="D252" s="41" t="s">
        <v>7</v>
      </c>
      <c r="E252" s="163"/>
      <c r="F252" s="164">
        <f t="shared" si="13"/>
        <v>0</v>
      </c>
    </row>
    <row r="253" spans="1:6" ht="25.5" x14ac:dyDescent="0.2">
      <c r="A253" s="97">
        <v>3.18</v>
      </c>
      <c r="B253" s="24" t="s">
        <v>241</v>
      </c>
      <c r="C253" s="76">
        <v>2</v>
      </c>
      <c r="D253" s="41" t="s">
        <v>7</v>
      </c>
      <c r="E253" s="173"/>
      <c r="F253" s="164">
        <f t="shared" si="13"/>
        <v>0</v>
      </c>
    </row>
    <row r="254" spans="1:6" x14ac:dyDescent="0.2">
      <c r="A254" s="96">
        <v>3.19</v>
      </c>
      <c r="B254" s="24" t="s">
        <v>91</v>
      </c>
      <c r="C254" s="76">
        <v>1</v>
      </c>
      <c r="D254" s="41" t="s">
        <v>7</v>
      </c>
      <c r="E254" s="173"/>
      <c r="F254" s="164">
        <f t="shared" si="13"/>
        <v>0</v>
      </c>
    </row>
    <row r="255" spans="1:6" x14ac:dyDescent="0.2">
      <c r="A255" s="97">
        <v>3.2</v>
      </c>
      <c r="B255" s="24" t="s">
        <v>67</v>
      </c>
      <c r="C255" s="76">
        <v>2</v>
      </c>
      <c r="D255" s="41" t="s">
        <v>7</v>
      </c>
      <c r="E255" s="163"/>
      <c r="F255" s="164">
        <f t="shared" si="13"/>
        <v>0</v>
      </c>
    </row>
    <row r="256" spans="1:6" x14ac:dyDescent="0.2">
      <c r="A256" s="98"/>
      <c r="B256" s="24"/>
      <c r="C256" s="76"/>
      <c r="D256" s="41"/>
      <c r="E256" s="163"/>
      <c r="F256" s="164"/>
    </row>
    <row r="257" spans="1:6" x14ac:dyDescent="0.2">
      <c r="A257" s="99">
        <v>4</v>
      </c>
      <c r="B257" s="46" t="s">
        <v>68</v>
      </c>
      <c r="C257" s="76"/>
      <c r="D257" s="41"/>
      <c r="E257" s="163"/>
      <c r="F257" s="164"/>
    </row>
    <row r="258" spans="1:6" ht="25.5" x14ac:dyDescent="0.2">
      <c r="A258" s="98">
        <v>4.0999999999999996</v>
      </c>
      <c r="B258" s="24" t="s">
        <v>250</v>
      </c>
      <c r="C258" s="6">
        <v>1</v>
      </c>
      <c r="D258" s="101" t="s">
        <v>7</v>
      </c>
      <c r="E258" s="170"/>
      <c r="F258" s="149">
        <f>ROUND(C258*E258,2)</f>
        <v>0</v>
      </c>
    </row>
    <row r="259" spans="1:6" x14ac:dyDescent="0.2">
      <c r="A259" s="98">
        <v>4.2</v>
      </c>
      <c r="B259" s="24" t="s">
        <v>69</v>
      </c>
      <c r="C259" s="76">
        <v>1</v>
      </c>
      <c r="D259" s="41" t="s">
        <v>7</v>
      </c>
      <c r="E259" s="163"/>
      <c r="F259" s="164">
        <f>ROUND(C259*E259,2)</f>
        <v>0</v>
      </c>
    </row>
    <row r="260" spans="1:6" ht="25.5" x14ac:dyDescent="0.2">
      <c r="A260" s="98">
        <v>4.3</v>
      </c>
      <c r="B260" s="24" t="s">
        <v>277</v>
      </c>
      <c r="C260" s="6">
        <v>1</v>
      </c>
      <c r="D260" s="101" t="s">
        <v>7</v>
      </c>
      <c r="E260" s="170"/>
      <c r="F260" s="149">
        <f t="shared" ref="F260" si="14">ROUND(C260*E260,2)</f>
        <v>0</v>
      </c>
    </row>
    <row r="261" spans="1:6" x14ac:dyDescent="0.2">
      <c r="A261" s="98">
        <v>4.4000000000000004</v>
      </c>
      <c r="B261" s="24" t="s">
        <v>70</v>
      </c>
      <c r="C261" s="76">
        <v>1</v>
      </c>
      <c r="D261" s="41" t="s">
        <v>7</v>
      </c>
      <c r="E261" s="163"/>
      <c r="F261" s="164">
        <f t="shared" ref="F261:F271" si="15">ROUND(C261*E261,2)</f>
        <v>0</v>
      </c>
    </row>
    <row r="262" spans="1:6" ht="25.5" x14ac:dyDescent="0.2">
      <c r="A262" s="98">
        <v>4.5</v>
      </c>
      <c r="B262" s="24" t="s">
        <v>71</v>
      </c>
      <c r="C262" s="6">
        <v>1</v>
      </c>
      <c r="D262" s="101" t="s">
        <v>7</v>
      </c>
      <c r="E262" s="170"/>
      <c r="F262" s="149">
        <f t="shared" si="15"/>
        <v>0</v>
      </c>
    </row>
    <row r="263" spans="1:6" x14ac:dyDescent="0.2">
      <c r="A263" s="98">
        <v>4.5999999999999996</v>
      </c>
      <c r="B263" s="24" t="s">
        <v>92</v>
      </c>
      <c r="C263" s="76">
        <v>1</v>
      </c>
      <c r="D263" s="41" t="s">
        <v>7</v>
      </c>
      <c r="E263" s="163"/>
      <c r="F263" s="164">
        <f t="shared" si="15"/>
        <v>0</v>
      </c>
    </row>
    <row r="264" spans="1:6" x14ac:dyDescent="0.2">
      <c r="A264" s="98">
        <v>4.7</v>
      </c>
      <c r="B264" s="24" t="s">
        <v>93</v>
      </c>
      <c r="C264" s="76">
        <v>1</v>
      </c>
      <c r="D264" s="41" t="s">
        <v>7</v>
      </c>
      <c r="E264" s="163"/>
      <c r="F264" s="164">
        <f t="shared" si="15"/>
        <v>0</v>
      </c>
    </row>
    <row r="265" spans="1:6" x14ac:dyDescent="0.2">
      <c r="A265" s="98">
        <v>4.8</v>
      </c>
      <c r="B265" s="24" t="s">
        <v>94</v>
      </c>
      <c r="C265" s="76">
        <v>160</v>
      </c>
      <c r="D265" s="41" t="s">
        <v>43</v>
      </c>
      <c r="E265" s="165"/>
      <c r="F265" s="164">
        <f t="shared" si="15"/>
        <v>0</v>
      </c>
    </row>
    <row r="266" spans="1:6" x14ac:dyDescent="0.2">
      <c r="A266" s="98">
        <v>4.9000000000000004</v>
      </c>
      <c r="B266" s="24" t="s">
        <v>72</v>
      </c>
      <c r="C266" s="76">
        <v>40</v>
      </c>
      <c r="D266" s="41" t="s">
        <v>43</v>
      </c>
      <c r="E266" s="165"/>
      <c r="F266" s="164">
        <f t="shared" si="15"/>
        <v>0</v>
      </c>
    </row>
    <row r="267" spans="1:6" x14ac:dyDescent="0.2">
      <c r="A267" s="3">
        <v>4.0999999999999996</v>
      </c>
      <c r="B267" s="24" t="s">
        <v>95</v>
      </c>
      <c r="C267" s="76">
        <v>2</v>
      </c>
      <c r="D267" s="41" t="s">
        <v>7</v>
      </c>
      <c r="E267" s="163"/>
      <c r="F267" s="164">
        <f t="shared" si="15"/>
        <v>0</v>
      </c>
    </row>
    <row r="268" spans="1:6" x14ac:dyDescent="0.2">
      <c r="A268" s="98">
        <v>4.1100000000000003</v>
      </c>
      <c r="B268" s="24" t="s">
        <v>80</v>
      </c>
      <c r="C268" s="76">
        <v>1</v>
      </c>
      <c r="D268" s="41" t="s">
        <v>7</v>
      </c>
      <c r="E268" s="163"/>
      <c r="F268" s="164">
        <f t="shared" si="15"/>
        <v>0</v>
      </c>
    </row>
    <row r="269" spans="1:6" x14ac:dyDescent="0.2">
      <c r="A269" s="3">
        <v>4.12</v>
      </c>
      <c r="B269" s="24" t="s">
        <v>135</v>
      </c>
      <c r="C269" s="76">
        <v>1</v>
      </c>
      <c r="D269" s="41" t="s">
        <v>7</v>
      </c>
      <c r="E269" s="163"/>
      <c r="F269" s="164">
        <f t="shared" si="15"/>
        <v>0</v>
      </c>
    </row>
    <row r="270" spans="1:6" x14ac:dyDescent="0.2">
      <c r="A270" s="98">
        <v>4.13</v>
      </c>
      <c r="B270" s="24" t="s">
        <v>136</v>
      </c>
      <c r="C270" s="76">
        <v>1</v>
      </c>
      <c r="D270" s="41" t="s">
        <v>7</v>
      </c>
      <c r="E270" s="163"/>
      <c r="F270" s="164">
        <f t="shared" si="15"/>
        <v>0</v>
      </c>
    </row>
    <row r="271" spans="1:6" x14ac:dyDescent="0.2">
      <c r="A271" s="3">
        <v>4.1399999999999997</v>
      </c>
      <c r="B271" s="24" t="s">
        <v>22</v>
      </c>
      <c r="C271" s="76">
        <v>1</v>
      </c>
      <c r="D271" s="41" t="s">
        <v>7</v>
      </c>
      <c r="E271" s="163"/>
      <c r="F271" s="164">
        <f t="shared" si="15"/>
        <v>0</v>
      </c>
    </row>
    <row r="272" spans="1:6" x14ac:dyDescent="0.2">
      <c r="A272" s="89"/>
      <c r="B272" s="86" t="s">
        <v>164</v>
      </c>
      <c r="C272" s="107"/>
      <c r="D272" s="108"/>
      <c r="E272" s="146"/>
      <c r="F272" s="147">
        <f>SUM(F188:F271)</f>
        <v>0</v>
      </c>
    </row>
    <row r="273" spans="1:6" x14ac:dyDescent="0.2">
      <c r="A273" s="41"/>
      <c r="B273" s="86"/>
      <c r="C273" s="107"/>
      <c r="D273" s="108"/>
      <c r="E273" s="146"/>
      <c r="F273" s="147"/>
    </row>
    <row r="274" spans="1:6" x14ac:dyDescent="0.2">
      <c r="A274" s="86" t="s">
        <v>162</v>
      </c>
      <c r="B274" s="17" t="s">
        <v>138</v>
      </c>
      <c r="C274" s="107"/>
      <c r="D274" s="108"/>
      <c r="E274" s="146"/>
      <c r="F274" s="147"/>
    </row>
    <row r="275" spans="1:6" x14ac:dyDescent="0.2">
      <c r="A275" s="89"/>
      <c r="B275" s="86"/>
      <c r="C275" s="107"/>
      <c r="D275" s="108"/>
      <c r="E275" s="146"/>
      <c r="F275" s="147"/>
    </row>
    <row r="276" spans="1:6" x14ac:dyDescent="0.2">
      <c r="A276" s="16">
        <v>1</v>
      </c>
      <c r="B276" s="53" t="s">
        <v>253</v>
      </c>
      <c r="C276" s="104">
        <v>530.02</v>
      </c>
      <c r="D276" s="49" t="s">
        <v>17</v>
      </c>
      <c r="E276" s="62"/>
      <c r="F276" s="163">
        <f>C276*E276</f>
        <v>0</v>
      </c>
    </row>
    <row r="277" spans="1:6" x14ac:dyDescent="0.2">
      <c r="A277" s="16"/>
      <c r="B277" s="53"/>
      <c r="C277" s="104"/>
      <c r="D277" s="49"/>
      <c r="E277" s="62"/>
      <c r="F277" s="163"/>
    </row>
    <row r="278" spans="1:6" x14ac:dyDescent="0.2">
      <c r="A278" s="78">
        <v>2</v>
      </c>
      <c r="B278" s="25" t="s">
        <v>14</v>
      </c>
      <c r="C278" s="104"/>
      <c r="D278" s="49"/>
      <c r="E278" s="50"/>
      <c r="F278" s="163"/>
    </row>
    <row r="279" spans="1:6" x14ac:dyDescent="0.2">
      <c r="A279" s="16">
        <v>2.1</v>
      </c>
      <c r="B279" s="53" t="s">
        <v>140</v>
      </c>
      <c r="C279" s="14">
        <v>429.32</v>
      </c>
      <c r="D279" s="49" t="s">
        <v>6</v>
      </c>
      <c r="E279" s="63"/>
      <c r="F279" s="163">
        <f t="shared" ref="F279:F301" si="16">C279*E279</f>
        <v>0</v>
      </c>
    </row>
    <row r="280" spans="1:6" ht="25.5" x14ac:dyDescent="0.2">
      <c r="A280" s="16">
        <v>2.2000000000000002</v>
      </c>
      <c r="B280" s="93" t="s">
        <v>206</v>
      </c>
      <c r="C280" s="14">
        <v>143.53</v>
      </c>
      <c r="D280" s="49" t="s">
        <v>6</v>
      </c>
      <c r="E280" s="63"/>
      <c r="F280" s="163">
        <f t="shared" si="16"/>
        <v>0</v>
      </c>
    </row>
    <row r="281" spans="1:6" ht="25.5" x14ac:dyDescent="0.2">
      <c r="A281" s="16">
        <v>2.2999999999999998</v>
      </c>
      <c r="B281" s="93" t="s">
        <v>144</v>
      </c>
      <c r="C281" s="14">
        <v>398.69</v>
      </c>
      <c r="D281" s="49" t="s">
        <v>6</v>
      </c>
      <c r="E281" s="63"/>
      <c r="F281" s="163">
        <f t="shared" si="16"/>
        <v>0</v>
      </c>
    </row>
    <row r="282" spans="1:6" ht="25.5" x14ac:dyDescent="0.2">
      <c r="A282" s="54">
        <v>2.4</v>
      </c>
      <c r="B282" s="51" t="s">
        <v>207</v>
      </c>
      <c r="C282" s="19">
        <v>180.29</v>
      </c>
      <c r="D282" s="47" t="s">
        <v>6</v>
      </c>
      <c r="E282" s="30"/>
      <c r="F282" s="174">
        <f t="shared" si="16"/>
        <v>0</v>
      </c>
    </row>
    <row r="283" spans="1:6" x14ac:dyDescent="0.2">
      <c r="A283" s="16"/>
      <c r="B283" s="53"/>
      <c r="C283" s="14"/>
      <c r="D283" s="49"/>
      <c r="E283" s="175"/>
      <c r="F283" s="163">
        <f t="shared" si="16"/>
        <v>0</v>
      </c>
    </row>
    <row r="284" spans="1:6" x14ac:dyDescent="0.2">
      <c r="A284" s="78">
        <v>3</v>
      </c>
      <c r="B284" s="25" t="s">
        <v>141</v>
      </c>
      <c r="C284" s="14"/>
      <c r="D284" s="49"/>
      <c r="E284" s="175"/>
      <c r="F284" s="163">
        <f t="shared" si="16"/>
        <v>0</v>
      </c>
    </row>
    <row r="285" spans="1:6" ht="25.5" x14ac:dyDescent="0.2">
      <c r="A285" s="16">
        <v>3.1</v>
      </c>
      <c r="B285" s="53" t="s">
        <v>208</v>
      </c>
      <c r="C285" s="14">
        <v>530.02</v>
      </c>
      <c r="D285" s="49" t="s">
        <v>17</v>
      </c>
      <c r="E285" s="175"/>
      <c r="F285" s="163">
        <f t="shared" si="16"/>
        <v>0</v>
      </c>
    </row>
    <row r="286" spans="1:6" x14ac:dyDescent="0.2">
      <c r="A286" s="16"/>
      <c r="B286" s="53"/>
      <c r="C286" s="14"/>
      <c r="D286" s="49"/>
      <c r="E286" s="63"/>
      <c r="F286" s="163">
        <f t="shared" si="16"/>
        <v>0</v>
      </c>
    </row>
    <row r="287" spans="1:6" x14ac:dyDescent="0.2">
      <c r="A287" s="78">
        <v>4</v>
      </c>
      <c r="B287" s="25" t="s">
        <v>142</v>
      </c>
      <c r="C287" s="104"/>
      <c r="D287" s="49"/>
      <c r="E287" s="50"/>
      <c r="F287" s="163">
        <f t="shared" si="16"/>
        <v>0</v>
      </c>
    </row>
    <row r="288" spans="1:6" ht="25.5" x14ac:dyDescent="0.2">
      <c r="A288" s="16">
        <v>4.0999999999999996</v>
      </c>
      <c r="B288" s="53" t="s">
        <v>208</v>
      </c>
      <c r="C288" s="104">
        <v>530.02</v>
      </c>
      <c r="D288" s="49" t="s">
        <v>17</v>
      </c>
      <c r="E288" s="62"/>
      <c r="F288" s="163">
        <f t="shared" si="16"/>
        <v>0</v>
      </c>
    </row>
    <row r="289" spans="1:6" x14ac:dyDescent="0.2">
      <c r="A289" s="78"/>
      <c r="B289" s="25"/>
      <c r="C289" s="104"/>
      <c r="D289" s="49"/>
      <c r="E289" s="175"/>
      <c r="F289" s="163">
        <f t="shared" si="16"/>
        <v>0</v>
      </c>
    </row>
    <row r="290" spans="1:6" x14ac:dyDescent="0.2">
      <c r="A290" s="78">
        <v>5</v>
      </c>
      <c r="B290" s="25" t="s">
        <v>143</v>
      </c>
      <c r="C290" s="104"/>
      <c r="D290" s="49"/>
      <c r="E290" s="175"/>
      <c r="F290" s="163">
        <f t="shared" si="16"/>
        <v>0</v>
      </c>
    </row>
    <row r="291" spans="1:6" ht="25.5" x14ac:dyDescent="0.2">
      <c r="A291" s="89">
        <v>5.0999999999999996</v>
      </c>
      <c r="B291" s="87" t="s">
        <v>209</v>
      </c>
      <c r="C291" s="107">
        <v>4</v>
      </c>
      <c r="D291" s="108" t="s">
        <v>7</v>
      </c>
      <c r="E291" s="146"/>
      <c r="F291" s="163">
        <f t="shared" si="16"/>
        <v>0</v>
      </c>
    </row>
    <row r="292" spans="1:6" ht="25.5" x14ac:dyDescent="0.2">
      <c r="A292" s="89">
        <v>5.2</v>
      </c>
      <c r="B292" s="87" t="s">
        <v>210</v>
      </c>
      <c r="C292" s="107">
        <v>4</v>
      </c>
      <c r="D292" s="108" t="s">
        <v>7</v>
      </c>
      <c r="E292" s="146"/>
      <c r="F292" s="163">
        <f t="shared" si="16"/>
        <v>0</v>
      </c>
    </row>
    <row r="293" spans="1:6" ht="25.5" x14ac:dyDescent="0.2">
      <c r="A293" s="89">
        <v>5.3</v>
      </c>
      <c r="B293" s="87" t="s">
        <v>212</v>
      </c>
      <c r="C293" s="107">
        <v>2</v>
      </c>
      <c r="D293" s="108" t="s">
        <v>7</v>
      </c>
      <c r="E293" s="146"/>
      <c r="F293" s="163">
        <f t="shared" si="16"/>
        <v>0</v>
      </c>
    </row>
    <row r="294" spans="1:6" ht="25.5" x14ac:dyDescent="0.2">
      <c r="A294" s="89">
        <v>5.4</v>
      </c>
      <c r="B294" s="87" t="s">
        <v>213</v>
      </c>
      <c r="C294" s="107">
        <v>3</v>
      </c>
      <c r="D294" s="108" t="s">
        <v>7</v>
      </c>
      <c r="E294" s="146"/>
      <c r="F294" s="163">
        <f t="shared" si="16"/>
        <v>0</v>
      </c>
    </row>
    <row r="295" spans="1:6" ht="25.5" x14ac:dyDescent="0.2">
      <c r="A295" s="89">
        <v>5.5</v>
      </c>
      <c r="B295" s="87" t="s">
        <v>211</v>
      </c>
      <c r="C295" s="107">
        <v>12</v>
      </c>
      <c r="D295" s="108" t="s">
        <v>7</v>
      </c>
      <c r="E295" s="146"/>
      <c r="F295" s="163">
        <f t="shared" si="16"/>
        <v>0</v>
      </c>
    </row>
    <row r="296" spans="1:6" ht="25.5" x14ac:dyDescent="0.2">
      <c r="A296" s="89">
        <v>5.6</v>
      </c>
      <c r="B296" s="87" t="s">
        <v>214</v>
      </c>
      <c r="C296" s="107">
        <v>2</v>
      </c>
      <c r="D296" s="108" t="s">
        <v>7</v>
      </c>
      <c r="E296" s="146"/>
      <c r="F296" s="163">
        <f t="shared" si="16"/>
        <v>0</v>
      </c>
    </row>
    <row r="297" spans="1:6" ht="25.5" x14ac:dyDescent="0.2">
      <c r="A297" s="89">
        <v>5.7</v>
      </c>
      <c r="B297" s="87" t="s">
        <v>215</v>
      </c>
      <c r="C297" s="107">
        <v>1</v>
      </c>
      <c r="D297" s="108" t="s">
        <v>7</v>
      </c>
      <c r="E297" s="146"/>
      <c r="F297" s="163">
        <f t="shared" si="16"/>
        <v>0</v>
      </c>
    </row>
    <row r="298" spans="1:6" x14ac:dyDescent="0.2">
      <c r="A298" s="89">
        <v>5.8</v>
      </c>
      <c r="B298" s="105" t="s">
        <v>216</v>
      </c>
      <c r="C298" s="107">
        <v>56</v>
      </c>
      <c r="D298" s="108" t="s">
        <v>7</v>
      </c>
      <c r="E298" s="146"/>
      <c r="F298" s="163">
        <f t="shared" si="16"/>
        <v>0</v>
      </c>
    </row>
    <row r="299" spans="1:6" ht="25.5" x14ac:dyDescent="0.2">
      <c r="A299" s="89">
        <v>5.9</v>
      </c>
      <c r="B299" s="120" t="s">
        <v>218</v>
      </c>
      <c r="C299" s="107">
        <v>29</v>
      </c>
      <c r="D299" s="108" t="s">
        <v>7</v>
      </c>
      <c r="E299" s="146"/>
      <c r="F299" s="163">
        <f t="shared" si="16"/>
        <v>0</v>
      </c>
    </row>
    <row r="300" spans="1:6" x14ac:dyDescent="0.2">
      <c r="A300" s="89"/>
      <c r="B300" s="105"/>
      <c r="C300" s="107"/>
      <c r="D300" s="108"/>
      <c r="E300" s="146"/>
      <c r="F300" s="163">
        <f t="shared" si="16"/>
        <v>0</v>
      </c>
    </row>
    <row r="301" spans="1:6" s="31" customFormat="1" x14ac:dyDescent="0.2">
      <c r="A301" s="52">
        <v>6</v>
      </c>
      <c r="B301" s="17" t="s">
        <v>145</v>
      </c>
      <c r="C301" s="64"/>
      <c r="D301" s="77"/>
      <c r="E301" s="176"/>
      <c r="F301" s="163">
        <f t="shared" si="16"/>
        <v>0</v>
      </c>
    </row>
    <row r="302" spans="1:6" x14ac:dyDescent="0.2">
      <c r="A302" s="89">
        <v>6.1</v>
      </c>
      <c r="B302" s="105" t="s">
        <v>242</v>
      </c>
      <c r="C302" s="107">
        <v>1</v>
      </c>
      <c r="D302" s="108" t="s">
        <v>7</v>
      </c>
      <c r="E302" s="146"/>
      <c r="F302" s="163">
        <f t="shared" ref="F302:F315" si="17">C302*E302</f>
        <v>0</v>
      </c>
    </row>
    <row r="303" spans="1:6" x14ac:dyDescent="0.2">
      <c r="A303" s="89">
        <v>6.2</v>
      </c>
      <c r="B303" s="105" t="s">
        <v>243</v>
      </c>
      <c r="C303" s="107">
        <v>1</v>
      </c>
      <c r="D303" s="108" t="s">
        <v>7</v>
      </c>
      <c r="E303" s="146"/>
      <c r="F303" s="163">
        <f t="shared" ref="F303:F314" si="18">C303*E303</f>
        <v>0</v>
      </c>
    </row>
    <row r="304" spans="1:6" x14ac:dyDescent="0.2">
      <c r="A304" s="89">
        <v>6.3</v>
      </c>
      <c r="B304" s="105" t="s">
        <v>244</v>
      </c>
      <c r="C304" s="107">
        <v>1</v>
      </c>
      <c r="D304" s="108" t="s">
        <v>7</v>
      </c>
      <c r="E304" s="146"/>
      <c r="F304" s="163">
        <f t="shared" si="18"/>
        <v>0</v>
      </c>
    </row>
    <row r="305" spans="1:6" x14ac:dyDescent="0.2">
      <c r="A305" s="89">
        <v>6.4</v>
      </c>
      <c r="B305" s="105" t="s">
        <v>245</v>
      </c>
      <c r="C305" s="107">
        <v>1</v>
      </c>
      <c r="D305" s="108" t="s">
        <v>7</v>
      </c>
      <c r="E305" s="146"/>
      <c r="F305" s="163">
        <f t="shared" si="18"/>
        <v>0</v>
      </c>
    </row>
    <row r="306" spans="1:6" ht="25.5" x14ac:dyDescent="0.2">
      <c r="A306" s="89">
        <v>6.5</v>
      </c>
      <c r="B306" s="87" t="s">
        <v>246</v>
      </c>
      <c r="C306" s="107">
        <v>1</v>
      </c>
      <c r="D306" s="108" t="s">
        <v>7</v>
      </c>
      <c r="E306" s="146"/>
      <c r="F306" s="163">
        <f t="shared" si="18"/>
        <v>0</v>
      </c>
    </row>
    <row r="307" spans="1:6" x14ac:dyDescent="0.2">
      <c r="A307" s="14">
        <v>6.6</v>
      </c>
      <c r="B307" s="93" t="s">
        <v>271</v>
      </c>
      <c r="C307" s="107">
        <v>4</v>
      </c>
      <c r="D307" s="108" t="s">
        <v>7</v>
      </c>
      <c r="E307" s="146"/>
      <c r="F307" s="163">
        <f t="shared" si="18"/>
        <v>0</v>
      </c>
    </row>
    <row r="308" spans="1:6" x14ac:dyDescent="0.2">
      <c r="A308" s="14">
        <v>6.7</v>
      </c>
      <c r="B308" s="93" t="s">
        <v>228</v>
      </c>
      <c r="C308" s="107">
        <v>1</v>
      </c>
      <c r="D308" s="108" t="s">
        <v>7</v>
      </c>
      <c r="E308" s="146"/>
      <c r="F308" s="163">
        <f t="shared" si="18"/>
        <v>0</v>
      </c>
    </row>
    <row r="309" spans="1:6" x14ac:dyDescent="0.2">
      <c r="A309" s="89"/>
      <c r="B309" s="105"/>
      <c r="C309" s="107"/>
      <c r="D309" s="108"/>
      <c r="E309" s="146"/>
      <c r="F309" s="163">
        <f t="shared" si="18"/>
        <v>0</v>
      </c>
    </row>
    <row r="310" spans="1:6" s="31" customFormat="1" x14ac:dyDescent="0.2">
      <c r="A310" s="52">
        <v>7</v>
      </c>
      <c r="B310" s="17" t="s">
        <v>146</v>
      </c>
      <c r="C310" s="64"/>
      <c r="D310" s="77"/>
      <c r="E310" s="176"/>
      <c r="F310" s="163">
        <f t="shared" si="18"/>
        <v>0</v>
      </c>
    </row>
    <row r="311" spans="1:6" s="31" customFormat="1" x14ac:dyDescent="0.2">
      <c r="A311" s="52">
        <v>7.1</v>
      </c>
      <c r="B311" s="17" t="s">
        <v>149</v>
      </c>
      <c r="C311" s="64"/>
      <c r="D311" s="77"/>
      <c r="E311" s="176"/>
      <c r="F311" s="163">
        <f t="shared" si="18"/>
        <v>0</v>
      </c>
    </row>
    <row r="312" spans="1:6" x14ac:dyDescent="0.2">
      <c r="A312" s="89" t="s">
        <v>150</v>
      </c>
      <c r="B312" s="105" t="s">
        <v>147</v>
      </c>
      <c r="C312" s="107">
        <v>6</v>
      </c>
      <c r="D312" s="108" t="s">
        <v>7</v>
      </c>
      <c r="E312" s="146"/>
      <c r="F312" s="163">
        <f t="shared" si="18"/>
        <v>0</v>
      </c>
    </row>
    <row r="313" spans="1:6" ht="25.5" x14ac:dyDescent="0.2">
      <c r="A313" s="89" t="s">
        <v>151</v>
      </c>
      <c r="B313" s="53" t="s">
        <v>247</v>
      </c>
      <c r="C313" s="107">
        <v>36</v>
      </c>
      <c r="D313" s="108" t="s">
        <v>17</v>
      </c>
      <c r="E313" s="146"/>
      <c r="F313" s="163">
        <f t="shared" si="18"/>
        <v>0</v>
      </c>
    </row>
    <row r="314" spans="1:6" ht="25.5" x14ac:dyDescent="0.2">
      <c r="A314" s="89" t="s">
        <v>152</v>
      </c>
      <c r="B314" s="87" t="s">
        <v>194</v>
      </c>
      <c r="C314" s="107">
        <v>24</v>
      </c>
      <c r="D314" s="108" t="s">
        <v>7</v>
      </c>
      <c r="E314" s="146"/>
      <c r="F314" s="163">
        <f t="shared" si="18"/>
        <v>0</v>
      </c>
    </row>
    <row r="315" spans="1:6" x14ac:dyDescent="0.2">
      <c r="A315" s="89" t="s">
        <v>153</v>
      </c>
      <c r="B315" s="105" t="s">
        <v>216</v>
      </c>
      <c r="C315" s="107">
        <v>12</v>
      </c>
      <c r="D315" s="108" t="s">
        <v>7</v>
      </c>
      <c r="E315" s="146"/>
      <c r="F315" s="163">
        <f t="shared" si="17"/>
        <v>0</v>
      </c>
    </row>
    <row r="316" spans="1:6" ht="25.5" x14ac:dyDescent="0.2">
      <c r="A316" s="89" t="s">
        <v>154</v>
      </c>
      <c r="B316" s="120" t="s">
        <v>217</v>
      </c>
      <c r="C316" s="107">
        <v>12</v>
      </c>
      <c r="D316" s="108" t="s">
        <v>7</v>
      </c>
      <c r="E316" s="146"/>
      <c r="F316" s="163">
        <f>C316*E316</f>
        <v>0</v>
      </c>
    </row>
    <row r="317" spans="1:6" x14ac:dyDescent="0.2">
      <c r="A317" s="89" t="s">
        <v>155</v>
      </c>
      <c r="B317" s="53" t="s">
        <v>140</v>
      </c>
      <c r="C317" s="107">
        <v>29.16</v>
      </c>
      <c r="D317" s="108" t="s">
        <v>6</v>
      </c>
      <c r="E317" s="146"/>
      <c r="F317" s="163">
        <f>C317*E317</f>
        <v>0</v>
      </c>
    </row>
    <row r="318" spans="1:6" ht="25.5" x14ac:dyDescent="0.2">
      <c r="A318" s="56" t="s">
        <v>156</v>
      </c>
      <c r="B318" s="94" t="s">
        <v>144</v>
      </c>
      <c r="C318" s="65">
        <v>27.7</v>
      </c>
      <c r="D318" s="40" t="s">
        <v>6</v>
      </c>
      <c r="E318" s="177"/>
      <c r="F318" s="174">
        <f>C318*E318</f>
        <v>0</v>
      </c>
    </row>
    <row r="319" spans="1:6" x14ac:dyDescent="0.2">
      <c r="A319" s="89" t="s">
        <v>157</v>
      </c>
      <c r="B319" s="53" t="s">
        <v>148</v>
      </c>
      <c r="C319" s="107">
        <v>1.75</v>
      </c>
      <c r="D319" s="108" t="s">
        <v>6</v>
      </c>
      <c r="E319" s="146"/>
      <c r="F319" s="164">
        <f>C319*E319</f>
        <v>0</v>
      </c>
    </row>
    <row r="320" spans="1:6" x14ac:dyDescent="0.2">
      <c r="A320" s="89" t="s">
        <v>158</v>
      </c>
      <c r="B320" s="53" t="s">
        <v>22</v>
      </c>
      <c r="C320" s="107">
        <v>6</v>
      </c>
      <c r="D320" s="108" t="s">
        <v>7</v>
      </c>
      <c r="E320" s="146"/>
      <c r="F320" s="164">
        <f>C320*E320</f>
        <v>0</v>
      </c>
    </row>
    <row r="321" spans="1:6" x14ac:dyDescent="0.2">
      <c r="A321" s="89"/>
      <c r="B321" s="53"/>
      <c r="C321" s="107"/>
      <c r="D321" s="108"/>
      <c r="E321" s="146"/>
      <c r="F321" s="164"/>
    </row>
    <row r="322" spans="1:6" x14ac:dyDescent="0.2">
      <c r="A322" s="52">
        <v>8</v>
      </c>
      <c r="B322" s="60" t="s">
        <v>219</v>
      </c>
      <c r="C322" s="75"/>
      <c r="D322" s="81"/>
      <c r="E322" s="178"/>
      <c r="F322" s="178">
        <f>ROUND((E322*C322),2)</f>
        <v>0</v>
      </c>
    </row>
    <row r="323" spans="1:6" x14ac:dyDescent="0.2">
      <c r="A323" s="89">
        <v>8.1</v>
      </c>
      <c r="B323" s="14" t="s">
        <v>270</v>
      </c>
      <c r="C323" s="104">
        <v>530.02</v>
      </c>
      <c r="D323" s="81" t="s">
        <v>17</v>
      </c>
      <c r="E323" s="178"/>
      <c r="F323" s="178">
        <f>ROUND((E323*C323),2)</f>
        <v>0</v>
      </c>
    </row>
    <row r="324" spans="1:6" x14ac:dyDescent="0.2">
      <c r="A324" s="89"/>
      <c r="B324" s="48"/>
      <c r="C324" s="85"/>
      <c r="D324" s="81"/>
      <c r="E324" s="178"/>
      <c r="F324" s="178"/>
    </row>
    <row r="325" spans="1:6" ht="51" x14ac:dyDescent="0.2">
      <c r="A325" s="89">
        <v>9</v>
      </c>
      <c r="B325" s="87" t="s">
        <v>269</v>
      </c>
      <c r="C325" s="104">
        <v>530.02</v>
      </c>
      <c r="D325" s="11" t="s">
        <v>17</v>
      </c>
      <c r="E325" s="179"/>
      <c r="F325" s="180">
        <f>+ROUND(C325*E325,2)</f>
        <v>0</v>
      </c>
    </row>
    <row r="326" spans="1:6" ht="38.25" x14ac:dyDescent="0.2">
      <c r="A326" s="89">
        <v>10</v>
      </c>
      <c r="B326" s="87" t="s">
        <v>268</v>
      </c>
      <c r="C326" s="104">
        <v>530.02</v>
      </c>
      <c r="D326" s="11" t="s">
        <v>17</v>
      </c>
      <c r="E326" s="179"/>
      <c r="F326" s="180">
        <f>+ROUND(C326*E326,2)</f>
        <v>0</v>
      </c>
    </row>
    <row r="327" spans="1:6" x14ac:dyDescent="0.2">
      <c r="A327" s="89"/>
      <c r="B327" s="87"/>
      <c r="C327" s="104"/>
      <c r="D327" s="11"/>
      <c r="E327" s="179"/>
      <c r="F327" s="180"/>
    </row>
    <row r="328" spans="1:6" x14ac:dyDescent="0.2">
      <c r="A328" s="52">
        <v>11</v>
      </c>
      <c r="B328" s="88" t="s">
        <v>220</v>
      </c>
      <c r="C328" s="104"/>
      <c r="D328" s="11"/>
      <c r="E328" s="179"/>
      <c r="F328" s="180"/>
    </row>
    <row r="329" spans="1:6" s="121" customFormat="1" x14ac:dyDescent="0.2">
      <c r="A329" s="12">
        <v>11.1</v>
      </c>
      <c r="B329" s="92" t="s">
        <v>178</v>
      </c>
      <c r="C329" s="32"/>
      <c r="D329" s="72"/>
      <c r="E329" s="28"/>
      <c r="F329" s="181"/>
    </row>
    <row r="330" spans="1:6" s="121" customFormat="1" x14ac:dyDescent="0.2">
      <c r="A330" s="13" t="s">
        <v>254</v>
      </c>
      <c r="B330" s="90" t="s">
        <v>179</v>
      </c>
      <c r="C330" s="27">
        <v>20</v>
      </c>
      <c r="D330" s="109" t="s">
        <v>17</v>
      </c>
      <c r="E330" s="66"/>
      <c r="F330" s="182">
        <f>ROUND(C330*E330,2)</f>
        <v>0</v>
      </c>
    </row>
    <row r="331" spans="1:6" s="121" customFormat="1" x14ac:dyDescent="0.2">
      <c r="A331" s="13" t="s">
        <v>255</v>
      </c>
      <c r="B331" s="90" t="s">
        <v>180</v>
      </c>
      <c r="C331" s="27">
        <v>20</v>
      </c>
      <c r="D331" s="109" t="s">
        <v>17</v>
      </c>
      <c r="E331" s="66"/>
      <c r="F331" s="182">
        <f>ROUND(C331*E331,2)</f>
        <v>0</v>
      </c>
    </row>
    <row r="332" spans="1:6" s="121" customFormat="1" x14ac:dyDescent="0.2">
      <c r="A332" s="13" t="s">
        <v>256</v>
      </c>
      <c r="B332" s="90" t="s">
        <v>181</v>
      </c>
      <c r="C332" s="27">
        <v>20</v>
      </c>
      <c r="D332" s="109" t="s">
        <v>17</v>
      </c>
      <c r="E332" s="66"/>
      <c r="F332" s="182">
        <f>ROUND(C332*E332,2)</f>
        <v>0</v>
      </c>
    </row>
    <row r="333" spans="1:6" s="121" customFormat="1" x14ac:dyDescent="0.2">
      <c r="A333" s="13" t="s">
        <v>257</v>
      </c>
      <c r="B333" s="90" t="s">
        <v>267</v>
      </c>
      <c r="C333" s="27">
        <v>10</v>
      </c>
      <c r="D333" s="109" t="s">
        <v>17</v>
      </c>
      <c r="E333" s="66"/>
      <c r="F333" s="182">
        <f>ROUND(C333*E333,2)</f>
        <v>0</v>
      </c>
    </row>
    <row r="334" spans="1:6" s="121" customFormat="1" x14ac:dyDescent="0.2">
      <c r="A334" s="13" t="s">
        <v>258</v>
      </c>
      <c r="B334" s="90" t="s">
        <v>182</v>
      </c>
      <c r="C334" s="27">
        <v>6</v>
      </c>
      <c r="D334" s="109" t="s">
        <v>17</v>
      </c>
      <c r="E334" s="66"/>
      <c r="F334" s="182">
        <f>ROUND(C334*E334,2)</f>
        <v>0</v>
      </c>
    </row>
    <row r="335" spans="1:6" s="121" customFormat="1" x14ac:dyDescent="0.2">
      <c r="A335" s="13"/>
      <c r="B335" s="90"/>
      <c r="C335" s="27">
        <v>0</v>
      </c>
      <c r="D335" s="109"/>
      <c r="E335" s="66"/>
      <c r="F335" s="182"/>
    </row>
    <row r="336" spans="1:6" s="121" customFormat="1" x14ac:dyDescent="0.2">
      <c r="A336" s="12">
        <v>11.2</v>
      </c>
      <c r="B336" s="92" t="s">
        <v>221</v>
      </c>
      <c r="C336" s="32"/>
      <c r="D336" s="72"/>
      <c r="E336" s="28"/>
      <c r="F336" s="181"/>
    </row>
    <row r="337" spans="1:6" s="121" customFormat="1" x14ac:dyDescent="0.2">
      <c r="A337" s="13" t="s">
        <v>259</v>
      </c>
      <c r="B337" s="90" t="s">
        <v>183</v>
      </c>
      <c r="C337" s="27">
        <v>40</v>
      </c>
      <c r="D337" s="109" t="s">
        <v>7</v>
      </c>
      <c r="E337" s="66"/>
      <c r="F337" s="182">
        <f>ROUND(C337*E337,2)</f>
        <v>0</v>
      </c>
    </row>
    <row r="338" spans="1:6" s="121" customFormat="1" x14ac:dyDescent="0.2">
      <c r="A338" s="13" t="s">
        <v>260</v>
      </c>
      <c r="B338" s="90" t="s">
        <v>184</v>
      </c>
      <c r="C338" s="27">
        <v>40</v>
      </c>
      <c r="D338" s="109" t="s">
        <v>7</v>
      </c>
      <c r="E338" s="66"/>
      <c r="F338" s="182">
        <f>ROUND(C338*E338,2)</f>
        <v>0</v>
      </c>
    </row>
    <row r="339" spans="1:6" s="121" customFormat="1" x14ac:dyDescent="0.2">
      <c r="A339" s="13" t="s">
        <v>261</v>
      </c>
      <c r="B339" s="90" t="s">
        <v>185</v>
      </c>
      <c r="C339" s="27">
        <v>40</v>
      </c>
      <c r="D339" s="109" t="s">
        <v>7</v>
      </c>
      <c r="E339" s="66"/>
      <c r="F339" s="182">
        <f>ROUND(C339*E339,2)</f>
        <v>0</v>
      </c>
    </row>
    <row r="340" spans="1:6" s="121" customFormat="1" x14ac:dyDescent="0.2">
      <c r="A340" s="13" t="s">
        <v>262</v>
      </c>
      <c r="B340" s="90" t="s">
        <v>186</v>
      </c>
      <c r="C340" s="27">
        <v>20</v>
      </c>
      <c r="D340" s="109" t="s">
        <v>7</v>
      </c>
      <c r="E340" s="66"/>
      <c r="F340" s="182">
        <f>ROUND(C340*E340,2)</f>
        <v>0</v>
      </c>
    </row>
    <row r="341" spans="1:6" s="121" customFormat="1" x14ac:dyDescent="0.2">
      <c r="A341" s="13" t="s">
        <v>263</v>
      </c>
      <c r="B341" s="90" t="s">
        <v>224</v>
      </c>
      <c r="C341" s="27">
        <v>12</v>
      </c>
      <c r="D341" s="109" t="s">
        <v>7</v>
      </c>
      <c r="E341" s="66"/>
      <c r="F341" s="182">
        <f>ROUND(C341*E341,2)</f>
        <v>0</v>
      </c>
    </row>
    <row r="342" spans="1:6" s="121" customFormat="1" x14ac:dyDescent="0.2">
      <c r="A342" s="13"/>
      <c r="B342" s="90"/>
      <c r="C342" s="27">
        <v>0</v>
      </c>
      <c r="D342" s="109"/>
      <c r="E342" s="66"/>
      <c r="F342" s="182"/>
    </row>
    <row r="343" spans="1:6" s="121" customFormat="1" x14ac:dyDescent="0.2">
      <c r="A343" s="12">
        <v>11.3</v>
      </c>
      <c r="B343" s="92" t="s">
        <v>31</v>
      </c>
      <c r="C343" s="32">
        <v>0</v>
      </c>
      <c r="D343" s="72"/>
      <c r="E343" s="28"/>
      <c r="F343" s="181"/>
    </row>
    <row r="344" spans="1:6" s="121" customFormat="1" x14ac:dyDescent="0.2">
      <c r="A344" s="13" t="s">
        <v>264</v>
      </c>
      <c r="B344" s="90" t="s">
        <v>187</v>
      </c>
      <c r="C344" s="27">
        <v>32</v>
      </c>
      <c r="D344" s="109" t="s">
        <v>32</v>
      </c>
      <c r="E344" s="66"/>
      <c r="F344" s="182">
        <f>ROUND(C344*E344,2)</f>
        <v>0</v>
      </c>
    </row>
    <row r="345" spans="1:6" s="121" customFormat="1" x14ac:dyDescent="0.2">
      <c r="A345" s="13"/>
      <c r="B345" s="90"/>
      <c r="C345" s="27">
        <v>0</v>
      </c>
      <c r="D345" s="109"/>
      <c r="E345" s="66"/>
      <c r="F345" s="182"/>
    </row>
    <row r="346" spans="1:6" s="121" customFormat="1" x14ac:dyDescent="0.2">
      <c r="A346" s="12">
        <v>11.4</v>
      </c>
      <c r="B346" s="92" t="s">
        <v>188</v>
      </c>
      <c r="C346" s="32">
        <v>0</v>
      </c>
      <c r="D346" s="72"/>
      <c r="E346" s="28"/>
      <c r="F346" s="181"/>
    </row>
    <row r="347" spans="1:6" s="121" customFormat="1" x14ac:dyDescent="0.2">
      <c r="A347" s="13" t="s">
        <v>265</v>
      </c>
      <c r="B347" s="90" t="s">
        <v>189</v>
      </c>
      <c r="C347" s="27">
        <v>5</v>
      </c>
      <c r="D347" s="109" t="s">
        <v>20</v>
      </c>
      <c r="E347" s="66"/>
      <c r="F347" s="182">
        <f>ROUND(C347*E347,2)</f>
        <v>0</v>
      </c>
    </row>
    <row r="348" spans="1:6" s="121" customFormat="1" x14ac:dyDescent="0.2">
      <c r="A348" s="13" t="s">
        <v>266</v>
      </c>
      <c r="B348" s="90" t="s">
        <v>190</v>
      </c>
      <c r="C348" s="27">
        <v>5</v>
      </c>
      <c r="D348" s="109" t="s">
        <v>20</v>
      </c>
      <c r="E348" s="66"/>
      <c r="F348" s="182">
        <f>ROUND(C348*E348,2)</f>
        <v>0</v>
      </c>
    </row>
    <row r="349" spans="1:6" s="121" customFormat="1" x14ac:dyDescent="0.2">
      <c r="A349" s="13"/>
      <c r="B349" s="90"/>
      <c r="C349" s="27"/>
      <c r="D349" s="109"/>
      <c r="E349" s="66"/>
      <c r="F349" s="182">
        <f t="shared" ref="F349:F350" si="19">ROUND(C349*E349,2)</f>
        <v>0</v>
      </c>
    </row>
    <row r="350" spans="1:6" s="121" customFormat="1" x14ac:dyDescent="0.2">
      <c r="A350" s="122">
        <v>12</v>
      </c>
      <c r="B350" s="102" t="s">
        <v>274</v>
      </c>
      <c r="C350" s="123">
        <v>530.02</v>
      </c>
      <c r="D350" s="124" t="s">
        <v>24</v>
      </c>
      <c r="E350" s="183"/>
      <c r="F350" s="182">
        <f t="shared" si="19"/>
        <v>0</v>
      </c>
    </row>
    <row r="351" spans="1:6" x14ac:dyDescent="0.2">
      <c r="A351" s="89"/>
      <c r="B351" s="125" t="s">
        <v>163</v>
      </c>
      <c r="C351" s="107"/>
      <c r="D351" s="108"/>
      <c r="E351" s="146"/>
      <c r="F351" s="147">
        <f>SUM(F276:F350)</f>
        <v>0</v>
      </c>
    </row>
    <row r="352" spans="1:6" x14ac:dyDescent="0.2">
      <c r="A352" s="89"/>
      <c r="B352" s="86"/>
      <c r="C352" s="107"/>
      <c r="D352" s="108"/>
      <c r="E352" s="146"/>
      <c r="F352" s="147"/>
    </row>
    <row r="353" spans="1:6" x14ac:dyDescent="0.2">
      <c r="A353" s="86" t="s">
        <v>28</v>
      </c>
      <c r="B353" s="17" t="s">
        <v>29</v>
      </c>
      <c r="C353" s="126"/>
      <c r="D353" s="108"/>
      <c r="E353" s="184"/>
      <c r="F353" s="164"/>
    </row>
    <row r="354" spans="1:6" x14ac:dyDescent="0.2">
      <c r="A354" s="86"/>
      <c r="B354" s="17"/>
      <c r="C354" s="126"/>
      <c r="D354" s="108"/>
      <c r="E354" s="184"/>
      <c r="F354" s="164"/>
    </row>
    <row r="355" spans="1:6" s="14" customFormat="1" ht="51" x14ac:dyDescent="0.2">
      <c r="A355" s="89">
        <v>1</v>
      </c>
      <c r="B355" s="102" t="s">
        <v>137</v>
      </c>
      <c r="C355" s="126">
        <v>1</v>
      </c>
      <c r="D355" s="108" t="s">
        <v>7</v>
      </c>
      <c r="E355" s="184"/>
      <c r="F355" s="164">
        <f>ROUND(C355*E355,2)</f>
        <v>0</v>
      </c>
    </row>
    <row r="356" spans="1:6" s="14" customFormat="1" x14ac:dyDescent="0.2">
      <c r="A356" s="89"/>
      <c r="B356" s="102"/>
      <c r="C356" s="126"/>
      <c r="D356" s="108"/>
      <c r="E356" s="184"/>
      <c r="F356" s="164"/>
    </row>
    <row r="357" spans="1:6" s="14" customFormat="1" ht="25.5" x14ac:dyDescent="0.2">
      <c r="A357" s="89">
        <v>2</v>
      </c>
      <c r="B357" s="102" t="s">
        <v>278</v>
      </c>
      <c r="C357" s="126">
        <v>4</v>
      </c>
      <c r="D357" s="108" t="s">
        <v>251</v>
      </c>
      <c r="E357" s="184"/>
      <c r="F357" s="164">
        <f>ROUND(C357*E357,2)</f>
        <v>0</v>
      </c>
    </row>
    <row r="358" spans="1:6" s="14" customFormat="1" x14ac:dyDescent="0.2">
      <c r="A358" s="89"/>
      <c r="C358" s="126"/>
      <c r="D358" s="108"/>
      <c r="E358" s="184"/>
      <c r="F358" s="164"/>
    </row>
    <row r="359" spans="1:6" s="14" customFormat="1" x14ac:dyDescent="0.2">
      <c r="A359" s="89"/>
      <c r="B359" s="86" t="s">
        <v>30</v>
      </c>
      <c r="C359" s="126"/>
      <c r="D359" s="108"/>
      <c r="E359" s="184"/>
      <c r="F359" s="147">
        <f>SUM(F355:F358)</f>
        <v>0</v>
      </c>
    </row>
    <row r="360" spans="1:6" s="14" customFormat="1" x14ac:dyDescent="0.2">
      <c r="A360" s="89"/>
      <c r="B360" s="86"/>
      <c r="C360" s="126"/>
      <c r="D360" s="108"/>
      <c r="E360" s="164"/>
      <c r="F360" s="147"/>
    </row>
    <row r="361" spans="1:6" s="14" customFormat="1" x14ac:dyDescent="0.2">
      <c r="A361" s="56"/>
      <c r="B361" s="127" t="s">
        <v>15</v>
      </c>
      <c r="C361" s="128"/>
      <c r="D361" s="40"/>
      <c r="E361" s="185"/>
      <c r="F361" s="186">
        <f>+F51+F94+F140+F183+F272+F351+F359</f>
        <v>0</v>
      </c>
    </row>
    <row r="362" spans="1:6" s="104" customFormat="1" x14ac:dyDescent="0.2">
      <c r="A362" s="14"/>
      <c r="B362" s="86" t="s">
        <v>15</v>
      </c>
      <c r="C362" s="126"/>
      <c r="D362" s="108"/>
      <c r="E362" s="164"/>
      <c r="F362" s="147">
        <f>F361</f>
        <v>0</v>
      </c>
    </row>
    <row r="363" spans="1:6" s="131" customFormat="1" x14ac:dyDescent="0.2">
      <c r="A363" s="14"/>
      <c r="B363" s="89"/>
      <c r="C363" s="80"/>
      <c r="D363" s="108"/>
      <c r="E363" s="164"/>
      <c r="F363" s="187"/>
    </row>
    <row r="364" spans="1:6" x14ac:dyDescent="0.2">
      <c r="A364" s="14"/>
      <c r="B364" s="89" t="s">
        <v>18</v>
      </c>
      <c r="C364" s="80">
        <v>0.04</v>
      </c>
      <c r="D364" s="108"/>
      <c r="E364" s="164"/>
      <c r="F364" s="187">
        <f t="shared" ref="F364:F369" si="20">ROUND($F$362*C364,2)</f>
        <v>0</v>
      </c>
    </row>
    <row r="365" spans="1:6" x14ac:dyDescent="0.2">
      <c r="A365" s="14"/>
      <c r="B365" s="89" t="s">
        <v>10</v>
      </c>
      <c r="C365" s="80">
        <v>0.1</v>
      </c>
      <c r="D365" s="108"/>
      <c r="E365" s="164"/>
      <c r="F365" s="187">
        <f t="shared" si="20"/>
        <v>0</v>
      </c>
    </row>
    <row r="366" spans="1:6" x14ac:dyDescent="0.2">
      <c r="A366" s="14"/>
      <c r="B366" s="89" t="s">
        <v>16</v>
      </c>
      <c r="C366" s="80">
        <v>0.04</v>
      </c>
      <c r="D366" s="108"/>
      <c r="E366" s="164"/>
      <c r="F366" s="187">
        <f t="shared" si="20"/>
        <v>0</v>
      </c>
    </row>
    <row r="367" spans="1:6" x14ac:dyDescent="0.2">
      <c r="A367" s="14"/>
      <c r="B367" s="89" t="s">
        <v>222</v>
      </c>
      <c r="C367" s="80">
        <v>0.05</v>
      </c>
      <c r="D367" s="108"/>
      <c r="E367" s="164"/>
      <c r="F367" s="187">
        <f t="shared" si="20"/>
        <v>0</v>
      </c>
    </row>
    <row r="368" spans="1:6" x14ac:dyDescent="0.2">
      <c r="A368" s="14"/>
      <c r="B368" s="89" t="s">
        <v>11</v>
      </c>
      <c r="C368" s="80">
        <v>0.04</v>
      </c>
      <c r="D368" s="108"/>
      <c r="E368" s="164"/>
      <c r="F368" s="187">
        <f t="shared" si="20"/>
        <v>0</v>
      </c>
    </row>
    <row r="369" spans="1:161" x14ac:dyDescent="0.2">
      <c r="A369" s="14"/>
      <c r="B369" s="89" t="s">
        <v>12</v>
      </c>
      <c r="C369" s="80">
        <v>0.01</v>
      </c>
      <c r="D369" s="108"/>
      <c r="E369" s="164"/>
      <c r="F369" s="187">
        <f t="shared" si="20"/>
        <v>0</v>
      </c>
    </row>
    <row r="370" spans="1:161" x14ac:dyDescent="0.2">
      <c r="A370" s="14"/>
      <c r="B370" s="89" t="s">
        <v>248</v>
      </c>
      <c r="C370" s="80">
        <v>0.18</v>
      </c>
      <c r="D370" s="108"/>
      <c r="E370" s="76"/>
      <c r="F370" s="130">
        <f>ROUND($F$365*C370,2)</f>
        <v>0</v>
      </c>
    </row>
    <row r="371" spans="1:161" x14ac:dyDescent="0.2">
      <c r="A371" s="14"/>
      <c r="B371" s="96" t="s">
        <v>223</v>
      </c>
      <c r="C371" s="132">
        <v>1E-3</v>
      </c>
      <c r="D371" s="108"/>
      <c r="E371" s="76"/>
      <c r="F371" s="130">
        <f>ROUND($F$362*C371,2)</f>
        <v>0</v>
      </c>
    </row>
    <row r="372" spans="1:161" x14ac:dyDescent="0.2">
      <c r="A372" s="14"/>
      <c r="B372" s="89" t="s">
        <v>96</v>
      </c>
      <c r="C372" s="133">
        <v>0.1</v>
      </c>
      <c r="D372" s="108"/>
      <c r="E372" s="76"/>
      <c r="F372" s="130">
        <f>ROUND($F$362*C372,2)</f>
        <v>0</v>
      </c>
    </row>
    <row r="373" spans="1:161" ht="25.5" x14ac:dyDescent="0.2">
      <c r="A373" s="14"/>
      <c r="B373" s="96" t="s">
        <v>225</v>
      </c>
      <c r="C373" s="126">
        <v>1</v>
      </c>
      <c r="D373" s="108" t="s">
        <v>7</v>
      </c>
      <c r="E373" s="76"/>
      <c r="F373" s="76">
        <f t="shared" ref="F373:F374" si="21">ROUND(C373*E373,2)</f>
        <v>0</v>
      </c>
    </row>
    <row r="374" spans="1:161" x14ac:dyDescent="0.2">
      <c r="A374" s="14"/>
      <c r="B374" s="89" t="s">
        <v>226</v>
      </c>
      <c r="C374" s="126">
        <v>1</v>
      </c>
      <c r="D374" s="108" t="s">
        <v>7</v>
      </c>
      <c r="E374" s="76"/>
      <c r="F374" s="76">
        <f t="shared" si="21"/>
        <v>0</v>
      </c>
    </row>
    <row r="375" spans="1:161" x14ac:dyDescent="0.2">
      <c r="A375" s="14"/>
      <c r="B375" s="89" t="s">
        <v>9</v>
      </c>
      <c r="C375" s="80">
        <v>0.1</v>
      </c>
      <c r="D375" s="108"/>
      <c r="E375" s="76"/>
      <c r="F375" s="76">
        <f>+F362*C375</f>
        <v>0</v>
      </c>
    </row>
    <row r="376" spans="1:161" x14ac:dyDescent="0.2">
      <c r="A376" s="14"/>
      <c r="B376" s="52" t="s">
        <v>8</v>
      </c>
      <c r="C376" s="126"/>
      <c r="D376" s="108"/>
      <c r="E376" s="76"/>
      <c r="F376" s="134">
        <f>SUM(F364:F375)</f>
        <v>0</v>
      </c>
    </row>
    <row r="377" spans="1:161" x14ac:dyDescent="0.2">
      <c r="A377" s="14"/>
      <c r="B377" s="14"/>
      <c r="C377" s="126"/>
      <c r="D377" s="108"/>
      <c r="E377" s="76"/>
      <c r="F377" s="134"/>
    </row>
    <row r="378" spans="1:161" x14ac:dyDescent="0.2">
      <c r="A378" s="19"/>
      <c r="B378" s="136" t="s">
        <v>97</v>
      </c>
      <c r="C378" s="128"/>
      <c r="D378" s="40"/>
      <c r="E378" s="129"/>
      <c r="F378" s="137">
        <f>+F376+F362</f>
        <v>0</v>
      </c>
    </row>
    <row r="379" spans="1:161" x14ac:dyDescent="0.2">
      <c r="A379" s="104"/>
      <c r="B379" s="103"/>
      <c r="C379" s="138"/>
      <c r="D379" s="139"/>
      <c r="E379" s="135"/>
      <c r="F379" s="140"/>
    </row>
    <row r="380" spans="1:161" x14ac:dyDescent="0.2">
      <c r="A380" s="104"/>
      <c r="B380" s="104"/>
      <c r="C380" s="104"/>
      <c r="D380" s="104"/>
      <c r="E380" s="135"/>
      <c r="F380" s="135"/>
    </row>
    <row r="381" spans="1:161" s="104" customFormat="1" x14ac:dyDescent="0.2">
      <c r="E381" s="135"/>
      <c r="F381" s="135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  <c r="BV381" s="106"/>
      <c r="BW381" s="106"/>
      <c r="BX381" s="106"/>
      <c r="BY381" s="106"/>
      <c r="BZ381" s="106"/>
      <c r="CA381" s="106"/>
      <c r="CB381" s="106"/>
      <c r="CC381" s="106"/>
      <c r="CD381" s="106"/>
      <c r="CE381" s="106"/>
      <c r="CF381" s="106"/>
      <c r="CG381" s="106"/>
      <c r="CH381" s="106"/>
      <c r="CI381" s="106"/>
      <c r="CJ381" s="106"/>
      <c r="CK381" s="106"/>
      <c r="CL381" s="106"/>
      <c r="CM381" s="106"/>
      <c r="CN381" s="106"/>
      <c r="CO381" s="106"/>
      <c r="CP381" s="106"/>
      <c r="CQ381" s="106"/>
      <c r="CR381" s="106"/>
      <c r="CS381" s="106"/>
      <c r="CT381" s="106"/>
      <c r="CU381" s="106"/>
      <c r="CV381" s="106"/>
      <c r="CW381" s="106"/>
      <c r="CX381" s="106"/>
      <c r="CY381" s="106"/>
      <c r="CZ381" s="106"/>
      <c r="DA381" s="106"/>
      <c r="DB381" s="106"/>
      <c r="DC381" s="106"/>
      <c r="DD381" s="106"/>
      <c r="DE381" s="106"/>
      <c r="DF381" s="106"/>
      <c r="DG381" s="106"/>
      <c r="DH381" s="106"/>
      <c r="DI381" s="106"/>
      <c r="DJ381" s="106"/>
      <c r="DK381" s="106"/>
      <c r="DL381" s="106"/>
      <c r="DM381" s="106"/>
      <c r="DN381" s="106"/>
      <c r="DO381" s="106"/>
      <c r="DP381" s="106"/>
      <c r="DQ381" s="106"/>
      <c r="DR381" s="106"/>
      <c r="DS381" s="106"/>
      <c r="DT381" s="106"/>
      <c r="DU381" s="106"/>
      <c r="DV381" s="106"/>
      <c r="DW381" s="106"/>
      <c r="DX381" s="106"/>
      <c r="DY381" s="106"/>
      <c r="DZ381" s="106"/>
      <c r="EA381" s="106"/>
      <c r="EB381" s="106"/>
      <c r="EC381" s="106"/>
      <c r="ED381" s="106"/>
      <c r="EE381" s="106"/>
      <c r="EF381" s="106"/>
      <c r="EG381" s="106"/>
      <c r="EH381" s="106"/>
      <c r="EI381" s="106"/>
      <c r="EJ381" s="106"/>
      <c r="EK381" s="106"/>
      <c r="EL381" s="106"/>
      <c r="EM381" s="106"/>
      <c r="EN381" s="106"/>
      <c r="EO381" s="106"/>
      <c r="EP381" s="106"/>
      <c r="EQ381" s="106"/>
      <c r="ER381" s="106"/>
      <c r="ES381" s="106"/>
      <c r="ET381" s="106"/>
      <c r="EU381" s="106"/>
      <c r="EV381" s="106"/>
      <c r="EW381" s="106"/>
      <c r="EX381" s="106"/>
      <c r="EY381" s="106"/>
      <c r="EZ381" s="106"/>
      <c r="FA381" s="106"/>
      <c r="FB381" s="106"/>
      <c r="FC381" s="106"/>
      <c r="FD381" s="106"/>
      <c r="FE381" s="106"/>
    </row>
    <row r="382" spans="1:161" x14ac:dyDescent="0.2">
      <c r="A382" s="104"/>
      <c r="B382" s="104"/>
      <c r="C382" s="104"/>
      <c r="D382" s="104"/>
      <c r="E382" s="135"/>
      <c r="F382" s="135"/>
    </row>
    <row r="383" spans="1:161" x14ac:dyDescent="0.2">
      <c r="A383" s="104"/>
      <c r="B383" s="104"/>
      <c r="C383" s="104"/>
      <c r="D383" s="104"/>
      <c r="E383" s="135"/>
      <c r="F383" s="135"/>
    </row>
    <row r="384" spans="1:161" x14ac:dyDescent="0.2">
      <c r="A384" s="104"/>
      <c r="B384" s="104"/>
      <c r="C384" s="104"/>
      <c r="D384" s="104"/>
      <c r="E384" s="135"/>
      <c r="F384" s="135"/>
    </row>
    <row r="385" spans="1:6" x14ac:dyDescent="0.2">
      <c r="A385" s="141"/>
      <c r="B385" s="104"/>
      <c r="C385" s="104"/>
      <c r="D385" s="104"/>
      <c r="E385" s="135"/>
      <c r="F385" s="135"/>
    </row>
    <row r="386" spans="1:6" x14ac:dyDescent="0.2">
      <c r="A386" s="104"/>
      <c r="B386" s="104"/>
      <c r="C386" s="104"/>
      <c r="D386" s="104"/>
      <c r="E386" s="135"/>
      <c r="F386" s="135"/>
    </row>
    <row r="387" spans="1:6" x14ac:dyDescent="0.2">
      <c r="A387" s="104"/>
      <c r="B387" s="104"/>
      <c r="C387" s="104"/>
      <c r="D387" s="104"/>
      <c r="E387" s="135"/>
      <c r="F387" s="135"/>
    </row>
    <row r="388" spans="1:6" x14ac:dyDescent="0.2">
      <c r="A388" s="104"/>
      <c r="B388" s="104"/>
      <c r="C388" s="104"/>
      <c r="D388" s="104"/>
      <c r="E388" s="135"/>
      <c r="F388" s="135"/>
    </row>
    <row r="389" spans="1:6" x14ac:dyDescent="0.2">
      <c r="A389" s="104"/>
      <c r="B389" s="104"/>
      <c r="C389" s="104"/>
      <c r="D389" s="104"/>
      <c r="E389" s="135"/>
      <c r="F389" s="135"/>
    </row>
    <row r="390" spans="1:6" x14ac:dyDescent="0.2">
      <c r="A390" s="104"/>
      <c r="B390" s="104"/>
      <c r="C390" s="104"/>
      <c r="D390" s="104"/>
      <c r="E390" s="135"/>
      <c r="F390" s="135"/>
    </row>
  </sheetData>
  <autoFilter ref="A6:F380"/>
  <mergeCells count="1">
    <mergeCell ref="A2:F2"/>
  </mergeCells>
  <printOptions horizontalCentered="1"/>
  <pageMargins left="0.19685039370078741" right="0.23622047244094491" top="0.19685039370078741" bottom="0.19685039370078741" header="0" footer="0.19685039370078741"/>
  <pageSetup orientation="portrait" r:id="rId1"/>
  <headerFooter alignWithMargins="0">
    <oddFooter>&amp;C&amp;6Página &amp;P de &amp;N&amp;R&amp;6&amp;D
&amp;T</oddFooter>
  </headerFooter>
  <rowBreaks count="8" manualBreakCount="8">
    <brk id="51" max="5" man="1"/>
    <brk id="101" max="5" man="1"/>
    <brk id="149" max="5" man="1"/>
    <brk id="200" max="5" man="1"/>
    <brk id="243" max="5" man="1"/>
    <brk id="282" max="5" man="1"/>
    <brk id="318" max="5" man="1"/>
    <brk id="3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>INAPA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Karol Alexandra Peña Grullón</cp:lastModifiedBy>
  <cp:lastPrinted>2019-05-22T17:05:02Z</cp:lastPrinted>
  <dcterms:created xsi:type="dcterms:W3CDTF">2000-07-13T16:24:23Z</dcterms:created>
  <dcterms:modified xsi:type="dcterms:W3CDTF">2019-06-19T21:23:07Z</dcterms:modified>
</cp:coreProperties>
</file>