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765" windowWidth="9180" windowHeight="4095"/>
  </bookViews>
  <sheets>
    <sheet name="LISTA PARTIDAS " sheetId="2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 localSheetId="0">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" localSheetId="0">#REF!</definedName>
    <definedName name="_F">#REF!</definedName>
    <definedName name="_Fill" localSheetId="0" hidden="1">#REF!</definedName>
    <definedName name="_Fill" hidden="1">#REF!</definedName>
    <definedName name="_xlnm._FilterDatabase" localSheetId="0" hidden="1">'LISTA PARTIDAS '!$A$9:$F$371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[1]PVC!#REF!</definedName>
    <definedName name="a">[1]PVC!#REF!</definedName>
    <definedName name="A_IMPRESIÓN_IM" localSheetId="0">#REF!</definedName>
    <definedName name="A_IMPRESIÓN_IM">#REF!</definedName>
    <definedName name="AC38G40">'[2]LISTADO INSUMOS DEL 2000'!$I$29</definedName>
    <definedName name="acero" localSheetId="0">#REF!</definedName>
    <definedName name="acero">#REF!</definedName>
    <definedName name="Acero_QQ">[3]INSU!$D$9</definedName>
    <definedName name="acero60" localSheetId="0">#REF!</definedName>
    <definedName name="acero60">#REF!</definedName>
    <definedName name="ACUEDUCTO" localSheetId="0">[4]INS!#REF!</definedName>
    <definedName name="ACUEDUCTO">[4]INS!#REF!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>[3]INSU!$D$17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>[5]M.O.!$C$12</definedName>
    <definedName name="ALBANIL3" localSheetId="0">#REF!</definedName>
    <definedName name="ALBANIL3">#REF!</definedName>
    <definedName name="ana" localSheetId="0">#REF!</definedName>
    <definedName name="ana">#REF!</definedName>
    <definedName name="analiis" localSheetId="0">[6]M.O.!#REF!</definedName>
    <definedName name="analiis">[6]M.O.!#REF!</definedName>
    <definedName name="ANALISSSSS" localSheetId="0">#REF!</definedName>
    <definedName name="ANALISSSSS">#REF!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 localSheetId="0">#REF!</definedName>
    <definedName name="_xlnm.Extract">#REF!</definedName>
    <definedName name="_xlnm.Print_Area" localSheetId="0">'LISTA PARTIDAS '!$A$1:$F$389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[7]M.O.!#REF!</definedName>
    <definedName name="as">[7]M.O.!#REF!</definedName>
    <definedName name="asd" localSheetId="0">#REF!</definedName>
    <definedName name="asd">#REF!</definedName>
    <definedName name="AYCARP" localSheetId="0">[8]INS!#REF!</definedName>
    <definedName name="AYCARP">[8]INS!#REF!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[9]ADDENDA!#REF!</definedName>
    <definedName name="b">[9]ADDENDA!#REF!</definedName>
    <definedName name="BALDOSAS_TRANSPARENTE" localSheetId="0">#REF!</definedName>
    <definedName name="BALDOSAS_TRANSPARENTE">#REF!</definedName>
    <definedName name="bas3e" localSheetId="0">#REF!</definedName>
    <definedName name="bas3e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[10]INSU!$B$42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[5]M.O.!$C$9</definedName>
    <definedName name="BVNBVNBV" localSheetId="0">[11]M.O.!#REF!</definedName>
    <definedName name="BVNBVNBV">[11]M.O.!#REF!</definedName>
    <definedName name="C._ADICIONAL">#N/A</definedName>
    <definedName name="caballeteasbecto" localSheetId="0">[12]precios!#REF!</definedName>
    <definedName name="caballeteasbecto">[12]precios!#REF!</definedName>
    <definedName name="caballeteasbeto" localSheetId="0">[12]precios!#REF!</definedName>
    <definedName name="caballeteasbeto">[12]precios!#REF!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COL" localSheetId="0">[6]M.O.!#REF!</definedName>
    <definedName name="CARACOL">[6]M.O.!#REF!</definedName>
    <definedName name="CARANTEPECHO" localSheetId="0">[5]M.O.!#REF!</definedName>
    <definedName name="CARANTEPECHO">[5]M.O.!#REF!</definedName>
    <definedName name="CARCOL30" localSheetId="0">[5]M.O.!#REF!</definedName>
    <definedName name="CARCOL30">[5]M.O.!#REF!</definedName>
    <definedName name="CARCOL50" localSheetId="0">[5]M.O.!#REF!</definedName>
    <definedName name="CARCOL50">[5]M.O.!#REF!</definedName>
    <definedName name="CARCOLAMARRE" localSheetId="0">[5]M.O.!#REF!</definedName>
    <definedName name="CARCOLAMARRE">[5]M.O.!#REF!</definedName>
    <definedName name="CARGA_SOCIAL" localSheetId="0">#REF!</definedName>
    <definedName name="CARGA_SOCIAL">#REF!</definedName>
    <definedName name="CARLOSAPLA" localSheetId="0">[5]M.O.!#REF!</definedName>
    <definedName name="CARLOSAPLA">[5]M.O.!#REF!</definedName>
    <definedName name="CARLOSAVARIASAGUAS" localSheetId="0">[5]M.O.!#REF!</definedName>
    <definedName name="CARLOSAVARIASAGUAS">[5]M.O.!#REF!</definedName>
    <definedName name="CARMURO" localSheetId="0">[5]M.O.!#REF!</definedName>
    <definedName name="CARMURO">[5]M.O.!#REF!</definedName>
    <definedName name="CARP1" localSheetId="0">[8]INS!#REF!</definedName>
    <definedName name="CARP1">[8]INS!#REF!</definedName>
    <definedName name="CARP2" localSheetId="0">[8]INS!#REF!</definedName>
    <definedName name="CARP2">[8]INS!#REF!</definedName>
    <definedName name="CARPDINTEL" localSheetId="0">[5]M.O.!#REF!</definedName>
    <definedName name="CARPDINTEL">[5]M.O.!#REF!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[5]M.O.!#REF!</definedName>
    <definedName name="CARPVIGA2040">[5]M.O.!#REF!</definedName>
    <definedName name="CARPVIGA3050" localSheetId="0">[5]M.O.!#REF!</definedName>
    <definedName name="CARPVIGA3050">[5]M.O.!#REF!</definedName>
    <definedName name="CARPVIGA3060" localSheetId="0">[5]M.O.!#REF!</definedName>
    <definedName name="CARPVIGA3060">[5]M.O.!#REF!</definedName>
    <definedName name="CARPVIGA4080" localSheetId="0">[5]M.O.!#REF!</definedName>
    <definedName name="CARPVIGA4080">[5]M.O.!#REF!</definedName>
    <definedName name="CARRAMPA" localSheetId="0">[5]M.O.!#REF!</definedName>
    <definedName name="CARRAMPA">[5]M.O.!#REF!</definedName>
    <definedName name="CARRETILLA" localSheetId="0">#REF!</definedName>
    <definedName name="CARRETILLA">#REF!</definedName>
    <definedName name="CASABE" localSheetId="0">[6]M.O.!#REF!</definedName>
    <definedName name="CASABE">[6]M.O.!#REF!</definedName>
    <definedName name="CASBESTO" localSheetId="0">[5]M.O.!#REF!</definedName>
    <definedName name="CASBESTO">[5]M.O.!#REF!</definedName>
    <definedName name="CBLOCK10" localSheetId="0">[8]INS!#REF!</definedName>
    <definedName name="CBLOCK10">[8]INS!#REF!</definedName>
    <definedName name="cell">'[13]LISTADO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[10]INSU!$B$104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>[3]INSU!$D$130</definedName>
    <definedName name="CLAVO_CORRIENTE">[3]INSU!$D$131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[14]INS!$D$767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OPIA" localSheetId="0">[4]INS!#REF!</definedName>
    <definedName name="COPIA">[4]INS!#REF!</definedName>
    <definedName name="CRUZ_HG_1_12" localSheetId="0">#REF!</definedName>
    <definedName name="CRUZ_HG_1_12">#REF!</definedName>
    <definedName name="cuadro" localSheetId="0">[9]ADDENDA!#REF!</definedName>
    <definedName name="cuadro">[9]ADDENDA!#REF!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[5]M.O.!#REF!</definedName>
    <definedName name="CZINC">[5]M.O.!#REF!</definedName>
    <definedName name="D" localSheetId="0">#REF!</definedName>
    <definedName name="D">#REF!</definedName>
    <definedName name="derop" localSheetId="0">[7]M.O.!#REF!</definedName>
    <definedName name="derop">[7]M.O.!#REF!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>[3]MO!$B$256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onatelo" localSheetId="0">[15]INS!#REF!</definedName>
    <definedName name="donatelo">[15]INS!#REF!</definedName>
    <definedName name="DUCHA_PLASTICA_CALIENTE_CROMO_12" localSheetId="0">#REF!</definedName>
    <definedName name="DUCHA_PLASTICA_CALIENTE_CROMO_12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>[3]MO!$B$247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[9]ADDENDA!#REF!</definedName>
    <definedName name="expl">[9]ADDENDA!#REF!</definedName>
    <definedName name="Extracción_IM" localSheetId="0">#REF!</definedName>
    <definedName name="Extracción_IM">#REF!</definedName>
    <definedName name="FIOR" localSheetId="0">#REF!</definedName>
    <definedName name="FIOR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 localSheetId="0">#REF!</definedName>
    <definedName name="FSDFS">#REF!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>[8]INS!$D$561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GT" localSheetId="0">#REF!</definedName>
    <definedName name="GT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'[14]HORM.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lma" localSheetId="0">[6]M.O.!#REF!</definedName>
    <definedName name="ilma">[6]M.O.!#REF!</definedName>
    <definedName name="Imprimir_área_IM" localSheetId="0">#REF!</definedName>
    <definedName name="Imprimir_área_IM">#REF!</definedName>
    <definedName name="ingeniera">[7]M.O.!$C$10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k" localSheetId="0">[6]M.O.!#REF!</definedName>
    <definedName name="k">[6]M.O.!#REF!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[10]INSU!$B$41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A">[5]M.O.!$C$10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>[3]INSU!$D$132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[8]INS!#REF!</definedName>
    <definedName name="MAESTROCARP">[8]INS!#REF!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>[3]MO!$B$612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[8]INS!#REF!</definedName>
    <definedName name="MOPISOCERAMICA">[8]INS!#REF!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ADA" localSheetId="0">[16]Insumos!#REF!</definedName>
    <definedName name="NADA">[16]Insumos!#REF!</definedName>
    <definedName name="NINGUNA" localSheetId="0">[16]Insumos!#REF!</definedName>
    <definedName name="NINGUNA">[16]Insumos!#REF!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[14]SALARIOS!$C$10</definedName>
    <definedName name="OXIGENO_CIL" localSheetId="0">#REF!</definedName>
    <definedName name="OXIGENO_CIL">#REF!</definedName>
    <definedName name="p" localSheetId="0">[17]peso!#REF!</definedName>
    <definedName name="p">[17]peso!#REF!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>[3]MO!$B$11</definedName>
    <definedName name="Peon_Colchas">[10]MO!$B$11</definedName>
    <definedName name="PEONCARP" localSheetId="0">[8]INS!#REF!</definedName>
    <definedName name="PEONCARP">[8]INS!#REF!</definedName>
    <definedName name="PERFIL_CUADRADO_34">[10]INSU!$B$91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[14]INS!$D$770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[10]INSU!$B$103</definedName>
    <definedName name="PLANTA_ELECTRICA" localSheetId="0">#REF!</definedName>
    <definedName name="PLANTA_ELECTRICA">#REF!</definedName>
    <definedName name="PLASTICO">[10]INSU!$B$90</definedName>
    <definedName name="PLIGADORA2">[8]INS!$D$563</definedName>
    <definedName name="PLOMERO" localSheetId="0">[8]INS!#REF!</definedName>
    <definedName name="PLOMERO">[8]INS!#REF!</definedName>
    <definedName name="PLOMERO_SOLDADOR" localSheetId="0">#REF!</definedName>
    <definedName name="PLOMERO_SOLDADOR">#REF!</definedName>
    <definedName name="PLOMEROAYUDANTE" localSheetId="0">[8]INS!#REF!</definedName>
    <definedName name="PLOMEROAYUDANTE">[8]INS!#REF!</definedName>
    <definedName name="PLOMEROOFICIAL" localSheetId="0">[8]INS!#REF!</definedName>
    <definedName name="PLOMEROOFICIAL">[8]INS!#REF!</definedName>
    <definedName name="PLYWOOD_34_2CARAS">[3]INSU!$D$133</definedName>
    <definedName name="pmadera2162" localSheetId="0">[12]precios!#REF!</definedName>
    <definedName name="pmadera2162">[12]precios!#REF!</definedName>
    <definedName name="po">[18]PRESUPUESTO!$O$9:$O$236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[19]Precios!$A$4:$F$1576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[8]INS!$D$568</definedName>
    <definedName name="Q" localSheetId="0">#REF!</definedName>
    <definedName name="Q">#REF!</definedName>
    <definedName name="qw">[18]PRESUPUESTO!$M$10:$AH$731</definedName>
    <definedName name="qwe">[20]INSU!$D$133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[21]COF!$G$733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SALARIO" localSheetId="0">#REF!</definedName>
    <definedName name="SALARIO">#REF!</definedName>
    <definedName name="SALIDA">#N/A</definedName>
    <definedName name="SDSDFSDFSDF" localSheetId="0">#REF!</definedName>
    <definedName name="SDSDFSDFSDF">#REF!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pm" localSheetId="0">#REF!</definedName>
    <definedName name="spm">#REF!</definedName>
    <definedName name="SS">[6]M.O.!$C$12</definedName>
    <definedName name="SUB_TOTAL" localSheetId="0">#REF!</definedName>
    <definedName name="SUB_TOTAL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'LISTA PARTIDAS '!$1:$8</definedName>
    <definedName name="_xlnm.Print_Titles">#N/A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45621" fullPrecision="0"/>
</workbook>
</file>

<file path=xl/calcChain.xml><?xml version="1.0" encoding="utf-8"?>
<calcChain xmlns="http://schemas.openxmlformats.org/spreadsheetml/2006/main">
  <c r="F276" i="25" l="1"/>
  <c r="F275" i="25"/>
  <c r="F274" i="25"/>
  <c r="F308" i="25" l="1"/>
  <c r="F301" i="25"/>
  <c r="F302" i="25"/>
  <c r="F303" i="25"/>
  <c r="F304" i="25"/>
  <c r="F309" i="25"/>
  <c r="F178" i="25" l="1"/>
  <c r="F179" i="25"/>
  <c r="F180" i="25"/>
  <c r="F181" i="25"/>
  <c r="F184" i="25"/>
  <c r="F185" i="25"/>
  <c r="F186" i="25"/>
  <c r="F187" i="25"/>
  <c r="F182" i="25"/>
  <c r="F183" i="25" l="1"/>
  <c r="F12" i="25"/>
  <c r="F13" i="25"/>
  <c r="F18" i="25"/>
  <c r="F21" i="25"/>
  <c r="F22" i="25"/>
  <c r="F23" i="25"/>
  <c r="F26" i="25"/>
  <c r="F27" i="25"/>
  <c r="F29" i="25"/>
  <c r="F31" i="25"/>
  <c r="F32" i="25"/>
  <c r="F33" i="25"/>
  <c r="F37" i="25"/>
  <c r="F40" i="25"/>
  <c r="F41" i="25"/>
  <c r="F42" i="25"/>
  <c r="F45" i="25"/>
  <c r="F46" i="25"/>
  <c r="F48" i="25"/>
  <c r="F52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80" i="25"/>
  <c r="F82" i="25"/>
  <c r="F86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9" i="25"/>
  <c r="F110" i="25"/>
  <c r="F111" i="25"/>
  <c r="F113" i="25"/>
  <c r="F115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9" i="25"/>
  <c r="F140" i="25"/>
  <c r="F141" i="25"/>
  <c r="F142" i="25"/>
  <c r="F144" i="25"/>
  <c r="F145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9" i="25"/>
  <c r="F170" i="25"/>
  <c r="F171" i="25"/>
  <c r="F172" i="25"/>
  <c r="F173" i="25"/>
  <c r="F177" i="25"/>
  <c r="F188" i="25"/>
  <c r="F189" i="25"/>
  <c r="F192" i="25"/>
  <c r="F193" i="25"/>
  <c r="F195" i="25"/>
  <c r="F196" i="25"/>
  <c r="F197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8" i="25"/>
  <c r="F225" i="25"/>
  <c r="F226" i="25"/>
  <c r="F227" i="25"/>
  <c r="F228" i="25"/>
  <c r="F229" i="25"/>
  <c r="F230" i="25"/>
  <c r="F231" i="25"/>
  <c r="F232" i="25"/>
  <c r="F233" i="25"/>
  <c r="F234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5" i="25"/>
  <c r="F266" i="25"/>
  <c r="F267" i="25"/>
  <c r="F268" i="25"/>
  <c r="F269" i="25"/>
  <c r="F270" i="25"/>
  <c r="F271" i="25"/>
  <c r="F272" i="25"/>
  <c r="F278" i="25"/>
  <c r="F279" i="25"/>
  <c r="F280" i="25"/>
  <c r="F282" i="25"/>
  <c r="F283" i="25"/>
  <c r="F291" i="25"/>
  <c r="F292" i="25"/>
  <c r="F293" i="25"/>
  <c r="F294" i="25"/>
  <c r="F295" i="25"/>
  <c r="F296" i="25"/>
  <c r="F297" i="25"/>
  <c r="F298" i="25"/>
  <c r="F299" i="25"/>
  <c r="F30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40" i="25"/>
  <c r="F341" i="25"/>
  <c r="F343" i="25"/>
  <c r="F345" i="25"/>
  <c r="F347" i="25"/>
  <c r="F348" i="25"/>
  <c r="F349" i="25"/>
  <c r="F351" i="25"/>
  <c r="F355" i="25"/>
  <c r="F356" i="25"/>
  <c r="F357" i="25"/>
  <c r="F358" i="25"/>
  <c r="F359" i="25"/>
  <c r="F360" i="25"/>
  <c r="F370" i="25"/>
  <c r="F369" i="25" l="1"/>
  <c r="F352" i="25"/>
  <c r="F83" i="25"/>
  <c r="F219" i="25"/>
  <c r="F116" i="25"/>
  <c r="F198" i="25"/>
  <c r="F146" i="25"/>
  <c r="F49" i="25"/>
  <c r="F371" i="25" l="1"/>
  <c r="F372" i="25" s="1"/>
  <c r="F380" i="25" s="1"/>
  <c r="F377" i="25" l="1"/>
  <c r="F383" i="25"/>
  <c r="F376" i="25"/>
  <c r="F382" i="25" s="1"/>
  <c r="F378" i="25"/>
  <c r="F381" i="25"/>
  <c r="F379" i="25"/>
  <c r="F384" i="25"/>
  <c r="F375" i="25"/>
  <c r="F385" i="25" l="1"/>
  <c r="F387" i="25" s="1"/>
</calcChain>
</file>

<file path=xl/comments1.xml><?xml version="1.0" encoding="utf-8"?>
<comments xmlns="http://schemas.openxmlformats.org/spreadsheetml/2006/main">
  <authors>
    <author>COSTOS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 xml:space="preserve">DIVISION COSTOS
Digitado por:
ROBERT RUIZ AGUIAR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<sst xmlns="http://schemas.openxmlformats.org/spreadsheetml/2006/main" count="554" uniqueCount="289">
  <si>
    <t>Partida</t>
  </si>
  <si>
    <t>Descripcion</t>
  </si>
  <si>
    <t>Unidad</t>
  </si>
  <si>
    <t>P.U. (RD$)</t>
  </si>
  <si>
    <t>Valor (RD$)</t>
  </si>
  <si>
    <t>M3</t>
  </si>
  <si>
    <t>ML</t>
  </si>
  <si>
    <t>U</t>
  </si>
  <si>
    <t>TOTAL GASTOS INDIRECTOS</t>
  </si>
  <si>
    <t>HONORARIOS PROFESIONALES</t>
  </si>
  <si>
    <t>SUPERVISION DE LA OBRA</t>
  </si>
  <si>
    <t>GASTOS DE TRANSPORTE</t>
  </si>
  <si>
    <t>Cant.</t>
  </si>
  <si>
    <t>GASTOS ADMINISTRATIVOS</t>
  </si>
  <si>
    <t>IMPREVISTOS</t>
  </si>
  <si>
    <t>REPLANTEO Y CONTROL TOPOGRAFICO</t>
  </si>
  <si>
    <t>Z</t>
  </si>
  <si>
    <t>VARIOS</t>
  </si>
  <si>
    <t>TOTAL FASE Z</t>
  </si>
  <si>
    <t>A</t>
  </si>
  <si>
    <t>SUMINISTRO DE TUBERIA</t>
  </si>
  <si>
    <t>COLOCACION DE TUBERIA</t>
  </si>
  <si>
    <t>DIA</t>
  </si>
  <si>
    <t>MANO DE OBRA</t>
  </si>
  <si>
    <t>M2</t>
  </si>
  <si>
    <t xml:space="preserve">PAÑETE INTERIOR </t>
  </si>
  <si>
    <t>CANTOS</t>
  </si>
  <si>
    <t>SUB- TOTAL GENERAL</t>
  </si>
  <si>
    <t>RELLENO COMPACTADO CON COMPACTADOR MECANICO EN CAPAS DE 0.30</t>
  </si>
  <si>
    <t>SEGUROS, POLIZAS Y FIANZAS</t>
  </si>
  <si>
    <t>LEY 6-86</t>
  </si>
  <si>
    <t>M</t>
  </si>
  <si>
    <t>B</t>
  </si>
  <si>
    <t>C</t>
  </si>
  <si>
    <t xml:space="preserve"> ITBIS ( LEY 07-2007)</t>
  </si>
  <si>
    <t>MOVIMIENTO DE TIERRA</t>
  </si>
  <si>
    <t>REGULARIZACION DE ZANJAS</t>
  </si>
  <si>
    <t>I</t>
  </si>
  <si>
    <t>II</t>
  </si>
  <si>
    <t>REGISTROS</t>
  </si>
  <si>
    <t>TOTAL FASE B</t>
  </si>
  <si>
    <t>TOTAL FASE C</t>
  </si>
  <si>
    <t>HR</t>
  </si>
  <si>
    <t>PAÑETE</t>
  </si>
  <si>
    <t>BOTE DE MATERIAL C/CAMION D=5 KM</t>
  </si>
  <si>
    <t>D</t>
  </si>
  <si>
    <t>TOTAL FASE D</t>
  </si>
  <si>
    <t>E</t>
  </si>
  <si>
    <t>TOTAL FASE E</t>
  </si>
  <si>
    <t>VALLA ANUNCIANDO LA OBRA 10''x16''IMPRESION  FULL COLOR, CONTENIENDO LOGO DE INAPA , NOMBRE DEL PROYECTO Y CONTRATISTA .ESTRUCTURA EN TUBOS GALVANIZADOS 1 1/2 X 1 1/2 Y SOPORTE EN TUBOS CUADRADOS 4X4</t>
  </si>
  <si>
    <t>GASTOS INDIRECTOS</t>
  </si>
  <si>
    <t>TOTAL A CONTRATAR (RD$)</t>
  </si>
  <si>
    <t>BOTE DE  MATERIAL C/CAMION DIST.5KM</t>
  </si>
  <si>
    <t xml:space="preserve">OPERACION Y MANTENIMIENTO DEL INAPA </t>
  </si>
  <si>
    <t xml:space="preserve">REPLANTEO </t>
  </si>
  <si>
    <t>F</t>
  </si>
  <si>
    <t>PRELIMINARES</t>
  </si>
  <si>
    <t>CAPATAZ</t>
  </si>
  <si>
    <t>LIMPIEZA FINAL Y CONTINUA</t>
  </si>
  <si>
    <t>Ubicación : PROV. HERMANAS MIRABAL</t>
  </si>
  <si>
    <t>SUMINISTRO MATERIAL DE MINA D= 10 KM</t>
  </si>
  <si>
    <t>SUBOLECTORA 1</t>
  </si>
  <si>
    <t>CONSTRUCCION REGISTRO SEGUN DETALLE DE DISEÑO</t>
  </si>
  <si>
    <t>SUBOLECTORA 2</t>
  </si>
  <si>
    <t xml:space="preserve">EXCAVACION  MATERIAL CON EQUIPO </t>
  </si>
  <si>
    <t>SUBOLECTORA SAN MIGUEL I</t>
  </si>
  <si>
    <t>ACHIQUE CON BOMBA 5.5 HP</t>
  </si>
  <si>
    <t>TERMINACION DE SUPERFICIE</t>
  </si>
  <si>
    <t>SUBOLECTORA SAN MIGUEL II (PLUVIAL)</t>
  </si>
  <si>
    <t xml:space="preserve">CODIA </t>
  </si>
  <si>
    <t>TRABAJOS DE REHABILITACION EN COLECTOR</t>
  </si>
  <si>
    <t>REPARACION DE REGISTROS EXISTENTE</t>
  </si>
  <si>
    <t>OBREROS 4H</t>
  </si>
  <si>
    <t>JUNTAS</t>
  </si>
  <si>
    <t>BOTE DE MATERIAL  INSERVIBLE C/CAMION DIST.5KM</t>
  </si>
  <si>
    <t xml:space="preserve">HORMIGON ARMADO EN: FC' = 210 KG/CM2 </t>
  </si>
  <si>
    <t xml:space="preserve">LOSA DE FONDO 0.15 - 0.91 QQ/M3 </t>
  </si>
  <si>
    <t xml:space="preserve">MUROS 0.15 - 1.24 QQ/M3 </t>
  </si>
  <si>
    <t xml:space="preserve">TERMINACION DE SUPERFICIE </t>
  </si>
  <si>
    <t xml:space="preserve">CANTOS  </t>
  </si>
  <si>
    <t xml:space="preserve">LIMPIEZA FINAL </t>
  </si>
  <si>
    <t xml:space="preserve">RAMPA  0.15 - 0.98 QQ/M3 </t>
  </si>
  <si>
    <t xml:space="preserve">ESCALONES  0.15 - 0.38 QQ/M3 </t>
  </si>
  <si>
    <t xml:space="preserve">DENTELLON  0.15 - 1.67 QQ/M3 </t>
  </si>
  <si>
    <t>8.3.1</t>
  </si>
  <si>
    <t>8.3.2</t>
  </si>
  <si>
    <t>8.3.3</t>
  </si>
  <si>
    <t>8.3.4</t>
  </si>
  <si>
    <t>8.4.1</t>
  </si>
  <si>
    <t>8.4.2</t>
  </si>
  <si>
    <t>CONSTRUCCION CANALETA DE H.A</t>
  </si>
  <si>
    <t xml:space="preserve">ALERONES 0.15 - 1.80 QQ/M3 </t>
  </si>
  <si>
    <t>BOTE DE MATERIAL  INSERVIBLE C/CAMION DIST.  5 KM</t>
  </si>
  <si>
    <t>SUBTOTAL A</t>
  </si>
  <si>
    <t>TOTAL FASE F</t>
  </si>
  <si>
    <t xml:space="preserve">FINO DE FONDO </t>
  </si>
  <si>
    <t>4.2.1</t>
  </si>
  <si>
    <t>4.2.2</t>
  </si>
  <si>
    <t>4.3.1</t>
  </si>
  <si>
    <t>4.3.2</t>
  </si>
  <si>
    <t>MEJORAMIENTO  PLANTA TRATAMIENTO</t>
  </si>
  <si>
    <t xml:space="preserve">DESARENADOR </t>
  </si>
  <si>
    <t>LIMPEZA Y EXTRACION DE MALEZAS</t>
  </si>
  <si>
    <t>PEONES ( 4 )</t>
  </si>
  <si>
    <t>DIAS</t>
  </si>
  <si>
    <t xml:space="preserve">HERRAMIENTAS MENORES </t>
  </si>
  <si>
    <t>3</t>
  </si>
  <si>
    <t>4</t>
  </si>
  <si>
    <t>EXCAVACION MATERIAL EN PRESENCIA DE AGUA</t>
  </si>
  <si>
    <t>M3E</t>
  </si>
  <si>
    <t>NIVELACION Y COMPACTACION DE FONDO</t>
  </si>
  <si>
    <t>AFINE DE TALUD</t>
  </si>
  <si>
    <t xml:space="preserve">TUBERIA DE 8" PVC SDR-41 </t>
  </si>
  <si>
    <t xml:space="preserve">EXCAVACION MATERIAL COMPACTO A MANO </t>
  </si>
  <si>
    <t xml:space="preserve">ASIENTO DE ARENA </t>
  </si>
  <si>
    <t xml:space="preserve"> COMPACTADO CON COMPACTADOR MECANICO EN CAPAS DE 0.20 </t>
  </si>
  <si>
    <t>SUMINISTRO DE TUBERIA 8" PVC SDR-41</t>
  </si>
  <si>
    <t>COLOCACION DE TUBERIA 8" PVC SDR-41</t>
  </si>
  <si>
    <t>6</t>
  </si>
  <si>
    <t>7</t>
  </si>
  <si>
    <t xml:space="preserve">REPARACIONES EN LOS PAÑETES, FINOS Y CANTOS </t>
  </si>
  <si>
    <t>8</t>
  </si>
  <si>
    <t>PINTURA GENERAL EN DESARENADOR</t>
  </si>
  <si>
    <t>DESMONTE DE AIREADORES EXISTENTES</t>
  </si>
  <si>
    <t>5</t>
  </si>
  <si>
    <t xml:space="preserve">LIMPIEZA Y EXTRACCION DE MALEZAS ESTRUCTURA DE ENTRADA Y RECOLECCION </t>
  </si>
  <si>
    <t>PEONES ( 10 )</t>
  </si>
  <si>
    <t xml:space="preserve">CONVERSION LAGUNA FACULTATIVA No.2 EN LAGUNA DE MADURACION </t>
  </si>
  <si>
    <t>1</t>
  </si>
  <si>
    <t>1.1</t>
  </si>
  <si>
    <t>1.2</t>
  </si>
  <si>
    <t>MAMPARAS</t>
  </si>
  <si>
    <t>2.1.1</t>
  </si>
  <si>
    <t>EXCAVACION MATERIAL COMPACTO C/EQUIPO</t>
  </si>
  <si>
    <t>2.1.2</t>
  </si>
  <si>
    <t>COMPACTADOR MATERIAL PRODUCTO DE LA EXCAVACION EN CAPAS DE 0.20 M  C/COMPACTADOR MECANICO</t>
  </si>
  <si>
    <t>2.1.3</t>
  </si>
  <si>
    <t>BOTE DE MATERIAL C/CAMION  (DIST. MIN. 5.0 KM)</t>
  </si>
  <si>
    <t>2.1.4</t>
  </si>
  <si>
    <t>SUM., COLOC. Y COMPACTADO DE MATERIAL SATURADO CON GRAVILLA EN FONDO ZAPATA DE MUROS E=0.10</t>
  </si>
  <si>
    <t>2.1.5</t>
  </si>
  <si>
    <t>SUM. Y COLOCACION DE GRAVA EN FONDO ZAPATA DE MUROS E=0.10</t>
  </si>
  <si>
    <t>HORMIGON EN: F'C=210 KG/CM2</t>
  </si>
  <si>
    <t>ZAPATA DE MUROS DE BLOCK DE 8"  (1.00 X 0.25), Ø3/8" @ 0.25</t>
  </si>
  <si>
    <t>COLUMNA (0.20X0.20) -  4.58QQ/M3</t>
  </si>
  <si>
    <t>VIGA (0.15 X 0.15)M - 4Ø3/8" + Ø3/8"@0.25</t>
  </si>
  <si>
    <t>BLOQUES</t>
  </si>
  <si>
    <t>DE 8 BNP Ø3/8@0.60 CAMARA LLENA Y SERPENTINAS (2Ø3/8 C/3 LINEAS DE BLOCK)</t>
  </si>
  <si>
    <t>DE 8 SNP Ø3/8@0.60 CAMARA LLENA Y SERPENTINAS (2Ø3/8 C/3 LINEAS DE BLOCK)</t>
  </si>
  <si>
    <t xml:space="preserve">PANETE </t>
  </si>
  <si>
    <t>AREA PERIFERICA</t>
  </si>
  <si>
    <t>1.3</t>
  </si>
  <si>
    <t>LOGO Y LETRERO INAPA</t>
  </si>
  <si>
    <t>2</t>
  </si>
  <si>
    <t>SEÑALIZACION DE AVISO PROHIBICION ENTRADAS A LA PLANTA</t>
  </si>
  <si>
    <t>TRABAJOS EN LAGUNA DE  AIREACION  EXISTENTES</t>
  </si>
  <si>
    <t>TRABAJOS EN LAGUNA FACULTATIVA EXISTENTE</t>
  </si>
  <si>
    <t>III</t>
  </si>
  <si>
    <t>IV</t>
  </si>
  <si>
    <t>V</t>
  </si>
  <si>
    <t>Obra : CONSTRUCCION SUBCOLECTORAS Y MEJORAMIENTO PLANTA DE TRATAMIENTO AGUAS RESIDUALES DEL ALCANTARILLADO SANITARIO SALCEDO</t>
  </si>
  <si>
    <t>ZONA : III</t>
  </si>
  <si>
    <t xml:space="preserve">LIMPIEZA Y ACONDICIONAMIENTO CON EQUIPO 128 HP O SIMILAR EN AREA TRAZADO LINEAS SUBCOLECTORA </t>
  </si>
  <si>
    <t xml:space="preserve">PRELIMINARES </t>
  </si>
  <si>
    <t>2.2.1</t>
  </si>
  <si>
    <t>2.2.2</t>
  </si>
  <si>
    <t>2.2.3</t>
  </si>
  <si>
    <t>2.3.1</t>
  </si>
  <si>
    <t>2.3.2</t>
  </si>
  <si>
    <t>4.2.3</t>
  </si>
  <si>
    <t xml:space="preserve">EXCAVACION  MATERIAL ALTO CONTENIDO DE HUMEDAD CON EQUIPO </t>
  </si>
  <si>
    <t xml:space="preserve">LETREROS, SENALIZACION Y SEGURIDAD </t>
  </si>
  <si>
    <t>ACONDICIONAMIENTO CAÑADA 1</t>
  </si>
  <si>
    <t>USO DE EQUIPO 128 HP O SIMILAR PARA LIMPIEZA Y MOVIMIENTO DE TIERRA CAÑADA</t>
  </si>
  <si>
    <t>ACONDICIONAMIENTO CAÑADA 2</t>
  </si>
  <si>
    <t>LETREROS, SENALIZACION, SEGURIDAD Y PROTECCION OBRAS EXISTENTES</t>
  </si>
  <si>
    <t>RECONSTRUCCION CABEZAL DE DESCARGA EN H.A  SEGÚN DETALLE</t>
  </si>
  <si>
    <t>REPIQUE</t>
  </si>
  <si>
    <t>PANETE</t>
  </si>
  <si>
    <t>FINO FONDO</t>
  </si>
  <si>
    <t>FINO TECHO</t>
  </si>
  <si>
    <t>REGISTROS PREFABRICADOS 1.00 A 1.50 MTS SEGUN DISENO</t>
  </si>
  <si>
    <t>PINTURA BARANDAS</t>
  </si>
  <si>
    <t>PINTURA ACRILICA  (INC. BASE Y LIMPIEZA DE PARED)</t>
  </si>
  <si>
    <t xml:space="preserve">PINTURA  </t>
  </si>
  <si>
    <t>SUMINISTRO E INSTALACION TUBERIA 20 PVC SDR 32.5 CON JUNTA GOMA - TUBERIA DE INTERCONEXION ENTRE LAGUNA FACULTATIVA 2 Y LAGUNA MADURACION (INCLUYE MOVIMIENTO DE TIERRA)</t>
  </si>
  <si>
    <t>MEDIDA  INT. 0.80 X 0.80 X 1.05M EN BLOCK 8" CAMARAS LLENAS, LOSA DE FONDO Y TECHO  H.A. F'C=210 KG/CM2 e=0.10, Ø3/8" @ 0.20</t>
  </si>
  <si>
    <t>MEDIDA INT. 0.80 X 0.80 X 2.00M EN BLOCK 8" CAMARAS LLENAS, LOSA DE FONDO Y TECHO  H.A. F'C=210 KG/CM2 e=0.10, Ø3/8" @ 0.20</t>
  </si>
  <si>
    <t>REGISTROS SEGÚN DETALLE DE PLANOS</t>
  </si>
  <si>
    <t>VERTEDOR DE ENTRADA (VR2)  L=8.00M SEGÚN PLANO</t>
  </si>
  <si>
    <t>CENTRO DE CONTROL DE MOTORES PARA 4 UD DE MOTORES DE 15, HP 480 V, ARRANQUE DIRECTO A LINEA, CON BOTONERA MARCHA PARO Y LUZ INDICADORA MARCHA PARO</t>
  </si>
  <si>
    <t>6.5</t>
  </si>
  <si>
    <t>REGISTROS EN BLOQUES  0.50 X 0.50 (SEGÚN DETALLES)</t>
  </si>
  <si>
    <t>6.4</t>
  </si>
  <si>
    <t>TUBERIA 2" PVC SDR 26 (INCLUYE SUMINISTRO COLOCACION Y MOVIMIENTO DE TIERRA)</t>
  </si>
  <si>
    <t>6.3</t>
  </si>
  <si>
    <t>TUBERIA 3" PVC SDR 26 (INCLUYE SUMINISTRO COLOCACION Y MOVIMIENTO DE TIERRA)</t>
  </si>
  <si>
    <t>6.2</t>
  </si>
  <si>
    <t xml:space="preserve">1 CONDUCTORES # 8 THHN </t>
  </si>
  <si>
    <t xml:space="preserve">3 CONDUCTORES # 6 THHN </t>
  </si>
  <si>
    <t>ALIMENTADOR DESDE ARRANCADOR HASTA AGITADORES COMPUESTO POR:</t>
  </si>
  <si>
    <t>6.1</t>
  </si>
  <si>
    <t>ELECTRIFICACION SISTEMA DE AIREACION  (SEGÚN PLANOS)</t>
  </si>
  <si>
    <t xml:space="preserve">LIMPIEZA Y EXTRACCION DE MALEZAS EN REGISTROS DE ENTRADA  </t>
  </si>
  <si>
    <t>m2</t>
  </si>
  <si>
    <t>CONSTRUCCION DE LAGUNA (ESTANQUE DE RETENCION DE LODOS)  SEGÚN DETALLE PLANOS</t>
  </si>
  <si>
    <t>REUBICACION REJILLA DE DESBASTE. SEGÚN DETALLE</t>
  </si>
  <si>
    <t>BANDEJA HIERRO NEGRO E=1/8" (0.80 X 0.40) C/ORIFICIOS DE 1/4" Y TORNILLOS . Ø14MM PARA SUJETAR BANDEJA SEGÚN DETALLES</t>
  </si>
  <si>
    <t>REGISTRO HA  H= 2.87  M   F´C= 210 Kg/cm2</t>
  </si>
  <si>
    <t>REGISTRO HA  H= 2.60  M   F´C= 210 Kg/cm2</t>
  </si>
  <si>
    <t>REGISTRO HA  H= 2.00  M   F´C= 210 Kg/cm2</t>
  </si>
  <si>
    <t>REGISTRO HA  H= 1.55 M   F´C= 210 Kg/cm2</t>
  </si>
  <si>
    <t>CONSTRUCCION ANCLAJES PARA TUBERIA TIPO 2 SEGÚN DETALLE DE PLANO (1.50MX0.80M, F´C= 210 Kg/cm2, V=2.00 M3, qq=1.73 QQ/M3)</t>
  </si>
  <si>
    <t>REGISTRO HA  H= 2.80  M   F´C= 210 Kg/cm2</t>
  </si>
  <si>
    <t>REGISTRO HA  H= 2.65  M   F´C= 210 Kg/cm2</t>
  </si>
  <si>
    <t>REGISTRO HA  H= 1.20 M   F´C= 210 Kg/cm2</t>
  </si>
  <si>
    <t>CONSTRUCCION ANCLAJES PARA TUBERIA TIPO 1 SEGÚN DETALLE DE PLANO (0.80MX0.80M, F´C= 210 Kg/cm2, V=1.13 M3, qq=2.00 QQ/M3)</t>
  </si>
  <si>
    <t>REGISTRO HA  H= 1.80 M   F´C= 210 Kg/cm2</t>
  </si>
  <si>
    <t>REGISTRO HA  H= 1.50 M   F´C= 210 Kg/cm2</t>
  </si>
  <si>
    <t>REGISTRO HA  H= 2.04  M   F´C= 210 Kg/cm2</t>
  </si>
  <si>
    <t>REGISTRO HA  H= 1.85 M   F´C= 210 Kg/cm2</t>
  </si>
  <si>
    <t>SUBTOTAL  FASE G</t>
  </si>
  <si>
    <t>G</t>
  </si>
  <si>
    <t>VI</t>
  </si>
  <si>
    <t>2.1</t>
  </si>
  <si>
    <t>2.2</t>
  </si>
  <si>
    <t>LETRERO IDENTIFICACION UNIDADES</t>
  </si>
  <si>
    <t xml:space="preserve">LOGO INAPA </t>
  </si>
  <si>
    <t>Ø12" ACERO SCH 30 SIN COSTURA CON PROTECCION ANTICORROSIVA</t>
  </si>
  <si>
    <t>Ø8" ACERO SCH 40 SIN COSTURA CON PROTECCION ANTICORROSIVA</t>
  </si>
  <si>
    <t>Ø20" ACERO SCH 20 SIN COSTURA CON PROTECCION ANTICORROSIVA</t>
  </si>
  <si>
    <t>3.6.1</t>
  </si>
  <si>
    <t>3.6.2</t>
  </si>
  <si>
    <t>9</t>
  </si>
  <si>
    <t>6.2.1</t>
  </si>
  <si>
    <t>6.2.2</t>
  </si>
  <si>
    <t>6.2.3</t>
  </si>
  <si>
    <t>6.2.4</t>
  </si>
  <si>
    <t>6.2.5</t>
  </si>
  <si>
    <t>6.2.6</t>
  </si>
  <si>
    <t>6.2.7</t>
  </si>
  <si>
    <t>8.1</t>
  </si>
  <si>
    <t>8.2</t>
  </si>
  <si>
    <t>8.3</t>
  </si>
  <si>
    <t>8.4</t>
  </si>
  <si>
    <t>8.5</t>
  </si>
  <si>
    <t xml:space="preserve">CONSTRUCCION CABEZAL HA </t>
  </si>
  <si>
    <t>8.2.1</t>
  </si>
  <si>
    <t>8.2.2</t>
  </si>
  <si>
    <t>8.2.3</t>
  </si>
  <si>
    <t>8.2.4</t>
  </si>
  <si>
    <t>SUSTITUCION TAPAS GRP O POLIETILENO PARA REGISTROS EXISTENTES D=0.80 M</t>
  </si>
  <si>
    <t>REMOCION  ELEMENTOS EXISTENTES-ANILLO SUPERIOR- CONO H=0.60 M</t>
  </si>
  <si>
    <t>SUMINISTRO ANILLO SUPERIOR - CONO H=0.60 M</t>
  </si>
  <si>
    <t>LIMPIEZA DE REGISTRO, INCLUYE EXTRACCIÓN DE SEDIMENTOS Y ESCOMBROS  (1 HOMBRE)</t>
  </si>
  <si>
    <t>PERSONAL 8H</t>
  </si>
  <si>
    <t>1.1.1</t>
  </si>
  <si>
    <t>1.1.2</t>
  </si>
  <si>
    <t>USO DE BOMBA EXTRACCION  DE LODOS</t>
  </si>
  <si>
    <t>1.4</t>
  </si>
  <si>
    <t>DEMOLICION ESTRUCTURAS EXISTENTES (VERTEDOR  DE SALIDA,  REGISTROS)</t>
  </si>
  <si>
    <t>DEMOLICION ESTRUCTURAS EXISTENTES (BLOQUES) EN REGISTROS Y VERTEDOR</t>
  </si>
  <si>
    <t>DEMOLICION ESTRUCTURAS EXISTENTES (HORMIGON ARMADO EN REGISTROS Y VERTEDOR)</t>
  </si>
  <si>
    <t>1.2.1</t>
  </si>
  <si>
    <t>1.2.2</t>
  </si>
  <si>
    <t>AISLAR SISTEMA DE INTERCONEXION TUBERIAS LAGUNA FACULTATIVA A LAGUNA  MADURACION DE ACABADO SEGÚN DISENO (SELLADO TUBERIA EN  SALIDA REGISTRO Y EN ENCACHE TALUD LAGUNA)</t>
  </si>
  <si>
    <t xml:space="preserve">EXCAVACION  MATERIAL COMPACTO CON EQUIPO </t>
  </si>
  <si>
    <t>IMPERMEABILIZANTE DE TECHO EN CASETA GENERADOR (TIPO EMULSION ACRILICA)</t>
  </si>
  <si>
    <t xml:space="preserve">SUELO CEMENTO AL 5 % EN FONDO e=0.07 </t>
  </si>
  <si>
    <t>LETREROS, SENALIZACION Y SEGURIDAD (INC USO CINTAS PRECAUCION Y POSTES)</t>
  </si>
  <si>
    <t xml:space="preserve">ENTIBADO PAREDES LATERALES CONTINUO </t>
  </si>
  <si>
    <t>SUMINISTRO Y COLOCACION DE AIREADORES SUPERFICIALES TIPO CONO DE MOTOR 15 HP, CADA UNO INCLUYE ANCLAJE PARA COLOCACIÓN EN PLATAFORMAS FIJA DE HORMIGÓN, MOTORREDUCTOR (56 RPM O SIMILAR), MANGÓN DE ACOPLAMIENTO (EN ACERO), VÁSTAGO (EN ACERO), ROTOR O ASPAS (EN ACERO), CAPACIDAD NOMINAL DE OXIGENACIÓN ALREDEDOR DE 25 KGO2/H. (A COLOCAR EN PASARELAS EXISTENTES  SEGÚN ESPECIFICACIONES DISENO.)</t>
  </si>
  <si>
    <t>REPOSICION CERCA ALAMBRE DE PUAS 10 LINEAS (CON POSTES MADERA C/ 2.00 M)</t>
  </si>
  <si>
    <t xml:space="preserve">TRAJE PARA LLUVIA -- 1.00 U </t>
  </si>
  <si>
    <t xml:space="preserve">PALA MANUAL -- 1.00 U </t>
  </si>
  <si>
    <t xml:space="preserve">RASTRILLO -- 1.00 U </t>
  </si>
  <si>
    <t xml:space="preserve">MACHETE -- 1.00 U </t>
  </si>
  <si>
    <t xml:space="preserve">ESCOBA  -- 1.00 U </t>
  </si>
  <si>
    <t xml:space="preserve">GUANTES -- 1.00 U </t>
  </si>
  <si>
    <t xml:space="preserve">MASCARA -- 1.00 U </t>
  </si>
  <si>
    <t xml:space="preserve">BOTAS  -- 1.00 U </t>
  </si>
  <si>
    <t>SUMINISTROS DE UTENSILIOS PARA MANTENIMIENTO Y OPERACION DE LA PLANTA</t>
  </si>
  <si>
    <t>LIMPIEZA Y ACONDICIONAMIENTO DE LA LAGUNA A CONVERTIR (INCLUYE VACIADO Y EXTRACCION DE LODOS)</t>
  </si>
  <si>
    <t>LIMPIEZA Y ACONDICIONAMIENTO DE LA LAGUNA A CONVERTIR (INCLUYE VACIADO, EXTRACCION DE LODOS)</t>
  </si>
  <si>
    <t>BOTE CON CAMION MATERIAL DEMOLIDO CON CAMION D=5 KM</t>
  </si>
  <si>
    <t>BOTE MATERIAL  C/ CAMION (DIST. MIN. 5.0 KM)</t>
  </si>
  <si>
    <t>ENCACHE TALUD DE LAGUNA</t>
  </si>
  <si>
    <t>SUMINISTRO Y COLOCACION DE LAMINAS METALICAS DE ACERO INOXIDABLE EN DESARENADOR 0.80M X 0.30 M, E=1/8" (INCLUYE REGLA DE MEDICION DE ACERO INOXIDABLE L=0.30M) SEGÚN ESPECIFICACIONES</t>
  </si>
  <si>
    <t>CAMPAMENTO (INC. ALQUILER SOLAR CON O SIN VIVIENDA, ALMACEN DE MATERIALES Y ALQUILER 2 U BANOS MOVILES)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</si>
</sst>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#,##0.00;[Red]#,##0.00"/>
    <numFmt numFmtId="167" formatCode="0.0"/>
    <numFmt numFmtId="168" formatCode="0.000"/>
    <numFmt numFmtId="169" formatCode="0.0%"/>
    <numFmt numFmtId="170" formatCode="0.00_)"/>
    <numFmt numFmtId="171" formatCode="[$€]#,##0.00;[Red]\-[$€]#,##0.00"/>
    <numFmt numFmtId="172" formatCode="#."/>
    <numFmt numFmtId="173" formatCode="_-* #,##0.00\ [$€]_-;\-* #,##0.00\ [$€]_-;_-* &quot;-&quot;??\ [$€]_-;_-@_-"/>
    <numFmt numFmtId="174" formatCode="#,##0.00_ ;\-#,##0.00\ "/>
    <numFmt numFmtId="175" formatCode="General_)"/>
    <numFmt numFmtId="176" formatCode="#,##0.0;\-#,##0.0"/>
    <numFmt numFmtId="177" formatCode="_-* #,##0.0000_-;\-* #,##0.0000_-;_-* &quot;-&quot;??_-;_-@_-"/>
    <numFmt numFmtId="178" formatCode="#,##0;\-#,##0"/>
    <numFmt numFmtId="179" formatCode="_(&quot;$&quot;* #,##0.00_);_(&quot;$&quot;* \(#,##0.00\);_(&quot;$&quot;* &quot;-&quot;??_);_(@_)"/>
    <numFmt numFmtId="180" formatCode="_-[$€-2]* #,##0.00_-;\-[$€-2]* #,##0.00_-;_-[$€-2]* &quot;-&quot;??_-"/>
    <numFmt numFmtId="181" formatCode="_([$€]* #,##0.00_);_([$€]* \(#,##0.00\);_([$€]* &quot;-&quot;??_);_(@_)"/>
    <numFmt numFmtId="182" formatCode="&quot;$&quot;#,##0.00;[Red]\-&quot;$&quot;#,##0.00"/>
    <numFmt numFmtId="183" formatCode="_-* #,##0.00\ &quot;Pts&quot;_-;\-* #,##0.00\ &quot;Pts&quot;_-;_-* &quot;-&quot;??\ &quot;Pts&quot;_-;_-@_-"/>
    <numFmt numFmtId="184" formatCode="_-* #,##0.00\ _P_t_s_-;\-* #,##0.00\ _P_t_s_-;_-* &quot;-&quot;??\ _P_t_s_-;_-@_-"/>
    <numFmt numFmtId="185" formatCode="_(* #,##0.00_);_(* \(#,##0.00\);_(* \-??_);_(@_)"/>
    <numFmt numFmtId="186" formatCode="#,##0.0000_);\(#,##0.0000\)"/>
    <numFmt numFmtId="187" formatCode="_-&quot;$&quot;* #,##0.00_-;\-&quot;$&quot;* #,##0.00_-;_-&quot;$&quot;* &quot;-&quot;??_-;_-@_-"/>
    <numFmt numFmtId="188" formatCode="&quot;Activado&quot;;&quot;Activado&quot;;&quot;Desactivado&quot;"/>
    <numFmt numFmtId="189" formatCode="#,##0.0"/>
    <numFmt numFmtId="190" formatCode="_(* #,##0.0_);_(* \(#,##0.0\);_(* &quot;-&quot;??_);_(@_)"/>
    <numFmt numFmtId="191" formatCode="#,##0.0_);\(#,##0.0\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sz val="10"/>
      <name val="Tms Rmn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2"/>
      <name val="Courier New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29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30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171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2" fontId="14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5" applyNumberFormat="0" applyAlignment="0" applyProtection="0"/>
    <xf numFmtId="0" fontId="21" fillId="0" borderId="10" applyNumberFormat="0" applyFill="0" applyAlignment="0" applyProtection="0"/>
    <xf numFmtId="0" fontId="3" fillId="22" borderId="11" applyNumberFormat="0" applyFont="0" applyAlignment="0" applyProtection="0"/>
    <xf numFmtId="0" fontId="22" fillId="20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6" fillId="0" borderId="0"/>
    <xf numFmtId="170" fontId="27" fillId="0" borderId="0"/>
    <xf numFmtId="0" fontId="5" fillId="0" borderId="0"/>
    <xf numFmtId="0" fontId="5" fillId="0" borderId="0"/>
    <xf numFmtId="39" fontId="28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5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3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1" fillId="31" borderId="6" applyNumberFormat="0" applyAlignment="0" applyProtection="0"/>
    <xf numFmtId="0" fontId="36" fillId="42" borderId="5" applyNumberFormat="0" applyAlignment="0" applyProtection="0"/>
    <xf numFmtId="0" fontId="35" fillId="41" borderId="5" applyNumberFormat="0" applyAlignment="0" applyProtection="0"/>
    <xf numFmtId="0" fontId="34" fillId="38" borderId="0" applyNumberFormat="0" applyBorder="0" applyAlignment="0" applyProtection="0"/>
    <xf numFmtId="0" fontId="9" fillId="5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7" fillId="38" borderId="0" applyNumberFormat="0" applyBorder="0" applyAlignment="0" applyProtection="0"/>
    <xf numFmtId="0" fontId="7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37" borderId="0" applyNumberFormat="0" applyBorder="0" applyAlignment="0" applyProtection="0"/>
    <xf numFmtId="0" fontId="8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0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7" fillId="22" borderId="0" applyNumberFormat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7" fillId="22" borderId="0" applyNumberFormat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1" fillId="0" borderId="0"/>
    <xf numFmtId="0" fontId="7" fillId="6" borderId="0" applyNumberFormat="0" applyBorder="0" applyAlignment="0" applyProtection="0"/>
    <xf numFmtId="0" fontId="7" fillId="24" borderId="0" applyNumberFormat="0" applyBorder="0" applyAlignment="0" applyProtection="0"/>
    <xf numFmtId="0" fontId="7" fillId="2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3" fillId="0" borderId="0"/>
    <xf numFmtId="0" fontId="16" fillId="6" borderId="0" applyNumberFormat="0" applyBorder="0" applyAlignment="0" applyProtection="0"/>
    <xf numFmtId="0" fontId="16" fillId="46" borderId="0" applyNumberFormat="0" applyBorder="0" applyAlignment="0" applyProtection="0"/>
    <xf numFmtId="0" fontId="37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20" fillId="24" borderId="5" applyNumberFormat="0" applyAlignment="0" applyProtection="0"/>
    <xf numFmtId="0" fontId="40" fillId="39" borderId="5" applyNumberFormat="0" applyAlignment="0" applyProtection="0"/>
    <xf numFmtId="0" fontId="24" fillId="0" borderId="18" applyNumberFormat="0" applyFill="0" applyAlignment="0" applyProtection="0"/>
    <xf numFmtId="0" fontId="41" fillId="0" borderId="19" applyNumberFormat="0" applyFill="0" applyAlignment="0" applyProtection="0"/>
    <xf numFmtId="164" fontId="7" fillId="0" borderId="0" applyFont="0" applyFill="0" applyBorder="0" applyAlignment="0" applyProtection="0"/>
    <xf numFmtId="18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5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1" fillId="39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0" fontId="1" fillId="0" borderId="0"/>
    <xf numFmtId="0" fontId="3" fillId="38" borderId="11" applyNumberFormat="0" applyFont="0" applyAlignment="0" applyProtection="0"/>
    <xf numFmtId="0" fontId="22" fillId="41" borderId="12" applyNumberFormat="0" applyAlignment="0" applyProtection="0"/>
    <xf numFmtId="0" fontId="22" fillId="42" borderId="12" applyNumberFormat="0" applyAlignment="0" applyProtection="0"/>
    <xf numFmtId="9" fontId="31" fillId="0" borderId="0" applyFont="0" applyFill="0" applyBorder="0" applyAlignment="0" applyProtection="0"/>
    <xf numFmtId="9" fontId="3" fillId="0" borderId="0" applyFill="0" applyBorder="0" applyAlignment="0" applyProtection="0"/>
    <xf numFmtId="9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3" fillId="0" borderId="20" applyNumberFormat="0" applyFill="0" applyAlignment="0" applyProtection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16" fillId="4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0" fontId="21" fillId="0" borderId="10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7" borderId="5" applyNumberFormat="0" applyAlignment="0" applyProtection="0"/>
    <xf numFmtId="180" fontId="3" fillId="0" borderId="0" applyFont="0" applyFill="0" applyBorder="0" applyAlignment="0" applyProtection="0"/>
    <xf numFmtId="0" fontId="9" fillId="3" borderId="0" applyNumberFormat="0" applyBorder="0" applyAlignment="0" applyProtection="0"/>
    <xf numFmtId="164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88" fontId="43" fillId="0" borderId="0"/>
    <xf numFmtId="0" fontId="3" fillId="0" borderId="0"/>
    <xf numFmtId="0" fontId="1" fillId="0" borderId="0"/>
    <xf numFmtId="175" fontId="26" fillId="0" borderId="0"/>
    <xf numFmtId="169" fontId="6" fillId="0" borderId="0"/>
    <xf numFmtId="0" fontId="3" fillId="0" borderId="0"/>
    <xf numFmtId="0" fontId="3" fillId="22" borderId="1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20" borderId="12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  <xf numFmtId="0" fontId="3" fillId="0" borderId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34" borderId="0" applyNumberFormat="0" applyBorder="0" applyAlignment="0" applyProtection="0"/>
    <xf numFmtId="0" fontId="8" fillId="17" borderId="0" applyNumberFormat="0" applyBorder="0" applyAlignment="0" applyProtection="0"/>
    <xf numFmtId="0" fontId="8" fillId="25" borderId="0" applyNumberFormat="0" applyBorder="0" applyAlignment="0" applyProtection="0"/>
    <xf numFmtId="0" fontId="3" fillId="0" borderId="0"/>
    <xf numFmtId="0" fontId="8" fillId="17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34" borderId="0" applyNumberFormat="0" applyBorder="0" applyAlignment="0" applyProtection="0"/>
    <xf numFmtId="0" fontId="3" fillId="0" borderId="0"/>
    <xf numFmtId="0" fontId="3" fillId="0" borderId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34" borderId="0" applyNumberFormat="0" applyBorder="0" applyAlignment="0" applyProtection="0"/>
    <xf numFmtId="0" fontId="8" fillId="17" borderId="0" applyNumberFormat="0" applyBorder="0" applyAlignment="0" applyProtection="0"/>
    <xf numFmtId="44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39" fontId="32" fillId="0" borderId="0"/>
    <xf numFmtId="39" fontId="28" fillId="0" borderId="0"/>
    <xf numFmtId="0" fontId="3" fillId="0" borderId="0"/>
    <xf numFmtId="39" fontId="32" fillId="0" borderId="0"/>
    <xf numFmtId="0" fontId="7" fillId="0" borderId="0"/>
    <xf numFmtId="0" fontId="3" fillId="0" borderId="0"/>
    <xf numFmtId="0" fontId="7" fillId="0" borderId="0"/>
    <xf numFmtId="175" fontId="2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8" fillId="0" borderId="0" applyFont="0" applyFill="0" applyBorder="0" applyAlignment="0" applyProtection="0"/>
  </cellStyleXfs>
  <cellXfs count="172">
    <xf numFmtId="0" fontId="0" fillId="0" borderId="0" xfId="0"/>
    <xf numFmtId="0" fontId="4" fillId="23" borderId="1" xfId="69" applyFont="1" applyFill="1" applyBorder="1" applyAlignment="1">
      <alignment vertical="top" wrapText="1"/>
    </xf>
    <xf numFmtId="0" fontId="3" fillId="23" borderId="1" xfId="69" applyFont="1" applyFill="1" applyBorder="1" applyAlignment="1" applyProtection="1">
      <alignment horizontal="left" vertical="top" wrapText="1"/>
    </xf>
    <xf numFmtId="1" fontId="3" fillId="23" borderId="1" xfId="80" applyNumberFormat="1" applyFont="1" applyFill="1" applyBorder="1" applyAlignment="1">
      <alignment horizontal="right" vertical="top" wrapText="1"/>
    </xf>
    <xf numFmtId="1" fontId="4" fillId="23" borderId="1" xfId="69" applyNumberFormat="1" applyFont="1" applyFill="1" applyBorder="1" applyAlignment="1">
      <alignment horizontal="left" vertical="top" wrapText="1"/>
    </xf>
    <xf numFmtId="0" fontId="3" fillId="23" borderId="1" xfId="69" applyFont="1" applyFill="1" applyBorder="1" applyAlignment="1">
      <alignment vertical="top" wrapText="1"/>
    </xf>
    <xf numFmtId="0" fontId="3" fillId="23" borderId="1" xfId="80" applyFont="1" applyFill="1" applyBorder="1" applyAlignment="1">
      <alignment horizontal="right" vertical="top" wrapText="1"/>
    </xf>
    <xf numFmtId="1" fontId="3" fillId="23" borderId="1" xfId="69" applyNumberFormat="1" applyFont="1" applyFill="1" applyBorder="1" applyAlignment="1">
      <alignment vertical="top" wrapText="1"/>
    </xf>
    <xf numFmtId="0" fontId="3" fillId="23" borderId="1" xfId="87" applyFont="1" applyFill="1" applyBorder="1" applyAlignment="1">
      <alignment vertical="top" wrapText="1"/>
    </xf>
    <xf numFmtId="0" fontId="3" fillId="23" borderId="1" xfId="69" applyFont="1" applyFill="1" applyBorder="1" applyAlignment="1">
      <alignment horizontal="left" vertical="top" wrapText="1"/>
    </xf>
    <xf numFmtId="0" fontId="3" fillId="23" borderId="1" xfId="69" applyFont="1" applyFill="1" applyBorder="1" applyAlignment="1">
      <alignment horizontal="right" vertical="top" wrapText="1"/>
    </xf>
    <xf numFmtId="0" fontId="3" fillId="23" borderId="0" xfId="69" applyFont="1" applyFill="1" applyBorder="1" applyAlignment="1">
      <alignment vertical="top"/>
    </xf>
    <xf numFmtId="0" fontId="3" fillId="23" borderId="0" xfId="69" applyFont="1" applyFill="1" applyAlignment="1">
      <alignment vertical="top"/>
    </xf>
    <xf numFmtId="0" fontId="3" fillId="47" borderId="1" xfId="240" applyNumberFormat="1" applyFont="1" applyFill="1" applyBorder="1" applyAlignment="1">
      <alignment vertical="top" wrapText="1"/>
    </xf>
    <xf numFmtId="0" fontId="4" fillId="47" borderId="1" xfId="240" applyNumberFormat="1" applyFont="1" applyFill="1" applyBorder="1" applyAlignment="1">
      <alignment horizontal="center" vertical="top" wrapText="1"/>
    </xf>
    <xf numFmtId="0" fontId="4" fillId="23" borderId="1" xfId="89" applyFont="1" applyFill="1" applyBorder="1" applyAlignment="1">
      <alignment horizontal="right" vertical="top" wrapText="1"/>
    </xf>
    <xf numFmtId="0" fontId="4" fillId="23" borderId="1" xfId="240" applyFont="1" applyFill="1" applyBorder="1" applyAlignment="1">
      <alignment horizontal="right" vertical="top" wrapText="1"/>
    </xf>
    <xf numFmtId="0" fontId="4" fillId="23" borderId="1" xfId="240" applyFont="1" applyFill="1" applyBorder="1" applyAlignment="1">
      <alignment vertical="top" wrapText="1"/>
    </xf>
    <xf numFmtId="0" fontId="4" fillId="23" borderId="1" xfId="240" applyFont="1" applyFill="1" applyBorder="1" applyAlignment="1">
      <alignment horizontal="left" vertical="top" wrapText="1"/>
    </xf>
    <xf numFmtId="0" fontId="4" fillId="23" borderId="1" xfId="89" applyFont="1" applyFill="1" applyBorder="1" applyAlignment="1">
      <alignment vertical="top" wrapText="1"/>
    </xf>
    <xf numFmtId="174" fontId="3" fillId="47" borderId="1" xfId="240" applyNumberFormat="1" applyFont="1" applyFill="1" applyBorder="1" applyAlignment="1">
      <alignment vertical="top" wrapText="1"/>
    </xf>
    <xf numFmtId="4" fontId="3" fillId="23" borderId="1" xfId="285" applyNumberFormat="1" applyFont="1" applyFill="1" applyBorder="1" applyAlignment="1">
      <alignment vertical="top" wrapText="1"/>
    </xf>
    <xf numFmtId="4" fontId="3" fillId="23" borderId="1" xfId="81" applyNumberFormat="1" applyFont="1" applyFill="1" applyBorder="1" applyAlignment="1">
      <alignment horizontal="right" vertical="top" wrapText="1"/>
    </xf>
    <xf numFmtId="0" fontId="3" fillId="23" borderId="1" xfId="89" applyFont="1" applyFill="1" applyBorder="1" applyAlignment="1">
      <alignment horizontal="right" vertical="top" wrapText="1"/>
    </xf>
    <xf numFmtId="0" fontId="3" fillId="23" borderId="1" xfId="89" applyFont="1" applyFill="1" applyBorder="1" applyAlignment="1">
      <alignment vertical="top" wrapText="1"/>
    </xf>
    <xf numFmtId="0" fontId="3" fillId="23" borderId="1" xfId="89" applyFont="1" applyFill="1" applyBorder="1" applyAlignment="1">
      <alignment horizontal="center" vertical="top" wrapText="1"/>
    </xf>
    <xf numFmtId="4" fontId="3" fillId="23" borderId="1" xfId="81" applyNumberFormat="1" applyFont="1" applyFill="1" applyBorder="1" applyAlignment="1">
      <alignment vertical="top" wrapText="1"/>
    </xf>
    <xf numFmtId="0" fontId="3" fillId="23" borderId="1" xfId="240" applyFont="1" applyFill="1" applyBorder="1" applyAlignment="1">
      <alignment horizontal="right" vertical="top" wrapText="1"/>
    </xf>
    <xf numFmtId="0" fontId="3" fillId="23" borderId="1" xfId="240" applyFont="1" applyFill="1" applyBorder="1" applyAlignment="1">
      <alignment vertical="top" wrapText="1"/>
    </xf>
    <xf numFmtId="0" fontId="3" fillId="23" borderId="1" xfId="240" applyFont="1" applyFill="1" applyBorder="1" applyAlignment="1">
      <alignment horizontal="left" vertical="top" wrapText="1"/>
    </xf>
    <xf numFmtId="1" fontId="3" fillId="23" borderId="1" xfId="69" applyNumberFormat="1" applyFont="1" applyFill="1" applyBorder="1" applyAlignment="1">
      <alignment horizontal="right" vertical="top" wrapText="1"/>
    </xf>
    <xf numFmtId="167" fontId="3" fillId="23" borderId="1" xfId="69" applyNumberFormat="1" applyFont="1" applyFill="1" applyBorder="1" applyAlignment="1">
      <alignment horizontal="right" vertical="top" wrapText="1"/>
    </xf>
    <xf numFmtId="178" fontId="4" fillId="23" borderId="1" xfId="240" applyNumberFormat="1" applyFont="1" applyFill="1" applyBorder="1" applyAlignment="1">
      <alignment horizontal="right" vertical="top" wrapText="1"/>
    </xf>
    <xf numFmtId="4" fontId="3" fillId="23" borderId="1" xfId="240" applyNumberFormat="1" applyFont="1" applyFill="1" applyBorder="1" applyAlignment="1">
      <alignment vertical="top" wrapText="1"/>
    </xf>
    <xf numFmtId="0" fontId="3" fillId="23" borderId="1" xfId="240" applyFont="1" applyFill="1" applyBorder="1" applyAlignment="1">
      <alignment horizontal="center" vertical="top" wrapText="1"/>
    </xf>
    <xf numFmtId="0" fontId="3" fillId="23" borderId="0" xfId="240" applyFont="1" applyFill="1" applyBorder="1" applyAlignment="1">
      <alignment vertical="top" wrapText="1"/>
    </xf>
    <xf numFmtId="176" fontId="3" fillId="47" borderId="1" xfId="240" applyNumberFormat="1" applyFont="1" applyFill="1" applyBorder="1" applyAlignment="1">
      <alignment horizontal="right" vertical="top" wrapText="1"/>
    </xf>
    <xf numFmtId="0" fontId="3" fillId="47" borderId="1" xfId="240" applyFont="1" applyFill="1" applyBorder="1" applyAlignment="1">
      <alignment vertical="top" wrapText="1"/>
    </xf>
    <xf numFmtId="43" fontId="3" fillId="47" borderId="1" xfId="182" applyFont="1" applyFill="1" applyBorder="1" applyAlignment="1">
      <alignment horizontal="right" vertical="top" wrapText="1"/>
    </xf>
    <xf numFmtId="0" fontId="3" fillId="47" borderId="1" xfId="240" applyFont="1" applyFill="1" applyBorder="1" applyAlignment="1">
      <alignment horizontal="center" vertical="top" wrapText="1"/>
    </xf>
    <xf numFmtId="189" fontId="4" fillId="47" borderId="1" xfId="240" applyNumberFormat="1" applyFont="1" applyFill="1" applyBorder="1" applyAlignment="1">
      <alignment horizontal="right" vertical="top" wrapText="1"/>
    </xf>
    <xf numFmtId="0" fontId="4" fillId="47" borderId="1" xfId="240" applyFont="1" applyFill="1" applyBorder="1" applyAlignment="1">
      <alignment vertical="top" wrapText="1"/>
    </xf>
    <xf numFmtId="4" fontId="3" fillId="47" borderId="1" xfId="240" applyNumberFormat="1" applyFont="1" applyFill="1" applyBorder="1" applyAlignment="1">
      <alignment horizontal="center" vertical="top" wrapText="1"/>
    </xf>
    <xf numFmtId="189" fontId="3" fillId="47" borderId="1" xfId="240" applyNumberFormat="1" applyFont="1" applyFill="1" applyBorder="1" applyAlignment="1">
      <alignment horizontal="right" vertical="top" wrapText="1"/>
    </xf>
    <xf numFmtId="1" fontId="4" fillId="23" borderId="1" xfId="69" applyNumberFormat="1" applyFont="1" applyFill="1" applyBorder="1" applyAlignment="1">
      <alignment horizontal="right" vertical="top" wrapText="1"/>
    </xf>
    <xf numFmtId="3" fontId="3" fillId="47" borderId="1" xfId="240" applyNumberFormat="1" applyFont="1" applyFill="1" applyBorder="1" applyAlignment="1">
      <alignment horizontal="right" vertical="top" wrapText="1"/>
    </xf>
    <xf numFmtId="4" fontId="3" fillId="23" borderId="1" xfId="285" applyNumberFormat="1" applyFont="1" applyFill="1" applyBorder="1" applyAlignment="1">
      <alignment horizontal="center" vertical="top" wrapText="1"/>
    </xf>
    <xf numFmtId="0" fontId="3" fillId="23" borderId="1" xfId="69" applyFont="1" applyFill="1" applyBorder="1" applyAlignment="1" applyProtection="1">
      <alignment vertical="top" wrapText="1"/>
    </xf>
    <xf numFmtId="1" fontId="4" fillId="23" borderId="1" xfId="69" applyNumberFormat="1" applyFont="1" applyFill="1" applyBorder="1" applyAlignment="1">
      <alignment vertical="top" wrapText="1"/>
    </xf>
    <xf numFmtId="0" fontId="4" fillId="23" borderId="1" xfId="69" applyFont="1" applyFill="1" applyBorder="1" applyAlignment="1">
      <alignment horizontal="left" vertical="top" wrapText="1"/>
    </xf>
    <xf numFmtId="167" fontId="3" fillId="23" borderId="1" xfId="69" applyNumberFormat="1" applyFont="1" applyFill="1" applyBorder="1" applyAlignment="1">
      <alignment vertical="top" wrapText="1"/>
    </xf>
    <xf numFmtId="4" fontId="3" fillId="23" borderId="1" xfId="72" applyNumberFormat="1" applyFont="1" applyFill="1" applyBorder="1" applyAlignment="1">
      <alignment horizontal="center" vertical="top" wrapText="1"/>
    </xf>
    <xf numFmtId="167" fontId="4" fillId="23" borderId="1" xfId="69" applyNumberFormat="1" applyFont="1" applyFill="1" applyBorder="1" applyAlignment="1">
      <alignment vertical="top" wrapText="1"/>
    </xf>
    <xf numFmtId="0" fontId="3" fillId="23" borderId="0" xfId="69" applyFont="1" applyFill="1" applyAlignment="1">
      <alignment vertical="top" wrapText="1"/>
    </xf>
    <xf numFmtId="190" fontId="3" fillId="23" borderId="1" xfId="285" quotePrefix="1" applyNumberFormat="1" applyFont="1" applyFill="1" applyBorder="1" applyAlignment="1">
      <alignment horizontal="right" vertical="top" wrapText="1"/>
    </xf>
    <xf numFmtId="190" fontId="3" fillId="23" borderId="1" xfId="285" applyNumberFormat="1" applyFont="1" applyFill="1" applyBorder="1" applyAlignment="1">
      <alignment horizontal="right" vertical="top" wrapText="1"/>
    </xf>
    <xf numFmtId="166" fontId="3" fillId="23" borderId="1" xfId="240" applyNumberFormat="1" applyFont="1" applyFill="1" applyBorder="1" applyAlignment="1">
      <alignment vertical="top" wrapText="1"/>
    </xf>
    <xf numFmtId="166" fontId="3" fillId="23" borderId="1" xfId="240" applyNumberFormat="1" applyFont="1" applyFill="1" applyBorder="1" applyAlignment="1">
      <alignment horizontal="center" vertical="top" wrapText="1"/>
    </xf>
    <xf numFmtId="166" fontId="3" fillId="47" borderId="1" xfId="240" applyNumberFormat="1" applyFont="1" applyFill="1" applyBorder="1" applyAlignment="1">
      <alignment vertical="top" wrapText="1"/>
    </xf>
    <xf numFmtId="0" fontId="4" fillId="23" borderId="1" xfId="69" applyFont="1" applyFill="1" applyBorder="1" applyAlignment="1">
      <alignment horizontal="center" vertical="top" wrapText="1"/>
    </xf>
    <xf numFmtId="0" fontId="3" fillId="23" borderId="2" xfId="69" applyFont="1" applyFill="1" applyBorder="1" applyAlignment="1">
      <alignment horizontal="right" vertical="top" wrapText="1"/>
    </xf>
    <xf numFmtId="0" fontId="4" fillId="23" borderId="2" xfId="69" applyFont="1" applyFill="1" applyBorder="1" applyAlignment="1">
      <alignment horizontal="center" vertical="top" wrapText="1"/>
    </xf>
    <xf numFmtId="167" fontId="4" fillId="23" borderId="1" xfId="69" applyNumberFormat="1" applyFont="1" applyFill="1" applyBorder="1" applyAlignment="1">
      <alignment horizontal="right" vertical="top" wrapText="1"/>
    </xf>
    <xf numFmtId="0" fontId="4" fillId="23" borderId="1" xfId="69" applyFont="1" applyFill="1" applyBorder="1" applyAlignment="1">
      <alignment horizontal="right" vertical="top" wrapText="1"/>
    </xf>
    <xf numFmtId="0" fontId="4" fillId="23" borderId="2" xfId="69" applyFont="1" applyFill="1" applyBorder="1" applyAlignment="1">
      <alignment horizontal="right" vertical="top" wrapText="1"/>
    </xf>
    <xf numFmtId="0" fontId="3" fillId="23" borderId="0" xfId="69" applyFont="1" applyFill="1" applyBorder="1" applyAlignment="1">
      <alignment vertical="top" wrapText="1"/>
    </xf>
    <xf numFmtId="0" fontId="3" fillId="23" borderId="1" xfId="240" applyNumberFormat="1" applyFont="1" applyFill="1" applyBorder="1" applyAlignment="1">
      <alignment horizontal="left" vertical="top" wrapText="1"/>
    </xf>
    <xf numFmtId="166" fontId="3" fillId="47" borderId="1" xfId="240" applyNumberFormat="1" applyFont="1" applyFill="1" applyBorder="1" applyAlignment="1">
      <alignment horizontal="center" vertical="top" wrapText="1"/>
    </xf>
    <xf numFmtId="0" fontId="4" fillId="23" borderId="3" xfId="69" applyFont="1" applyFill="1" applyBorder="1" applyAlignment="1">
      <alignment horizontal="center" vertical="top" wrapText="1"/>
    </xf>
    <xf numFmtId="0" fontId="4" fillId="23" borderId="4" xfId="69" applyFont="1" applyFill="1" applyBorder="1" applyAlignment="1">
      <alignment horizontal="center" vertical="top" wrapText="1"/>
    </xf>
    <xf numFmtId="178" fontId="4" fillId="23" borderId="1" xfId="69" applyNumberFormat="1" applyFont="1" applyFill="1" applyBorder="1" applyAlignment="1">
      <alignment horizontal="right" vertical="top" wrapText="1"/>
    </xf>
    <xf numFmtId="0" fontId="3" fillId="23" borderId="1" xfId="69" applyFont="1" applyFill="1" applyBorder="1" applyAlignment="1">
      <alignment horizontal="center" vertical="top" wrapText="1"/>
    </xf>
    <xf numFmtId="0" fontId="3" fillId="23" borderId="1" xfId="69" applyFont="1" applyFill="1" applyBorder="1" applyAlignment="1" applyProtection="1">
      <alignment horizontal="right" vertical="top" wrapText="1"/>
    </xf>
    <xf numFmtId="4" fontId="3" fillId="23" borderId="1" xfId="87" applyNumberFormat="1" applyFont="1" applyFill="1" applyBorder="1" applyAlignment="1">
      <alignment horizontal="center" vertical="top" wrapText="1"/>
    </xf>
    <xf numFmtId="39" fontId="3" fillId="23" borderId="1" xfId="240" applyNumberFormat="1" applyFont="1" applyFill="1" applyBorder="1" applyAlignment="1" applyProtection="1">
      <alignment vertical="top" wrapText="1"/>
      <protection locked="0"/>
    </xf>
    <xf numFmtId="39" fontId="3" fillId="47" borderId="1" xfId="240" applyNumberFormat="1" applyFont="1" applyFill="1" applyBorder="1" applyAlignment="1" applyProtection="1">
      <alignment vertical="top" wrapText="1"/>
      <protection locked="0"/>
    </xf>
    <xf numFmtId="175" fontId="3" fillId="23" borderId="1" xfId="69" applyNumberFormat="1" applyFont="1" applyFill="1" applyBorder="1" applyAlignment="1">
      <alignment horizontal="left" vertical="top" wrapText="1"/>
    </xf>
    <xf numFmtId="4" fontId="3" fillId="23" borderId="1" xfId="69" applyNumberFormat="1" applyFont="1" applyFill="1" applyBorder="1" applyAlignment="1">
      <alignment horizontal="center" vertical="top" wrapText="1"/>
    </xf>
    <xf numFmtId="175" fontId="4" fillId="23" borderId="1" xfId="69" applyNumberFormat="1" applyFont="1" applyFill="1" applyBorder="1" applyAlignment="1">
      <alignment horizontal="left" vertical="top" wrapText="1"/>
    </xf>
    <xf numFmtId="4" fontId="3" fillId="23" borderId="1" xfId="240" applyNumberFormat="1" applyFont="1" applyFill="1" applyBorder="1" applyAlignment="1" applyProtection="1">
      <alignment vertical="top" wrapText="1"/>
      <protection locked="0"/>
    </xf>
    <xf numFmtId="4" fontId="3" fillId="47" borderId="1" xfId="240" applyNumberFormat="1" applyFont="1" applyFill="1" applyBorder="1" applyAlignment="1" applyProtection="1">
      <alignment vertical="top" wrapText="1"/>
      <protection locked="0"/>
    </xf>
    <xf numFmtId="4" fontId="3" fillId="47" borderId="1" xfId="301" applyNumberFormat="1" applyFont="1" applyFill="1" applyBorder="1" applyAlignment="1" applyProtection="1">
      <alignment vertical="top" wrapText="1"/>
      <protection locked="0"/>
    </xf>
    <xf numFmtId="0" fontId="3" fillId="23" borderId="0" xfId="69" applyFont="1" applyFill="1" applyBorder="1" applyAlignment="1" applyProtection="1">
      <alignment vertical="top" wrapText="1"/>
      <protection locked="0"/>
    </xf>
    <xf numFmtId="0" fontId="4" fillId="23" borderId="0" xfId="69" applyFont="1" applyFill="1" applyBorder="1" applyAlignment="1" applyProtection="1">
      <alignment vertical="top" wrapText="1"/>
      <protection locked="0"/>
    </xf>
    <xf numFmtId="4" fontId="3" fillId="23" borderId="1" xfId="285" applyNumberFormat="1" applyFont="1" applyFill="1" applyBorder="1" applyAlignment="1" applyProtection="1">
      <alignment horizontal="right" vertical="top" wrapText="1"/>
      <protection locked="0"/>
    </xf>
    <xf numFmtId="4" fontId="4" fillId="23" borderId="1" xfId="285" applyNumberFormat="1" applyFont="1" applyFill="1" applyBorder="1" applyAlignment="1" applyProtection="1">
      <alignment horizontal="right" vertical="top" wrapText="1"/>
      <protection locked="0"/>
    </xf>
    <xf numFmtId="4" fontId="3" fillId="23" borderId="1" xfId="285" applyNumberFormat="1" applyFont="1" applyFill="1" applyBorder="1" applyAlignment="1" applyProtection="1">
      <alignment vertical="top" wrapText="1"/>
      <protection locked="0"/>
    </xf>
    <xf numFmtId="174" fontId="3" fillId="23" borderId="1" xfId="69" applyNumberFormat="1" applyFont="1" applyFill="1" applyBorder="1" applyAlignment="1" applyProtection="1">
      <alignment vertical="top" wrapText="1"/>
      <protection locked="0"/>
    </xf>
    <xf numFmtId="174" fontId="3" fillId="23" borderId="1" xfId="84" applyNumberFormat="1" applyFont="1" applyFill="1" applyBorder="1" applyAlignment="1" applyProtection="1">
      <alignment vertical="top" wrapText="1"/>
      <protection locked="0"/>
    </xf>
    <xf numFmtId="4" fontId="3" fillId="23" borderId="1" xfId="72" applyNumberFormat="1" applyFont="1" applyFill="1" applyBorder="1" applyAlignment="1" applyProtection="1">
      <alignment horizontal="right" vertical="top" wrapText="1"/>
      <protection locked="0"/>
    </xf>
    <xf numFmtId="166" fontId="3" fillId="23" borderId="1" xfId="264" applyNumberFormat="1" applyFont="1" applyFill="1" applyBorder="1" applyAlignment="1" applyProtection="1">
      <alignment horizontal="right" vertical="top" wrapText="1"/>
      <protection locked="0"/>
    </xf>
    <xf numFmtId="4" fontId="3" fillId="23" borderId="1" xfId="264" applyNumberFormat="1" applyFont="1" applyFill="1" applyBorder="1" applyAlignment="1" applyProtection="1">
      <alignment vertical="top" wrapText="1"/>
      <protection locked="0"/>
    </xf>
    <xf numFmtId="164" fontId="3" fillId="23" borderId="1" xfId="285" applyFont="1" applyFill="1" applyBorder="1" applyAlignment="1" applyProtection="1">
      <alignment horizontal="right" vertical="top" wrapText="1"/>
      <protection locked="0"/>
    </xf>
    <xf numFmtId="164" fontId="3" fillId="23" borderId="1" xfId="285" applyFont="1" applyFill="1" applyBorder="1" applyAlignment="1" applyProtection="1">
      <alignment vertical="top" wrapText="1"/>
      <protection locked="0"/>
    </xf>
    <xf numFmtId="166" fontId="3" fillId="23" borderId="1" xfId="240" applyNumberFormat="1" applyFont="1" applyFill="1" applyBorder="1" applyAlignment="1" applyProtection="1">
      <alignment vertical="top" wrapText="1"/>
      <protection locked="0"/>
    </xf>
    <xf numFmtId="164" fontId="3" fillId="47" borderId="1" xfId="48" applyFont="1" applyFill="1" applyBorder="1" applyAlignment="1" applyProtection="1">
      <alignment vertical="top" wrapText="1"/>
      <protection locked="0"/>
    </xf>
    <xf numFmtId="164" fontId="3" fillId="47" borderId="1" xfId="48" applyFont="1" applyFill="1" applyBorder="1" applyAlignment="1" applyProtection="1">
      <alignment horizontal="right" vertical="top" wrapText="1"/>
      <protection locked="0"/>
    </xf>
    <xf numFmtId="4" fontId="4" fillId="23" borderId="1" xfId="285" applyNumberFormat="1" applyFont="1" applyFill="1" applyBorder="1" applyAlignment="1" applyProtection="1">
      <alignment vertical="top" wrapText="1"/>
      <protection locked="0"/>
    </xf>
    <xf numFmtId="4" fontId="3" fillId="23" borderId="0" xfId="285" applyNumberFormat="1" applyFont="1" applyFill="1" applyAlignment="1">
      <alignment vertical="top" wrapText="1"/>
    </xf>
    <xf numFmtId="4" fontId="3" fillId="23" borderId="0" xfId="285" applyNumberFormat="1" applyFont="1" applyFill="1" applyAlignment="1">
      <alignment horizontal="center" vertical="top" wrapText="1"/>
    </xf>
    <xf numFmtId="0" fontId="3" fillId="23" borderId="0" xfId="240" applyFont="1" applyFill="1" applyBorder="1" applyAlignment="1">
      <alignment vertical="top"/>
    </xf>
    <xf numFmtId="4" fontId="4" fillId="23" borderId="0" xfId="285" applyNumberFormat="1" applyFont="1" applyFill="1" applyBorder="1" applyAlignment="1" applyProtection="1">
      <alignment vertical="top" wrapText="1"/>
      <protection locked="0"/>
    </xf>
    <xf numFmtId="4" fontId="3" fillId="23" borderId="0" xfId="285" applyNumberFormat="1" applyFont="1" applyFill="1" applyBorder="1" applyAlignment="1" applyProtection="1">
      <alignment vertical="top" wrapText="1"/>
      <protection locked="0"/>
    </xf>
    <xf numFmtId="4" fontId="3" fillId="23" borderId="0" xfId="285" applyNumberFormat="1" applyFont="1" applyFill="1" applyBorder="1" applyAlignment="1" applyProtection="1">
      <alignment horizontal="center" vertical="top" wrapText="1"/>
      <protection locked="0"/>
    </xf>
    <xf numFmtId="164" fontId="3" fillId="23" borderId="0" xfId="285" applyFont="1" applyFill="1" applyBorder="1" applyAlignment="1" applyProtection="1">
      <alignment vertical="top" wrapText="1"/>
      <protection locked="0"/>
    </xf>
    <xf numFmtId="4" fontId="4" fillId="23" borderId="2" xfId="285" applyNumberFormat="1" applyFont="1" applyFill="1" applyBorder="1" applyAlignment="1" applyProtection="1">
      <alignment vertical="top" wrapText="1"/>
      <protection locked="0"/>
    </xf>
    <xf numFmtId="4" fontId="3" fillId="23" borderId="2" xfId="285" applyNumberFormat="1" applyFont="1" applyFill="1" applyBorder="1" applyAlignment="1" applyProtection="1">
      <alignment vertical="top" wrapText="1"/>
      <protection locked="0"/>
    </xf>
    <xf numFmtId="4" fontId="3" fillId="23" borderId="2" xfId="285" applyNumberFormat="1" applyFont="1" applyFill="1" applyBorder="1" applyAlignment="1">
      <alignment horizontal="center" vertical="top" wrapText="1"/>
    </xf>
    <xf numFmtId="4" fontId="3" fillId="23" borderId="2" xfId="285" applyNumberFormat="1" applyFont="1" applyFill="1" applyBorder="1" applyAlignment="1">
      <alignment vertical="top" wrapText="1"/>
    </xf>
    <xf numFmtId="4" fontId="4" fillId="23" borderId="1" xfId="285" applyNumberFormat="1" applyFont="1" applyFill="1" applyBorder="1" applyAlignment="1">
      <alignment horizontal="center" vertical="top" wrapText="1"/>
    </xf>
    <xf numFmtId="10" fontId="3" fillId="23" borderId="1" xfId="86" applyNumberFormat="1" applyFont="1" applyFill="1" applyBorder="1" applyAlignment="1">
      <alignment vertical="top" wrapText="1"/>
    </xf>
    <xf numFmtId="10" fontId="4" fillId="23" borderId="1" xfId="86" applyNumberFormat="1" applyFont="1" applyFill="1" applyBorder="1" applyAlignment="1">
      <alignment horizontal="right" vertical="top" wrapText="1"/>
    </xf>
    <xf numFmtId="0" fontId="3" fillId="23" borderId="0" xfId="240" applyFont="1" applyFill="1" applyAlignment="1">
      <alignment vertical="top" wrapText="1"/>
    </xf>
    <xf numFmtId="0" fontId="3" fillId="23" borderId="0" xfId="240" applyFont="1" applyFill="1" applyAlignment="1">
      <alignment vertical="top"/>
    </xf>
    <xf numFmtId="39" fontId="44" fillId="23" borderId="1" xfId="240" applyNumberFormat="1" applyFont="1" applyFill="1" applyBorder="1" applyAlignment="1" applyProtection="1">
      <alignment vertical="top" wrapText="1"/>
      <protection locked="0"/>
    </xf>
    <xf numFmtId="39" fontId="3" fillId="23" borderId="1" xfId="240" applyNumberFormat="1" applyFont="1" applyFill="1" applyBorder="1" applyAlignment="1">
      <alignment vertical="top" wrapText="1"/>
    </xf>
    <xf numFmtId="49" fontId="3" fillId="23" borderId="1" xfId="240" applyNumberFormat="1" applyFont="1" applyFill="1" applyBorder="1" applyAlignment="1">
      <alignment horizontal="left" vertical="top" wrapText="1"/>
    </xf>
    <xf numFmtId="37" fontId="3" fillId="23" borderId="1" xfId="240" applyNumberFormat="1" applyFont="1" applyFill="1" applyBorder="1" applyAlignment="1">
      <alignment vertical="top" wrapText="1"/>
    </xf>
    <xf numFmtId="166" fontId="45" fillId="23" borderId="1" xfId="240" applyNumberFormat="1" applyFont="1" applyFill="1" applyBorder="1" applyAlignment="1" applyProtection="1">
      <alignment vertical="top" wrapText="1"/>
      <protection locked="0"/>
    </xf>
    <xf numFmtId="39" fontId="4" fillId="23" borderId="1" xfId="240" applyNumberFormat="1" applyFont="1" applyFill="1" applyBorder="1" applyAlignment="1" applyProtection="1">
      <alignment vertical="top" wrapText="1"/>
      <protection locked="0"/>
    </xf>
    <xf numFmtId="49" fontId="4" fillId="23" borderId="1" xfId="240" applyNumberFormat="1" applyFont="1" applyFill="1" applyBorder="1" applyAlignment="1">
      <alignment horizontal="center" vertical="top" wrapText="1"/>
    </xf>
    <xf numFmtId="4" fontId="45" fillId="23" borderId="1" xfId="240" applyNumberFormat="1" applyFont="1" applyFill="1" applyBorder="1" applyAlignment="1" applyProtection="1">
      <alignment vertical="top" wrapText="1"/>
      <protection locked="0"/>
    </xf>
    <xf numFmtId="37" fontId="3" fillId="23" borderId="1" xfId="240" applyNumberFormat="1" applyFont="1" applyFill="1" applyBorder="1" applyAlignment="1">
      <alignment horizontal="right" vertical="top" wrapText="1"/>
    </xf>
    <xf numFmtId="49" fontId="3" fillId="23" borderId="1" xfId="240" applyNumberFormat="1" applyFont="1" applyFill="1" applyBorder="1" applyAlignment="1" applyProtection="1">
      <alignment horizontal="right" vertical="top" wrapText="1"/>
    </xf>
    <xf numFmtId="49" fontId="4" fillId="23" borderId="1" xfId="240" applyNumberFormat="1" applyFont="1" applyFill="1" applyBorder="1" applyAlignment="1" applyProtection="1">
      <alignment horizontal="right" vertical="top" wrapText="1"/>
    </xf>
    <xf numFmtId="4" fontId="45" fillId="23" borderId="1" xfId="48" applyNumberFormat="1" applyFont="1" applyFill="1" applyBorder="1" applyAlignment="1" applyProtection="1">
      <alignment horizontal="right" vertical="top" wrapText="1"/>
      <protection locked="0"/>
    </xf>
    <xf numFmtId="4" fontId="3" fillId="23" borderId="1" xfId="240" applyNumberFormat="1" applyFont="1" applyFill="1" applyBorder="1" applyAlignment="1" applyProtection="1">
      <alignment horizontal="right" vertical="top" wrapText="1"/>
    </xf>
    <xf numFmtId="49" fontId="4" fillId="23" borderId="1" xfId="240" applyNumberFormat="1" applyFont="1" applyFill="1" applyBorder="1" applyAlignment="1" applyProtection="1">
      <alignment horizontal="left" vertical="top" wrapText="1"/>
    </xf>
    <xf numFmtId="49" fontId="4" fillId="23" borderId="1" xfId="240" applyNumberFormat="1" applyFont="1" applyFill="1" applyBorder="1" applyAlignment="1" applyProtection="1">
      <alignment horizontal="center" vertical="top" wrapText="1"/>
    </xf>
    <xf numFmtId="0" fontId="4" fillId="23" borderId="0" xfId="240" applyFont="1" applyFill="1" applyBorder="1" applyAlignment="1">
      <alignment vertical="top"/>
    </xf>
    <xf numFmtId="49" fontId="46" fillId="23" borderId="1" xfId="240" applyNumberFormat="1" applyFont="1" applyFill="1" applyBorder="1" applyAlignment="1" applyProtection="1">
      <alignment horizontal="left" vertical="top" wrapText="1"/>
    </xf>
    <xf numFmtId="49" fontId="3" fillId="23" borderId="1" xfId="240" applyNumberFormat="1" applyFont="1" applyFill="1" applyBorder="1" applyAlignment="1" applyProtection="1">
      <alignment horizontal="left" vertical="top" wrapText="1"/>
    </xf>
    <xf numFmtId="4" fontId="46" fillId="23" borderId="1" xfId="48" applyNumberFormat="1" applyFont="1" applyFill="1" applyBorder="1" applyAlignment="1" applyProtection="1">
      <alignment horizontal="right" vertical="top" wrapText="1"/>
      <protection locked="0"/>
    </xf>
    <xf numFmtId="39" fontId="47" fillId="23" borderId="1" xfId="240" applyNumberFormat="1" applyFont="1" applyFill="1" applyBorder="1" applyAlignment="1" applyProtection="1">
      <alignment vertical="top" wrapText="1"/>
      <protection locked="0"/>
    </xf>
    <xf numFmtId="49" fontId="4" fillId="23" borderId="1" xfId="240" applyNumberFormat="1" applyFont="1" applyFill="1" applyBorder="1" applyAlignment="1">
      <alignment horizontal="left" vertical="top" wrapText="1"/>
    </xf>
    <xf numFmtId="49" fontId="3" fillId="23" borderId="1" xfId="240" applyNumberFormat="1" applyFont="1" applyFill="1" applyBorder="1" applyAlignment="1" applyProtection="1">
      <alignment horizontal="center" vertical="top" wrapText="1"/>
    </xf>
    <xf numFmtId="191" fontId="3" fillId="23" borderId="1" xfId="240" quotePrefix="1" applyNumberFormat="1" applyFont="1" applyFill="1" applyBorder="1" applyAlignment="1">
      <alignment horizontal="right" vertical="top" wrapText="1"/>
    </xf>
    <xf numFmtId="39" fontId="44" fillId="23" borderId="1" xfId="264" applyNumberFormat="1" applyFont="1" applyFill="1" applyBorder="1" applyAlignment="1" applyProtection="1">
      <alignment vertical="top" wrapText="1"/>
      <protection locked="0"/>
    </xf>
    <xf numFmtId="166" fontId="3" fillId="23" borderId="1" xfId="240" applyNumberFormat="1" applyFont="1" applyFill="1" applyBorder="1" applyAlignment="1">
      <alignment horizontal="right" vertical="top" wrapText="1"/>
    </xf>
    <xf numFmtId="37" fontId="3" fillId="23" borderId="1" xfId="240" quotePrefix="1" applyNumberFormat="1" applyFont="1" applyFill="1" applyBorder="1" applyAlignment="1">
      <alignment horizontal="right" vertical="top" wrapText="1"/>
    </xf>
    <xf numFmtId="4" fontId="3" fillId="23" borderId="1" xfId="240" applyNumberFormat="1" applyFont="1" applyFill="1" applyBorder="1" applyAlignment="1" applyProtection="1">
      <alignment vertical="top" wrapText="1"/>
    </xf>
    <xf numFmtId="0" fontId="4" fillId="23" borderId="0" xfId="240" applyFont="1" applyFill="1" applyAlignment="1">
      <alignment vertical="top" wrapText="1"/>
    </xf>
    <xf numFmtId="0" fontId="4" fillId="23" borderId="0" xfId="240" applyFont="1" applyFill="1" applyAlignment="1">
      <alignment vertical="top"/>
    </xf>
    <xf numFmtId="0" fontId="4" fillId="23" borderId="1" xfId="240" applyFont="1" applyFill="1" applyBorder="1" applyAlignment="1">
      <alignment horizontal="center" vertical="top" wrapText="1"/>
    </xf>
    <xf numFmtId="4" fontId="4" fillId="23" borderId="1" xfId="240" applyNumberFormat="1" applyFont="1" applyFill="1" applyBorder="1" applyAlignment="1" applyProtection="1">
      <alignment vertical="top" wrapText="1"/>
    </xf>
    <xf numFmtId="37" fontId="4" fillId="23" borderId="1" xfId="240" applyNumberFormat="1" applyFont="1" applyFill="1" applyBorder="1" applyAlignment="1">
      <alignment vertical="top" wrapText="1"/>
    </xf>
    <xf numFmtId="164" fontId="44" fillId="23" borderId="1" xfId="285" applyFont="1" applyFill="1" applyBorder="1" applyAlignment="1" applyProtection="1">
      <alignment vertical="top" wrapText="1"/>
      <protection locked="0"/>
    </xf>
    <xf numFmtId="164" fontId="45" fillId="23" borderId="1" xfId="285" applyFont="1" applyFill="1" applyBorder="1" applyAlignment="1" applyProtection="1">
      <alignment horizontal="right" vertical="top" wrapText="1"/>
      <protection locked="0"/>
    </xf>
    <xf numFmtId="166" fontId="3" fillId="23" borderId="1" xfId="240" applyNumberFormat="1" applyFont="1" applyFill="1" applyBorder="1" applyAlignment="1" applyProtection="1">
      <alignment horizontal="right" vertical="top" wrapText="1"/>
      <protection locked="0"/>
    </xf>
    <xf numFmtId="167" fontId="3" fillId="23" borderId="1" xfId="240" applyNumberFormat="1" applyFont="1" applyFill="1" applyBorder="1" applyAlignment="1">
      <alignment horizontal="right" vertical="top" wrapText="1"/>
    </xf>
    <xf numFmtId="4" fontId="3" fillId="23" borderId="1" xfId="240" applyNumberFormat="1" applyFont="1" applyFill="1" applyBorder="1" applyAlignment="1">
      <alignment horizontal="center" vertical="top" wrapText="1"/>
    </xf>
    <xf numFmtId="0" fontId="4" fillId="23" borderId="1" xfId="240" applyNumberFormat="1" applyFont="1" applyFill="1" applyBorder="1" applyAlignment="1">
      <alignment vertical="top" wrapText="1"/>
    </xf>
    <xf numFmtId="175" fontId="4" fillId="23" borderId="1" xfId="240" applyNumberFormat="1" applyFont="1" applyFill="1" applyBorder="1" applyAlignment="1">
      <alignment horizontal="center" vertical="top" wrapText="1"/>
    </xf>
    <xf numFmtId="167" fontId="3" fillId="23" borderId="1" xfId="240" applyNumberFormat="1" applyFont="1" applyFill="1" applyBorder="1" applyAlignment="1" applyProtection="1">
      <alignment horizontal="center" vertical="top" wrapText="1"/>
    </xf>
    <xf numFmtId="4" fontId="3" fillId="48" borderId="1" xfId="285" applyNumberFormat="1" applyFont="1" applyFill="1" applyBorder="1" applyAlignment="1">
      <alignment vertical="top" wrapText="1"/>
    </xf>
    <xf numFmtId="174" fontId="3" fillId="48" borderId="1" xfId="87" applyNumberFormat="1" applyFont="1" applyFill="1" applyBorder="1" applyAlignment="1">
      <alignment vertical="top" wrapText="1"/>
    </xf>
    <xf numFmtId="4" fontId="3" fillId="48" borderId="1" xfId="72" applyNumberFormat="1" applyFont="1" applyFill="1" applyBorder="1" applyAlignment="1">
      <alignment vertical="top" wrapText="1"/>
    </xf>
    <xf numFmtId="4" fontId="3" fillId="23" borderId="1" xfId="285" applyNumberFormat="1" applyFont="1" applyFill="1" applyBorder="1" applyAlignment="1" applyProtection="1">
      <alignment vertical="top" wrapText="1"/>
    </xf>
    <xf numFmtId="4" fontId="4" fillId="23" borderId="1" xfId="285" applyNumberFormat="1" applyFont="1" applyFill="1" applyBorder="1" applyAlignment="1" applyProtection="1">
      <alignment horizontal="center" vertical="top" wrapText="1"/>
      <protection locked="0"/>
    </xf>
    <xf numFmtId="4" fontId="4" fillId="23" borderId="4" xfId="285" applyNumberFormat="1" applyFont="1" applyFill="1" applyBorder="1" applyAlignment="1">
      <alignment horizontal="center" vertical="top" wrapText="1"/>
    </xf>
    <xf numFmtId="4" fontId="4" fillId="23" borderId="3" xfId="285" applyNumberFormat="1" applyFont="1" applyFill="1" applyBorder="1" applyAlignment="1">
      <alignment horizontal="center" vertical="top" wrapText="1"/>
    </xf>
    <xf numFmtId="4" fontId="3" fillId="23" borderId="0" xfId="285" applyNumberFormat="1" applyFont="1" applyFill="1" applyBorder="1" applyAlignment="1">
      <alignment vertical="top" wrapText="1"/>
    </xf>
    <xf numFmtId="4" fontId="3" fillId="23" borderId="0" xfId="285" applyNumberFormat="1" applyFont="1" applyFill="1" applyBorder="1" applyAlignment="1">
      <alignment horizontal="center" vertical="top" wrapText="1"/>
    </xf>
    <xf numFmtId="166" fontId="4" fillId="23" borderId="1" xfId="240" applyNumberFormat="1" applyFont="1" applyFill="1" applyBorder="1" applyAlignment="1">
      <alignment vertical="top" wrapText="1"/>
    </xf>
    <xf numFmtId="166" fontId="4" fillId="23" borderId="1" xfId="240" applyNumberFormat="1" applyFont="1" applyFill="1" applyBorder="1" applyAlignment="1">
      <alignment horizontal="center" vertical="top" wrapText="1"/>
    </xf>
    <xf numFmtId="166" fontId="4" fillId="23" borderId="1" xfId="240" applyNumberFormat="1" applyFont="1" applyFill="1" applyBorder="1" applyAlignment="1" applyProtection="1">
      <alignment vertical="top" wrapText="1"/>
      <protection locked="0"/>
    </xf>
    <xf numFmtId="166" fontId="3" fillId="23" borderId="0" xfId="240" applyNumberFormat="1" applyFont="1" applyFill="1" applyBorder="1" applyAlignment="1">
      <alignment vertical="top" wrapText="1"/>
    </xf>
    <xf numFmtId="43" fontId="3" fillId="23" borderId="0" xfId="302" applyFont="1" applyFill="1" applyAlignment="1">
      <alignment horizontal="right" vertical="top" wrapText="1"/>
    </xf>
    <xf numFmtId="39" fontId="3" fillId="23" borderId="1" xfId="240" applyNumberFormat="1" applyFont="1" applyFill="1" applyBorder="1" applyAlignment="1">
      <alignment horizontal="center" vertical="top" wrapText="1"/>
    </xf>
    <xf numFmtId="39" fontId="3" fillId="23" borderId="1" xfId="240" applyNumberFormat="1" applyFont="1" applyFill="1" applyBorder="1" applyAlignment="1" applyProtection="1">
      <alignment horizontal="center" vertical="top" wrapText="1"/>
      <protection locked="0"/>
    </xf>
    <xf numFmtId="0" fontId="4" fillId="23" borderId="0" xfId="276" applyFont="1" applyFill="1" applyBorder="1" applyAlignment="1">
      <alignment horizontal="center" vertical="top" wrapText="1"/>
    </xf>
    <xf numFmtId="0" fontId="3" fillId="23" borderId="0" xfId="69" applyFont="1" applyFill="1" applyAlignment="1">
      <alignment horizontal="left" vertical="top" wrapText="1"/>
    </xf>
  </cellXfs>
  <cellStyles count="303">
    <cellStyle name="20% - Accent1" xfId="1"/>
    <cellStyle name="20% - Accent1 2" xfId="148"/>
    <cellStyle name="20% - Accent2" xfId="2"/>
    <cellStyle name="20% - Accent2 2" xfId="147"/>
    <cellStyle name="20% - Accent3" xfId="3"/>
    <cellStyle name="20% - Accent3 2" xfId="132"/>
    <cellStyle name="20% - Accent4" xfId="4"/>
    <cellStyle name="20% - Accent4 2" xfId="145"/>
    <cellStyle name="20% - Accent5" xfId="5"/>
    <cellStyle name="20% - Accent6" xfId="6"/>
    <cellStyle name="20% - Accent6 2" xfId="136"/>
    <cellStyle name="20% - Énfasis1 2" xfId="201"/>
    <cellStyle name="20% - Énfasis2 2" xfId="202"/>
    <cellStyle name="20% - Énfasis3 2" xfId="203"/>
    <cellStyle name="20% - Énfasis4 2" xfId="204"/>
    <cellStyle name="20% - Énfasis5 2" xfId="205"/>
    <cellStyle name="20% - Énfasis6 2" xfId="206"/>
    <cellStyle name="40% - Accent1" xfId="7"/>
    <cellStyle name="40% - Accent1 2" xfId="150"/>
    <cellStyle name="40% - Accent2" xfId="8"/>
    <cellStyle name="40% - Accent3" xfId="9"/>
    <cellStyle name="40% - Accent3 2" xfId="151"/>
    <cellStyle name="40% - Accent4" xfId="10"/>
    <cellStyle name="40% - Accent4 2" xfId="146"/>
    <cellStyle name="40% - Accent5" xfId="11"/>
    <cellStyle name="40% - Accent5 2" xfId="144"/>
    <cellStyle name="40% - Accent6" xfId="12"/>
    <cellStyle name="40% - Accent6 2" xfId="152"/>
    <cellStyle name="40% - Énfasis1 2" xfId="207"/>
    <cellStyle name="40% - Énfasis2 2" xfId="208"/>
    <cellStyle name="40% - Énfasis3 2" xfId="209"/>
    <cellStyle name="40% - Énfasis4 2" xfId="210"/>
    <cellStyle name="40% - Énfasis5 2" xfId="211"/>
    <cellStyle name="40% - Énfasis6 2" xfId="212"/>
    <cellStyle name="60% - Accent1" xfId="13"/>
    <cellStyle name="60% - Accent1 2" xfId="131"/>
    <cellStyle name="60% - Accent2" xfId="14"/>
    <cellStyle name="60% - Accent2 2" xfId="130"/>
    <cellStyle name="60% - Accent3" xfId="15"/>
    <cellStyle name="60% - Accent3 2" xfId="129"/>
    <cellStyle name="60% - Accent4" xfId="16"/>
    <cellStyle name="60% - Accent4 2" xfId="128"/>
    <cellStyle name="60% - Accent5" xfId="17"/>
    <cellStyle name="60% - Accent5 2" xfId="127"/>
    <cellStyle name="60% - Accent6" xfId="18"/>
    <cellStyle name="60% - Accent6 2" xfId="126"/>
    <cellStyle name="60% - Énfasis1 2" xfId="213"/>
    <cellStyle name="60% - Énfasis2 2" xfId="214"/>
    <cellStyle name="60% - Énfasis3 2" xfId="215"/>
    <cellStyle name="60% - Énfasis4 2" xfId="216"/>
    <cellStyle name="60% - Énfasis5 2" xfId="217"/>
    <cellStyle name="60% - Énfasis6 2" xfId="218"/>
    <cellStyle name="Accent1" xfId="19"/>
    <cellStyle name="Accent1 - 20%" xfId="124"/>
    <cellStyle name="Accent1 - 40%" xfId="123"/>
    <cellStyle name="Accent1 - 60%" xfId="122"/>
    <cellStyle name="Accent1 2" xfId="121"/>
    <cellStyle name="Accent1 3" xfId="125"/>
    <cellStyle name="Accent1 4" xfId="265"/>
    <cellStyle name="Accent1 5" xfId="270"/>
    <cellStyle name="Accent1 6" xfId="278"/>
    <cellStyle name="Accent2" xfId="20"/>
    <cellStyle name="Accent2 - 20%" xfId="119"/>
    <cellStyle name="Accent2 - 40%" xfId="118"/>
    <cellStyle name="Accent2 - 60%" xfId="117"/>
    <cellStyle name="Accent2 2" xfId="116"/>
    <cellStyle name="Accent2 3" xfId="120"/>
    <cellStyle name="Accent2 4" xfId="266"/>
    <cellStyle name="Accent2 5" xfId="274"/>
    <cellStyle name="Accent2 6" xfId="279"/>
    <cellStyle name="Accent3" xfId="21"/>
    <cellStyle name="Accent3 - 20%" xfId="114"/>
    <cellStyle name="Accent3 - 40%" xfId="113"/>
    <cellStyle name="Accent3 - 60%" xfId="112"/>
    <cellStyle name="Accent3 2" xfId="111"/>
    <cellStyle name="Accent3 3" xfId="115"/>
    <cellStyle name="Accent3 4" xfId="267"/>
    <cellStyle name="Accent3 5" xfId="273"/>
    <cellStyle name="Accent3 6" xfId="280"/>
    <cellStyle name="Accent4" xfId="22"/>
    <cellStyle name="Accent4 - 20%" xfId="109"/>
    <cellStyle name="Accent4 - 40%" xfId="108"/>
    <cellStyle name="Accent4 - 60%" xfId="107"/>
    <cellStyle name="Accent4 2" xfId="106"/>
    <cellStyle name="Accent4 3" xfId="110"/>
    <cellStyle name="Accent4 4" xfId="268"/>
    <cellStyle name="Accent4 5" xfId="275"/>
    <cellStyle name="Accent4 6" xfId="281"/>
    <cellStyle name="Accent5" xfId="23"/>
    <cellStyle name="Accent5 - 20%" xfId="105"/>
    <cellStyle name="Accent5 - 40%" xfId="104"/>
    <cellStyle name="Accent5 - 60%" xfId="103"/>
    <cellStyle name="Accent5 2" xfId="102"/>
    <cellStyle name="Accent6" xfId="24"/>
    <cellStyle name="Accent6 - 20%" xfId="100"/>
    <cellStyle name="Accent6 - 40%" xfId="99"/>
    <cellStyle name="Accent6 - 60%" xfId="98"/>
    <cellStyle name="Accent6 2" xfId="97"/>
    <cellStyle name="Accent6 3" xfId="101"/>
    <cellStyle name="Accent6 4" xfId="269"/>
    <cellStyle name="Accent6 5" xfId="272"/>
    <cellStyle name="Accent6 6" xfId="282"/>
    <cellStyle name="Bad" xfId="25"/>
    <cellStyle name="Bad 2" xfId="95"/>
    <cellStyle name="Bad 3" xfId="96"/>
    <cellStyle name="Buena 2" xfId="219"/>
    <cellStyle name="Calculation" xfId="26"/>
    <cellStyle name="Calculation 2" xfId="93"/>
    <cellStyle name="Calculation 3" xfId="94"/>
    <cellStyle name="Cálculo 2" xfId="220"/>
    <cellStyle name="Celda de comprobación 2" xfId="221"/>
    <cellStyle name="Celda vinculada 2" xfId="222"/>
    <cellStyle name="Check Cell" xfId="27"/>
    <cellStyle name="Check Cell 2" xfId="92"/>
    <cellStyle name="Comma 2" xfId="51"/>
    <cellStyle name="Comma 2 2" xfId="134"/>
    <cellStyle name="Comma 2 2 2" xfId="223"/>
    <cellStyle name="Comma 2 3" xfId="91"/>
    <cellStyle name="Comma 3" xfId="52"/>
    <cellStyle name="Comma 3 2" xfId="135"/>
    <cellStyle name="Comma 3 2 2" xfId="224"/>
    <cellStyle name="Comma 3 3" xfId="263"/>
    <cellStyle name="Comma_ACUEDUCTO DE  PADRE LAS CASAS" xfId="225"/>
    <cellStyle name="Emphasis 1" xfId="153"/>
    <cellStyle name="Emphasis 2" xfId="154"/>
    <cellStyle name="Emphasis 3" xfId="155"/>
    <cellStyle name="Encabezado 4 2" xfId="226"/>
    <cellStyle name="Énfasis1 2" xfId="227"/>
    <cellStyle name="Énfasis2 2" xfId="228"/>
    <cellStyle name="Énfasis3 2" xfId="229"/>
    <cellStyle name="Énfasis4 2" xfId="230"/>
    <cellStyle name="Énfasis5 2" xfId="231"/>
    <cellStyle name="Énfasis6 2" xfId="232"/>
    <cellStyle name="Entrada 2" xfId="233"/>
    <cellStyle name="Euro" xfId="28"/>
    <cellStyle name="Euro 2" xfId="157"/>
    <cellStyle name="Euro 2 2" xfId="284"/>
    <cellStyle name="Euro 3" xfId="156"/>
    <cellStyle name="Euro 4" xfId="283"/>
    <cellStyle name="Euro_Copia 2 de Copia de yrma  Pres. elab. Ac. Las Claras 12" xfId="234"/>
    <cellStyle name="Explanatory Text" xfId="29"/>
    <cellStyle name="F2" xfId="30"/>
    <cellStyle name="F3" xfId="31"/>
    <cellStyle name="F4" xfId="32"/>
    <cellStyle name="F5" xfId="33"/>
    <cellStyle name="F6" xfId="34"/>
    <cellStyle name="F7" xfId="35"/>
    <cellStyle name="F8" xfId="36"/>
    <cellStyle name="Good" xfId="37"/>
    <cellStyle name="Good 2" xfId="160"/>
    <cellStyle name="Good 3" xfId="159"/>
    <cellStyle name="Heading 1" xfId="38"/>
    <cellStyle name="Heading 1 2" xfId="162"/>
    <cellStyle name="Heading 1 3" xfId="161"/>
    <cellStyle name="Heading 2" xfId="39"/>
    <cellStyle name="Heading 2 2" xfId="164"/>
    <cellStyle name="Heading 2 3" xfId="163"/>
    <cellStyle name="Heading 3" xfId="40"/>
    <cellStyle name="Heading 3 2" xfId="165"/>
    <cellStyle name="Heading 4" xfId="41"/>
    <cellStyle name="Heading 4 2" xfId="166"/>
    <cellStyle name="Incorrecto 2" xfId="235"/>
    <cellStyle name="Input" xfId="42"/>
    <cellStyle name="Input 2" xfId="168"/>
    <cellStyle name="Input 3" xfId="167"/>
    <cellStyle name="Linked Cell" xfId="43"/>
    <cellStyle name="Linked Cell 2" xfId="170"/>
    <cellStyle name="Linked Cell 3" xfId="169"/>
    <cellStyle name="Millares" xfId="302" builtinId="3"/>
    <cellStyle name="Millares 10" xfId="67"/>
    <cellStyle name="Millares 10 2" xfId="70"/>
    <cellStyle name="Millares 10 3" xfId="285"/>
    <cellStyle name="Millares 11" xfId="84"/>
    <cellStyle name="Millares 2" xfId="53"/>
    <cellStyle name="Millares 2 2" xfId="172"/>
    <cellStyle name="Millares 2 2 2" xfId="81"/>
    <cellStyle name="Millares 2 2 2 2" xfId="200"/>
    <cellStyle name="Millares 2 2 2 3" xfId="287"/>
    <cellStyle name="Millares 2 2 3" xfId="261"/>
    <cellStyle name="Millares 2 3" xfId="173"/>
    <cellStyle name="Millares 2 3 2" xfId="288"/>
    <cellStyle name="Millares 2 4" xfId="171"/>
    <cellStyle name="Millares 2 5" xfId="286"/>
    <cellStyle name="Millares 2_111-12 ac neyba zona alta" xfId="174"/>
    <cellStyle name="Millares 3" xfId="54"/>
    <cellStyle name="Millares 3 2" xfId="71"/>
    <cellStyle name="Millares 3 2 2" xfId="176"/>
    <cellStyle name="Millares 3 2 3" xfId="290"/>
    <cellStyle name="Millares 3 3" xfId="68"/>
    <cellStyle name="Millares 3 3 2" xfId="236"/>
    <cellStyle name="Millares 3 3 2 3" xfId="301"/>
    <cellStyle name="Millares 3 3 3" xfId="177"/>
    <cellStyle name="Millares 3 4" xfId="178"/>
    <cellStyle name="Millares 3 5" xfId="175"/>
    <cellStyle name="Millares 3 6" xfId="289"/>
    <cellStyle name="Millares 3_111-12 ac neyba zona alta" xfId="179"/>
    <cellStyle name="Millares 4" xfId="48"/>
    <cellStyle name="Millares 4 2" xfId="74"/>
    <cellStyle name="Millares 4 2 2" xfId="259"/>
    <cellStyle name="Millares 4 3" xfId="180"/>
    <cellStyle name="Millares 5" xfId="55"/>
    <cellStyle name="Millares 5 2" xfId="75"/>
    <cellStyle name="Millares 5 3" xfId="137"/>
    <cellStyle name="Millares 5 3 2" xfId="182"/>
    <cellStyle name="Millares 5 4" xfId="181"/>
    <cellStyle name="Millares 6" xfId="56"/>
    <cellStyle name="Millares 6 2" xfId="138"/>
    <cellStyle name="Millares 6 2 2" xfId="237"/>
    <cellStyle name="Millares 6 3" xfId="183"/>
    <cellStyle name="Millares 7" xfId="49"/>
    <cellStyle name="Millares 7 2" xfId="83"/>
    <cellStyle name="Millares 7 3" xfId="238"/>
    <cellStyle name="Millares 8" xfId="57"/>
    <cellStyle name="Millares 8 2" xfId="139"/>
    <cellStyle name="Millares 8 3" xfId="184"/>
    <cellStyle name="Millares 9" xfId="58"/>
    <cellStyle name="Millares 9 2" xfId="73"/>
    <cellStyle name="Millares 9 3" xfId="140"/>
    <cellStyle name="Moneda 2" xfId="185"/>
    <cellStyle name="Moneda 3" xfId="239"/>
    <cellStyle name="Neutral 2" xfId="186"/>
    <cellStyle name="No-definido" xfId="59"/>
    <cellStyle name="Normal" xfId="0" builtinId="0"/>
    <cellStyle name="Normal - Style1" xfId="60"/>
    <cellStyle name="Normal 10" xfId="240"/>
    <cellStyle name="Normal 10 2" xfId="264"/>
    <cellStyle name="Normal 11" xfId="260"/>
    <cellStyle name="Normal 12" xfId="133"/>
    <cellStyle name="Normal 13" xfId="158"/>
    <cellStyle name="Normal 13 2" xfId="88"/>
    <cellStyle name="Normal 14" xfId="271"/>
    <cellStyle name="Normal 14 2 2" xfId="90"/>
    <cellStyle name="Normal 15" xfId="277"/>
    <cellStyle name="Normal 2" xfId="50"/>
    <cellStyle name="Normal 2 2" xfId="61"/>
    <cellStyle name="Normal 2 2 2" xfId="72"/>
    <cellStyle name="Normal 2 2_Copia de AC. LINEA NOROESTE trabajo de inocencio" xfId="241"/>
    <cellStyle name="Normal 2 3" xfId="69"/>
    <cellStyle name="Normal 2 3 2" xfId="242"/>
    <cellStyle name="Normal 2 4" xfId="76"/>
    <cellStyle name="Normal 2 5" xfId="262"/>
    <cellStyle name="Normal 2 6" xfId="291"/>
    <cellStyle name="Normal 2_07-09 presupu..." xfId="62"/>
    <cellStyle name="Normal 2_ANALISIS REC 3" xfId="87"/>
    <cellStyle name="Normal 3" xfId="63"/>
    <cellStyle name="Normal 3 2" xfId="77"/>
    <cellStyle name="Normal 3 2 2" xfId="85"/>
    <cellStyle name="Normal 3 2 3" xfId="243"/>
    <cellStyle name="Normal 3 2 4" xfId="292"/>
    <cellStyle name="Normal 3 3" xfId="187"/>
    <cellStyle name="Normal 31" xfId="244"/>
    <cellStyle name="Normal 31_correccion de averia ac.hatillo prov.hato mayor oct.2011" xfId="80"/>
    <cellStyle name="Normal 31_correccion de averia ac.hatillo prov.hato mayor oct.2011 2" xfId="89"/>
    <cellStyle name="Normal 4" xfId="64"/>
    <cellStyle name="Normal 4 2" xfId="141"/>
    <cellStyle name="Normal 4 2 2" xfId="245"/>
    <cellStyle name="Normal 5" xfId="82"/>
    <cellStyle name="Normal 5 2" xfId="246"/>
    <cellStyle name="Normal 5 2 2" xfId="294"/>
    <cellStyle name="Normal 5 3" xfId="295"/>
    <cellStyle name="Normal 5 4" xfId="293"/>
    <cellStyle name="Normal 5_Copia 2 de Copia de yrma  Pres. elab. Ac. Las Claras 12" xfId="247"/>
    <cellStyle name="Normal 6" xfId="188"/>
    <cellStyle name="Normal 6 2" xfId="297"/>
    <cellStyle name="Normal 6 3" xfId="296"/>
    <cellStyle name="Normal 7" xfId="189"/>
    <cellStyle name="Normal 8" xfId="78"/>
    <cellStyle name="Normal 8 2" xfId="190"/>
    <cellStyle name="Normal 8 3" xfId="298"/>
    <cellStyle name="Normal 9" xfId="79"/>
    <cellStyle name="Normal 9 2" xfId="149"/>
    <cellStyle name="Normal 9 3" xfId="248"/>
    <cellStyle name="Normal_Rec. No.3 118-03   Pta. de trat.A.Negras san juan de la maguana 2" xfId="276"/>
    <cellStyle name="Notas 2" xfId="249"/>
    <cellStyle name="Note" xfId="44"/>
    <cellStyle name="Note 2" xfId="191"/>
    <cellStyle name="Output" xfId="45"/>
    <cellStyle name="Output 2" xfId="193"/>
    <cellStyle name="Output 3" xfId="192"/>
    <cellStyle name="Percent 2" xfId="65"/>
    <cellStyle name="Percent 2 2" xfId="142"/>
    <cellStyle name="Percent 2 3" xfId="194"/>
    <cellStyle name="Porcentaje 2" xfId="86"/>
    <cellStyle name="Porcentaje 2 2" xfId="299"/>
    <cellStyle name="Porcentaje 3" xfId="300"/>
    <cellStyle name="Porcentual 2" xfId="66"/>
    <cellStyle name="Porcentual 2 2" xfId="143"/>
    <cellStyle name="Porcentual 2 3" xfId="195"/>
    <cellStyle name="Porcentual 3" xfId="196"/>
    <cellStyle name="Porcentual 4" xfId="250"/>
    <cellStyle name="Porcentual 5" xfId="251"/>
    <cellStyle name="Salida 2" xfId="252"/>
    <cellStyle name="Sheet Title" xfId="197"/>
    <cellStyle name="Texto de advertencia 2" xfId="253"/>
    <cellStyle name="Texto explicativo 2" xfId="254"/>
    <cellStyle name="Title" xfId="46"/>
    <cellStyle name="Title 2" xfId="198"/>
    <cellStyle name="Título 1 2" xfId="255"/>
    <cellStyle name="Título 2 2" xfId="256"/>
    <cellStyle name="Título 3 2" xfId="257"/>
    <cellStyle name="Título 4" xfId="258"/>
    <cellStyle name="Total 2" xfId="199"/>
    <cellStyle name="Warning Text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LISTADO INSUMOS DEL 2000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871"/>
  <sheetViews>
    <sheetView showGridLines="0" showZeros="0" tabSelected="1" view="pageBreakPreview" zoomScale="115" zoomScaleNormal="115" zoomScaleSheetLayoutView="115" workbookViewId="0">
      <selection sqref="A1:F1"/>
    </sheetView>
  </sheetViews>
  <sheetFormatPr baseColWidth="10" defaultRowHeight="12.75" x14ac:dyDescent="0.2"/>
  <cols>
    <col min="1" max="1" width="7.7109375" style="53" customWidth="1"/>
    <col min="2" max="2" width="54.7109375" style="53" customWidth="1"/>
    <col min="3" max="3" width="9.5703125" style="98" customWidth="1"/>
    <col min="4" max="4" width="7.140625" style="99" customWidth="1"/>
    <col min="5" max="5" width="10.42578125" style="98" customWidth="1"/>
    <col min="6" max="6" width="12.42578125" style="98" customWidth="1"/>
    <col min="7" max="7" width="22.42578125" style="12" customWidth="1"/>
    <col min="8" max="16384" width="11.42578125" style="53"/>
  </cols>
  <sheetData>
    <row r="1" spans="1:7" s="112" customFormat="1" x14ac:dyDescent="0.2">
      <c r="A1" s="170"/>
      <c r="B1" s="170"/>
      <c r="C1" s="170"/>
      <c r="D1" s="170"/>
      <c r="E1" s="170"/>
      <c r="F1" s="170"/>
      <c r="G1" s="113"/>
    </row>
    <row r="2" spans="1:7" s="112" customFormat="1" x14ac:dyDescent="0.2">
      <c r="A2" s="170"/>
      <c r="B2" s="170"/>
      <c r="C2" s="170"/>
      <c r="D2" s="170"/>
      <c r="E2" s="170"/>
      <c r="F2" s="170"/>
      <c r="G2" s="113"/>
    </row>
    <row r="3" spans="1:7" s="112" customFormat="1" x14ac:dyDescent="0.2">
      <c r="A3" s="170"/>
      <c r="B3" s="170"/>
      <c r="C3" s="170"/>
      <c r="D3" s="170"/>
      <c r="E3" s="170"/>
      <c r="F3" s="170"/>
      <c r="G3" s="113"/>
    </row>
    <row r="4" spans="1:7" s="112" customFormat="1" x14ac:dyDescent="0.2">
      <c r="A4" s="170"/>
      <c r="B4" s="170"/>
      <c r="C4" s="170"/>
      <c r="D4" s="170"/>
      <c r="E4" s="170"/>
      <c r="F4" s="170"/>
      <c r="G4" s="113"/>
    </row>
    <row r="5" spans="1:7" ht="15.75" customHeight="1" x14ac:dyDescent="0.2">
      <c r="A5" s="12"/>
    </row>
    <row r="6" spans="1:7" ht="30.75" customHeight="1" x14ac:dyDescent="0.2">
      <c r="A6" s="171" t="s">
        <v>160</v>
      </c>
      <c r="B6" s="171"/>
      <c r="C6" s="171"/>
      <c r="D6" s="171"/>
      <c r="E6" s="171"/>
      <c r="F6" s="171"/>
    </row>
    <row r="7" spans="1:7" ht="18" customHeight="1" x14ac:dyDescent="0.2">
      <c r="A7" s="11" t="s">
        <v>59</v>
      </c>
      <c r="B7" s="65"/>
      <c r="C7" s="161" t="s">
        <v>161</v>
      </c>
      <c r="D7" s="162"/>
      <c r="F7" s="161"/>
    </row>
    <row r="8" spans="1:7" ht="15.75" customHeight="1" x14ac:dyDescent="0.2">
      <c r="A8" s="68" t="s">
        <v>0</v>
      </c>
      <c r="B8" s="68" t="s">
        <v>1</v>
      </c>
      <c r="C8" s="160" t="s">
        <v>12</v>
      </c>
      <c r="D8" s="160" t="s">
        <v>2</v>
      </c>
      <c r="E8" s="160" t="s">
        <v>3</v>
      </c>
      <c r="F8" s="160" t="s">
        <v>4</v>
      </c>
    </row>
    <row r="9" spans="1:7" x14ac:dyDescent="0.2">
      <c r="A9" s="69"/>
      <c r="B9" s="69"/>
      <c r="C9" s="159"/>
      <c r="D9" s="159"/>
      <c r="E9" s="159"/>
      <c r="F9" s="159"/>
    </row>
    <row r="10" spans="1:7" x14ac:dyDescent="0.2">
      <c r="A10" s="59" t="s">
        <v>19</v>
      </c>
      <c r="B10" s="49" t="s">
        <v>163</v>
      </c>
      <c r="C10" s="109"/>
      <c r="D10" s="109"/>
      <c r="E10" s="158"/>
      <c r="F10" s="158"/>
    </row>
    <row r="11" spans="1:7" x14ac:dyDescent="0.2">
      <c r="A11" s="59"/>
      <c r="B11" s="59"/>
      <c r="C11" s="109"/>
      <c r="D11" s="109"/>
      <c r="E11" s="158"/>
      <c r="F11" s="158"/>
    </row>
    <row r="12" spans="1:7" x14ac:dyDescent="0.2">
      <c r="A12" s="63">
        <v>1</v>
      </c>
      <c r="B12" s="49" t="s">
        <v>172</v>
      </c>
      <c r="C12" s="109"/>
      <c r="D12" s="109"/>
      <c r="E12" s="158"/>
      <c r="F12" s="86">
        <f>ROUND((C12*E12),2)</f>
        <v>0</v>
      </c>
    </row>
    <row r="13" spans="1:7" ht="25.5" x14ac:dyDescent="0.2">
      <c r="A13" s="10">
        <v>1.1000000000000001</v>
      </c>
      <c r="B13" s="9" t="s">
        <v>173</v>
      </c>
      <c r="C13" s="21">
        <v>24</v>
      </c>
      <c r="D13" s="46" t="s">
        <v>42</v>
      </c>
      <c r="E13" s="84"/>
      <c r="F13" s="86">
        <f>ROUND((C13*E13),2)</f>
        <v>0</v>
      </c>
    </row>
    <row r="14" spans="1:7" s="35" customFormat="1" x14ac:dyDescent="0.2">
      <c r="A14" s="31">
        <v>1.2</v>
      </c>
      <c r="B14" s="5" t="s">
        <v>92</v>
      </c>
      <c r="C14" s="21">
        <v>41.8</v>
      </c>
      <c r="D14" s="46" t="s">
        <v>5</v>
      </c>
      <c r="E14" s="86"/>
      <c r="F14" s="86"/>
      <c r="G14" s="100"/>
    </row>
    <row r="15" spans="1:7" x14ac:dyDescent="0.2">
      <c r="A15" s="59"/>
      <c r="B15" s="49"/>
      <c r="C15" s="109"/>
      <c r="D15" s="109"/>
      <c r="E15" s="158"/>
      <c r="F15" s="158"/>
    </row>
    <row r="16" spans="1:7" s="35" customFormat="1" x14ac:dyDescent="0.2">
      <c r="A16" s="32">
        <v>2</v>
      </c>
      <c r="B16" s="17" t="s">
        <v>90</v>
      </c>
      <c r="C16" s="33"/>
      <c r="D16" s="34"/>
      <c r="E16" s="79"/>
      <c r="F16" s="84"/>
      <c r="G16" s="100"/>
    </row>
    <row r="17" spans="1:7" s="35" customFormat="1" x14ac:dyDescent="0.2">
      <c r="A17" s="28"/>
      <c r="B17" s="28"/>
      <c r="C17" s="33"/>
      <c r="D17" s="34"/>
      <c r="E17" s="79"/>
      <c r="F17" s="84"/>
      <c r="G17" s="100"/>
    </row>
    <row r="18" spans="1:7" s="35" customFormat="1" x14ac:dyDescent="0.2">
      <c r="A18" s="36">
        <v>2.1</v>
      </c>
      <c r="B18" s="37" t="s">
        <v>15</v>
      </c>
      <c r="C18" s="38">
        <v>1</v>
      </c>
      <c r="D18" s="39" t="s">
        <v>7</v>
      </c>
      <c r="E18" s="80"/>
      <c r="F18" s="84">
        <f>+ROUND(E18*C18,2)</f>
        <v>0</v>
      </c>
      <c r="G18" s="100"/>
    </row>
    <row r="19" spans="1:7" s="35" customFormat="1" x14ac:dyDescent="0.2">
      <c r="A19" s="36"/>
      <c r="B19" s="37"/>
      <c r="C19" s="38"/>
      <c r="D19" s="39"/>
      <c r="E19" s="80"/>
      <c r="F19" s="84"/>
      <c r="G19" s="100"/>
    </row>
    <row r="20" spans="1:7" s="35" customFormat="1" x14ac:dyDescent="0.2">
      <c r="A20" s="40">
        <v>2.2000000000000002</v>
      </c>
      <c r="B20" s="41" t="s">
        <v>75</v>
      </c>
      <c r="D20" s="42"/>
      <c r="E20" s="80"/>
      <c r="F20" s="84"/>
      <c r="G20" s="100"/>
    </row>
    <row r="21" spans="1:7" s="35" customFormat="1" x14ac:dyDescent="0.2">
      <c r="A21" s="43" t="s">
        <v>164</v>
      </c>
      <c r="B21" s="13" t="s">
        <v>76</v>
      </c>
      <c r="C21" s="20">
        <v>5.08</v>
      </c>
      <c r="D21" s="42" t="s">
        <v>5</v>
      </c>
      <c r="E21" s="81"/>
      <c r="F21" s="84">
        <f>+ROUND(E21*C21,2)</f>
        <v>0</v>
      </c>
      <c r="G21" s="100"/>
    </row>
    <row r="22" spans="1:7" s="35" customFormat="1" x14ac:dyDescent="0.2">
      <c r="A22" s="43" t="s">
        <v>165</v>
      </c>
      <c r="B22" s="13" t="s">
        <v>77</v>
      </c>
      <c r="C22" s="20">
        <v>13.06</v>
      </c>
      <c r="D22" s="42" t="s">
        <v>5</v>
      </c>
      <c r="E22" s="81"/>
      <c r="F22" s="84">
        <f>+ROUND(E22*C22,2)</f>
        <v>0</v>
      </c>
      <c r="G22" s="100"/>
    </row>
    <row r="23" spans="1:7" s="35" customFormat="1" x14ac:dyDescent="0.2">
      <c r="A23" s="43" t="s">
        <v>166</v>
      </c>
      <c r="B23" s="13" t="s">
        <v>82</v>
      </c>
      <c r="C23" s="20">
        <v>0.06</v>
      </c>
      <c r="D23" s="42" t="s">
        <v>5</v>
      </c>
      <c r="E23" s="81"/>
      <c r="F23" s="84">
        <f>+ROUND(E23*C23,2)</f>
        <v>0</v>
      </c>
      <c r="G23" s="100"/>
    </row>
    <row r="24" spans="1:7" s="35" customFormat="1" x14ac:dyDescent="0.2">
      <c r="A24" s="28"/>
      <c r="B24" s="28"/>
      <c r="C24" s="33"/>
      <c r="D24" s="34"/>
      <c r="E24" s="79"/>
      <c r="F24" s="84"/>
      <c r="G24" s="100"/>
    </row>
    <row r="25" spans="1:7" s="35" customFormat="1" x14ac:dyDescent="0.2">
      <c r="A25" s="40">
        <v>2.2999999999999998</v>
      </c>
      <c r="B25" s="41" t="s">
        <v>78</v>
      </c>
      <c r="C25" s="38"/>
      <c r="D25" s="39"/>
      <c r="E25" s="80"/>
      <c r="F25" s="84"/>
      <c r="G25" s="100"/>
    </row>
    <row r="26" spans="1:7" s="35" customFormat="1" x14ac:dyDescent="0.2">
      <c r="A26" s="43" t="s">
        <v>167</v>
      </c>
      <c r="B26" s="13" t="s">
        <v>95</v>
      </c>
      <c r="C26" s="20">
        <v>19.350000000000001</v>
      </c>
      <c r="D26" s="42" t="s">
        <v>24</v>
      </c>
      <c r="E26" s="81"/>
      <c r="F26" s="84">
        <f>+ROUND(E26*C26,2)</f>
        <v>0</v>
      </c>
      <c r="G26" s="100"/>
    </row>
    <row r="27" spans="1:7" s="35" customFormat="1" x14ac:dyDescent="0.2">
      <c r="A27" s="43" t="s">
        <v>168</v>
      </c>
      <c r="B27" s="13" t="s">
        <v>25</v>
      </c>
      <c r="C27" s="20">
        <v>87.08</v>
      </c>
      <c r="D27" s="42" t="s">
        <v>24</v>
      </c>
      <c r="E27" s="81"/>
      <c r="F27" s="84">
        <f>+ROUND(E27*C27,2)</f>
        <v>0</v>
      </c>
      <c r="G27" s="100"/>
    </row>
    <row r="28" spans="1:7" s="35" customFormat="1" x14ac:dyDescent="0.2">
      <c r="A28" s="28"/>
      <c r="B28" s="28"/>
      <c r="C28" s="33"/>
      <c r="D28" s="34"/>
      <c r="E28" s="79"/>
      <c r="F28" s="84"/>
      <c r="G28" s="100"/>
    </row>
    <row r="29" spans="1:7" s="35" customFormat="1" x14ac:dyDescent="0.2">
      <c r="A29" s="43">
        <v>2.4</v>
      </c>
      <c r="B29" s="13" t="s">
        <v>80</v>
      </c>
      <c r="C29" s="20">
        <v>1</v>
      </c>
      <c r="D29" s="42" t="s">
        <v>7</v>
      </c>
      <c r="E29" s="81"/>
      <c r="F29" s="84">
        <f>+ROUND(E29*C29,2)</f>
        <v>0</v>
      </c>
      <c r="G29" s="100"/>
    </row>
    <row r="30" spans="1:7" s="35" customFormat="1" x14ac:dyDescent="0.2">
      <c r="A30" s="43"/>
      <c r="B30" s="13"/>
      <c r="C30" s="20"/>
      <c r="D30" s="42"/>
      <c r="E30" s="81"/>
      <c r="F30" s="84"/>
      <c r="G30" s="100"/>
    </row>
    <row r="31" spans="1:7" x14ac:dyDescent="0.2">
      <c r="A31" s="70">
        <v>3</v>
      </c>
      <c r="B31" s="49" t="s">
        <v>174</v>
      </c>
      <c r="C31" s="109"/>
      <c r="D31" s="109"/>
      <c r="E31" s="158"/>
      <c r="F31" s="86">
        <f>ROUND((C31*E31),2)</f>
        <v>0</v>
      </c>
    </row>
    <row r="32" spans="1:7" ht="25.5" x14ac:dyDescent="0.2">
      <c r="A32" s="10">
        <v>3.1</v>
      </c>
      <c r="B32" s="9" t="s">
        <v>173</v>
      </c>
      <c r="C32" s="21">
        <v>24</v>
      </c>
      <c r="D32" s="46" t="s">
        <v>42</v>
      </c>
      <c r="E32" s="84"/>
      <c r="F32" s="86">
        <f>ROUND((C32*E32),2)</f>
        <v>0</v>
      </c>
    </row>
    <row r="33" spans="1:7" s="35" customFormat="1" x14ac:dyDescent="0.2">
      <c r="A33" s="31">
        <v>3.2</v>
      </c>
      <c r="B33" s="5" t="s">
        <v>92</v>
      </c>
      <c r="C33" s="21">
        <v>56.96</v>
      </c>
      <c r="D33" s="46" t="s">
        <v>5</v>
      </c>
      <c r="E33" s="86"/>
      <c r="F33" s="86">
        <f>ROUND((C33*E33),2)</f>
        <v>0</v>
      </c>
      <c r="G33" s="100"/>
    </row>
    <row r="34" spans="1:7" x14ac:dyDescent="0.2">
      <c r="A34" s="59"/>
      <c r="B34" s="49"/>
      <c r="C34" s="109"/>
      <c r="D34" s="109"/>
      <c r="E34" s="158"/>
      <c r="F34" s="158"/>
    </row>
    <row r="35" spans="1:7" s="35" customFormat="1" x14ac:dyDescent="0.2">
      <c r="A35" s="32">
        <v>4</v>
      </c>
      <c r="B35" s="17" t="s">
        <v>90</v>
      </c>
      <c r="C35" s="33"/>
      <c r="D35" s="34"/>
      <c r="E35" s="79"/>
      <c r="F35" s="84"/>
      <c r="G35" s="100"/>
    </row>
    <row r="36" spans="1:7" s="35" customFormat="1" x14ac:dyDescent="0.2">
      <c r="A36" s="28"/>
      <c r="B36" s="28"/>
      <c r="C36" s="33"/>
      <c r="D36" s="34"/>
      <c r="E36" s="79"/>
      <c r="F36" s="84"/>
      <c r="G36" s="100"/>
    </row>
    <row r="37" spans="1:7" s="35" customFormat="1" x14ac:dyDescent="0.2">
      <c r="A37" s="36">
        <v>4.0999999999999996</v>
      </c>
      <c r="B37" s="37" t="s">
        <v>15</v>
      </c>
      <c r="C37" s="38">
        <v>1</v>
      </c>
      <c r="D37" s="39" t="s">
        <v>7</v>
      </c>
      <c r="E37" s="80"/>
      <c r="F37" s="84">
        <f>+ROUND(E37*C37,2)</f>
        <v>0</v>
      </c>
      <c r="G37" s="100"/>
    </row>
    <row r="38" spans="1:7" s="35" customFormat="1" x14ac:dyDescent="0.2">
      <c r="A38" s="36"/>
      <c r="B38" s="37"/>
      <c r="C38" s="38"/>
      <c r="D38" s="39"/>
      <c r="E38" s="80"/>
      <c r="F38" s="84"/>
      <c r="G38" s="100"/>
    </row>
    <row r="39" spans="1:7" s="35" customFormat="1" x14ac:dyDescent="0.2">
      <c r="A39" s="40">
        <v>4.2</v>
      </c>
      <c r="B39" s="41" t="s">
        <v>75</v>
      </c>
      <c r="D39" s="39"/>
      <c r="E39" s="80"/>
      <c r="F39" s="84"/>
      <c r="G39" s="100"/>
    </row>
    <row r="40" spans="1:7" s="35" customFormat="1" x14ac:dyDescent="0.2">
      <c r="A40" s="43" t="s">
        <v>96</v>
      </c>
      <c r="B40" s="13" t="s">
        <v>76</v>
      </c>
      <c r="C40" s="20">
        <v>6.92</v>
      </c>
      <c r="D40" s="42" t="s">
        <v>5</v>
      </c>
      <c r="E40" s="81"/>
      <c r="F40" s="84">
        <f>+ROUND(E40*C40,2)</f>
        <v>0</v>
      </c>
      <c r="G40" s="100"/>
    </row>
    <row r="41" spans="1:7" s="35" customFormat="1" x14ac:dyDescent="0.2">
      <c r="A41" s="43" t="s">
        <v>97</v>
      </c>
      <c r="B41" s="13" t="s">
        <v>77</v>
      </c>
      <c r="C41" s="20">
        <v>17.8</v>
      </c>
      <c r="D41" s="42" t="s">
        <v>5</v>
      </c>
      <c r="E41" s="81"/>
      <c r="F41" s="84">
        <f>+ROUND(E41*C41,2)</f>
        <v>0</v>
      </c>
      <c r="G41" s="100"/>
    </row>
    <row r="42" spans="1:7" s="35" customFormat="1" x14ac:dyDescent="0.2">
      <c r="A42" s="43" t="s">
        <v>169</v>
      </c>
      <c r="B42" s="13" t="s">
        <v>82</v>
      </c>
      <c r="C42" s="20">
        <v>0.03</v>
      </c>
      <c r="D42" s="42" t="s">
        <v>5</v>
      </c>
      <c r="E42" s="81"/>
      <c r="F42" s="84">
        <f>+ROUND(E42*C42,2)</f>
        <v>0</v>
      </c>
      <c r="G42" s="100"/>
    </row>
    <row r="43" spans="1:7" s="35" customFormat="1" x14ac:dyDescent="0.2">
      <c r="A43" s="28"/>
      <c r="B43" s="28"/>
      <c r="C43" s="33"/>
      <c r="D43" s="34"/>
      <c r="E43" s="79"/>
      <c r="F43" s="84"/>
      <c r="G43" s="100"/>
    </row>
    <row r="44" spans="1:7" s="35" customFormat="1" x14ac:dyDescent="0.2">
      <c r="A44" s="40">
        <v>4.3</v>
      </c>
      <c r="B44" s="41" t="s">
        <v>78</v>
      </c>
      <c r="C44" s="38"/>
      <c r="D44" s="39"/>
      <c r="E44" s="80"/>
      <c r="F44" s="84"/>
      <c r="G44" s="100"/>
    </row>
    <row r="45" spans="1:7" s="35" customFormat="1" x14ac:dyDescent="0.2">
      <c r="A45" s="43" t="s">
        <v>98</v>
      </c>
      <c r="B45" s="13" t="s">
        <v>95</v>
      </c>
      <c r="C45" s="20">
        <v>26.37</v>
      </c>
      <c r="D45" s="42" t="s">
        <v>24</v>
      </c>
      <c r="E45" s="81"/>
      <c r="F45" s="84">
        <f>+ROUND(E45*C45,2)</f>
        <v>0</v>
      </c>
      <c r="G45" s="100"/>
    </row>
    <row r="46" spans="1:7" s="35" customFormat="1" x14ac:dyDescent="0.2">
      <c r="A46" s="43" t="s">
        <v>99</v>
      </c>
      <c r="B46" s="13" t="s">
        <v>25</v>
      </c>
      <c r="C46" s="20">
        <v>118.67</v>
      </c>
      <c r="D46" s="42" t="s">
        <v>24</v>
      </c>
      <c r="E46" s="81"/>
      <c r="F46" s="84">
        <f>+ROUND(E46*C46,2)</f>
        <v>0</v>
      </c>
      <c r="G46" s="100"/>
    </row>
    <row r="47" spans="1:7" s="35" customFormat="1" x14ac:dyDescent="0.2">
      <c r="A47" s="28"/>
      <c r="B47" s="28"/>
      <c r="C47" s="33"/>
      <c r="D47" s="34"/>
      <c r="E47" s="79"/>
      <c r="F47" s="84"/>
      <c r="G47" s="100"/>
    </row>
    <row r="48" spans="1:7" s="35" customFormat="1" x14ac:dyDescent="0.2">
      <c r="A48" s="43">
        <v>4.4000000000000004</v>
      </c>
      <c r="B48" s="13" t="s">
        <v>80</v>
      </c>
      <c r="C48" s="20">
        <v>1</v>
      </c>
      <c r="D48" s="42" t="s">
        <v>7</v>
      </c>
      <c r="E48" s="81"/>
      <c r="F48" s="84">
        <f>+ROUND(E48*C48,2)</f>
        <v>0</v>
      </c>
      <c r="G48" s="100"/>
    </row>
    <row r="49" spans="1:7" s="35" customFormat="1" x14ac:dyDescent="0.2">
      <c r="A49" s="43"/>
      <c r="B49" s="14" t="s">
        <v>93</v>
      </c>
      <c r="C49" s="20"/>
      <c r="D49" s="42"/>
      <c r="E49" s="81"/>
      <c r="F49" s="85">
        <f>SUM(F11:F48)</f>
        <v>0</v>
      </c>
      <c r="G49" s="100"/>
    </row>
    <row r="50" spans="1:7" x14ac:dyDescent="0.2">
      <c r="A50" s="59"/>
      <c r="B50" s="59"/>
      <c r="C50" s="109"/>
      <c r="D50" s="109"/>
      <c r="E50" s="158"/>
      <c r="F50" s="158"/>
    </row>
    <row r="51" spans="1:7" s="35" customFormat="1" x14ac:dyDescent="0.2">
      <c r="A51" s="143" t="s">
        <v>32</v>
      </c>
      <c r="B51" s="17" t="s">
        <v>61</v>
      </c>
      <c r="C51" s="21"/>
      <c r="D51" s="46"/>
      <c r="E51" s="86"/>
      <c r="F51" s="86"/>
      <c r="G51" s="100"/>
    </row>
    <row r="52" spans="1:7" s="35" customFormat="1" x14ac:dyDescent="0.2">
      <c r="A52" s="28"/>
      <c r="B52" s="28"/>
      <c r="C52" s="21"/>
      <c r="D52" s="46"/>
      <c r="E52" s="86"/>
      <c r="F52" s="86">
        <f>ROUND((+C52*E52),2)</f>
        <v>0</v>
      </c>
      <c r="G52" s="100"/>
    </row>
    <row r="53" spans="1:7" s="35" customFormat="1" x14ac:dyDescent="0.2">
      <c r="A53" s="17">
        <v>1</v>
      </c>
      <c r="B53" s="17" t="s">
        <v>56</v>
      </c>
      <c r="C53" s="21"/>
      <c r="D53" s="46"/>
      <c r="E53" s="86"/>
      <c r="F53" s="86"/>
      <c r="G53" s="100"/>
    </row>
    <row r="54" spans="1:7" s="35" customFormat="1" x14ac:dyDescent="0.2">
      <c r="A54" s="31">
        <v>1.1000000000000001</v>
      </c>
      <c r="B54" s="5" t="s">
        <v>15</v>
      </c>
      <c r="C54" s="21">
        <v>44.1</v>
      </c>
      <c r="D54" s="46" t="s">
        <v>6</v>
      </c>
      <c r="E54" s="86"/>
      <c r="F54" s="86">
        <f t="shared" ref="F54:F78" si="0">ROUND((C54*E54),2)</f>
        <v>0</v>
      </c>
      <c r="G54" s="100"/>
    </row>
    <row r="55" spans="1:7" ht="30.75" customHeight="1" x14ac:dyDescent="0.2">
      <c r="A55" s="31">
        <v>1.2</v>
      </c>
      <c r="B55" s="9" t="s">
        <v>162</v>
      </c>
      <c r="C55" s="21">
        <v>16</v>
      </c>
      <c r="D55" s="46" t="s">
        <v>42</v>
      </c>
      <c r="E55" s="84"/>
      <c r="F55" s="86">
        <f t="shared" si="0"/>
        <v>0</v>
      </c>
    </row>
    <row r="56" spans="1:7" s="35" customFormat="1" x14ac:dyDescent="0.2">
      <c r="A56" s="31">
        <v>1.3</v>
      </c>
      <c r="B56" s="5" t="s">
        <v>74</v>
      </c>
      <c r="C56" s="21">
        <v>211.68</v>
      </c>
      <c r="D56" s="46" t="s">
        <v>5</v>
      </c>
      <c r="E56" s="86"/>
      <c r="F56" s="86">
        <f t="shared" si="0"/>
        <v>0</v>
      </c>
      <c r="G56" s="100"/>
    </row>
    <row r="57" spans="1:7" s="35" customFormat="1" x14ac:dyDescent="0.2">
      <c r="A57" s="31"/>
      <c r="B57" s="5"/>
      <c r="C57" s="21"/>
      <c r="D57" s="46"/>
      <c r="E57" s="86"/>
      <c r="F57" s="86">
        <f t="shared" si="0"/>
        <v>0</v>
      </c>
      <c r="G57" s="100"/>
    </row>
    <row r="58" spans="1:7" s="35" customFormat="1" x14ac:dyDescent="0.2">
      <c r="A58" s="44">
        <v>2</v>
      </c>
      <c r="B58" s="1" t="s">
        <v>35</v>
      </c>
      <c r="C58" s="21"/>
      <c r="D58" s="46"/>
      <c r="E58" s="86"/>
      <c r="F58" s="86">
        <f t="shared" si="0"/>
        <v>0</v>
      </c>
      <c r="G58" s="100"/>
    </row>
    <row r="59" spans="1:7" s="35" customFormat="1" ht="25.5" x14ac:dyDescent="0.2">
      <c r="A59" s="31">
        <v>2.1</v>
      </c>
      <c r="B59" s="2" t="s">
        <v>170</v>
      </c>
      <c r="C59" s="21">
        <v>70.42</v>
      </c>
      <c r="D59" s="46" t="s">
        <v>5</v>
      </c>
      <c r="E59" s="86"/>
      <c r="F59" s="86">
        <f t="shared" si="0"/>
        <v>0</v>
      </c>
      <c r="G59" s="100"/>
    </row>
    <row r="60" spans="1:7" s="35" customFormat="1" x14ac:dyDescent="0.2">
      <c r="A60" s="31">
        <v>2.2000000000000002</v>
      </c>
      <c r="B60" s="2" t="s">
        <v>36</v>
      </c>
      <c r="C60" s="21">
        <v>38.81</v>
      </c>
      <c r="D60" s="46" t="s">
        <v>24</v>
      </c>
      <c r="E60" s="84"/>
      <c r="F60" s="86">
        <f t="shared" si="0"/>
        <v>0</v>
      </c>
      <c r="G60" s="100"/>
    </row>
    <row r="61" spans="1:7" s="35" customFormat="1" x14ac:dyDescent="0.2">
      <c r="A61" s="31">
        <v>2.2999999999999998</v>
      </c>
      <c r="B61" s="47" t="s">
        <v>60</v>
      </c>
      <c r="C61" s="21">
        <v>76.61</v>
      </c>
      <c r="D61" s="46" t="s">
        <v>5</v>
      </c>
      <c r="E61" s="84"/>
      <c r="F61" s="86">
        <f t="shared" si="0"/>
        <v>0</v>
      </c>
      <c r="G61" s="100"/>
    </row>
    <row r="62" spans="1:7" s="35" customFormat="1" ht="25.5" x14ac:dyDescent="0.2">
      <c r="A62" s="31">
        <v>2.4</v>
      </c>
      <c r="B62" s="5" t="s">
        <v>28</v>
      </c>
      <c r="C62" s="21">
        <v>63.84</v>
      </c>
      <c r="D62" s="46" t="s">
        <v>5</v>
      </c>
      <c r="E62" s="84"/>
      <c r="F62" s="86">
        <f t="shared" si="0"/>
        <v>0</v>
      </c>
      <c r="G62" s="100"/>
    </row>
    <row r="63" spans="1:7" s="35" customFormat="1" x14ac:dyDescent="0.2">
      <c r="A63" s="31">
        <v>2.5</v>
      </c>
      <c r="B63" s="5" t="s">
        <v>52</v>
      </c>
      <c r="C63" s="21">
        <v>84.5</v>
      </c>
      <c r="D63" s="46" t="s">
        <v>5</v>
      </c>
      <c r="E63" s="86"/>
      <c r="F63" s="86">
        <f t="shared" si="0"/>
        <v>0</v>
      </c>
      <c r="G63" s="100"/>
    </row>
    <row r="64" spans="1:7" s="35" customFormat="1" x14ac:dyDescent="0.2">
      <c r="A64" s="31"/>
      <c r="B64" s="5"/>
      <c r="C64" s="21"/>
      <c r="D64" s="46"/>
      <c r="E64" s="86"/>
      <c r="F64" s="86">
        <f t="shared" si="0"/>
        <v>0</v>
      </c>
      <c r="G64" s="100"/>
    </row>
    <row r="65" spans="1:7" s="35" customFormat="1" x14ac:dyDescent="0.2">
      <c r="A65" s="30">
        <v>3</v>
      </c>
      <c r="B65" s="5" t="s">
        <v>270</v>
      </c>
      <c r="C65" s="21">
        <v>165.69</v>
      </c>
      <c r="D65" s="46" t="s">
        <v>24</v>
      </c>
      <c r="E65" s="86"/>
      <c r="F65" s="86">
        <f t="shared" si="0"/>
        <v>0</v>
      </c>
      <c r="G65" s="100"/>
    </row>
    <row r="66" spans="1:7" s="35" customFormat="1" x14ac:dyDescent="0.2">
      <c r="A66" s="48"/>
      <c r="B66" s="71"/>
      <c r="C66" s="21"/>
      <c r="D66" s="46"/>
      <c r="E66" s="86"/>
      <c r="F66" s="86">
        <f t="shared" si="0"/>
        <v>0</v>
      </c>
      <c r="G66" s="100"/>
    </row>
    <row r="67" spans="1:7" s="35" customFormat="1" x14ac:dyDescent="0.2">
      <c r="A67" s="48">
        <v>5</v>
      </c>
      <c r="B67" s="1" t="s">
        <v>20</v>
      </c>
      <c r="C67" s="21"/>
      <c r="D67" s="46"/>
      <c r="E67" s="86"/>
      <c r="F67" s="86">
        <f t="shared" si="0"/>
        <v>0</v>
      </c>
      <c r="G67" s="100"/>
    </row>
    <row r="68" spans="1:7" s="35" customFormat="1" ht="25.5" x14ac:dyDescent="0.2">
      <c r="A68" s="50">
        <v>5.0999999999999996</v>
      </c>
      <c r="B68" s="5" t="s">
        <v>228</v>
      </c>
      <c r="C68" s="21">
        <v>44.1</v>
      </c>
      <c r="D68" s="46" t="s">
        <v>31</v>
      </c>
      <c r="E68" s="86"/>
      <c r="F68" s="86">
        <f t="shared" si="0"/>
        <v>0</v>
      </c>
      <c r="G68" s="100"/>
    </row>
    <row r="69" spans="1:7" s="35" customFormat="1" x14ac:dyDescent="0.2">
      <c r="A69" s="50"/>
      <c r="B69" s="5"/>
      <c r="C69" s="21"/>
      <c r="D69" s="46"/>
      <c r="E69" s="86"/>
      <c r="F69" s="86">
        <f t="shared" si="0"/>
        <v>0</v>
      </c>
      <c r="G69" s="100"/>
    </row>
    <row r="70" spans="1:7" s="35" customFormat="1" x14ac:dyDescent="0.2">
      <c r="A70" s="48">
        <v>6</v>
      </c>
      <c r="B70" s="1" t="s">
        <v>21</v>
      </c>
      <c r="C70" s="21"/>
      <c r="D70" s="46"/>
      <c r="E70" s="86"/>
      <c r="F70" s="86">
        <f t="shared" si="0"/>
        <v>0</v>
      </c>
      <c r="G70" s="100"/>
    </row>
    <row r="71" spans="1:7" s="35" customFormat="1" ht="25.5" x14ac:dyDescent="0.2">
      <c r="A71" s="50">
        <v>6.1</v>
      </c>
      <c r="B71" s="5" t="s">
        <v>228</v>
      </c>
      <c r="C71" s="21">
        <v>44.1</v>
      </c>
      <c r="D71" s="46" t="s">
        <v>31</v>
      </c>
      <c r="E71" s="86"/>
      <c r="F71" s="86">
        <f t="shared" si="0"/>
        <v>0</v>
      </c>
      <c r="G71" s="100"/>
    </row>
    <row r="72" spans="1:7" s="35" customFormat="1" x14ac:dyDescent="0.2">
      <c r="A72" s="50"/>
      <c r="B72" s="5"/>
      <c r="C72" s="21"/>
      <c r="D72" s="46"/>
      <c r="E72" s="86"/>
      <c r="F72" s="86">
        <f t="shared" si="0"/>
        <v>0</v>
      </c>
      <c r="G72" s="100"/>
    </row>
    <row r="73" spans="1:7" s="35" customFormat="1" ht="38.25" x14ac:dyDescent="0.2">
      <c r="A73" s="7">
        <v>7</v>
      </c>
      <c r="B73" s="5" t="s">
        <v>216</v>
      </c>
      <c r="C73" s="21">
        <v>7</v>
      </c>
      <c r="D73" s="46" t="s">
        <v>7</v>
      </c>
      <c r="E73" s="86"/>
      <c r="F73" s="86">
        <f t="shared" si="0"/>
        <v>0</v>
      </c>
      <c r="G73" s="100"/>
    </row>
    <row r="74" spans="1:7" s="35" customFormat="1" x14ac:dyDescent="0.2">
      <c r="A74" s="7"/>
      <c r="B74" s="5"/>
      <c r="C74" s="21"/>
      <c r="D74" s="46"/>
      <c r="E74" s="86"/>
      <c r="F74" s="86">
        <f t="shared" si="0"/>
        <v>0</v>
      </c>
      <c r="G74" s="100"/>
    </row>
    <row r="75" spans="1:7" s="35" customFormat="1" x14ac:dyDescent="0.2">
      <c r="A75" s="44">
        <v>8</v>
      </c>
      <c r="B75" s="4" t="s">
        <v>62</v>
      </c>
      <c r="C75" s="21"/>
      <c r="D75" s="46"/>
      <c r="E75" s="86"/>
      <c r="F75" s="86">
        <f t="shared" si="0"/>
        <v>0</v>
      </c>
      <c r="G75" s="100"/>
    </row>
    <row r="76" spans="1:7" s="35" customFormat="1" x14ac:dyDescent="0.2">
      <c r="A76" s="50">
        <v>8.1</v>
      </c>
      <c r="B76" s="5" t="s">
        <v>217</v>
      </c>
      <c r="C76" s="21">
        <v>1</v>
      </c>
      <c r="D76" s="46" t="s">
        <v>7</v>
      </c>
      <c r="E76" s="86"/>
      <c r="F76" s="86">
        <f t="shared" si="0"/>
        <v>0</v>
      </c>
      <c r="G76" s="100"/>
    </row>
    <row r="77" spans="1:7" s="35" customFormat="1" x14ac:dyDescent="0.2">
      <c r="A77" s="50">
        <v>8.1999999999999993</v>
      </c>
      <c r="B77" s="5" t="s">
        <v>220</v>
      </c>
      <c r="C77" s="21">
        <v>1</v>
      </c>
      <c r="D77" s="46" t="s">
        <v>7</v>
      </c>
      <c r="E77" s="86"/>
      <c r="F77" s="86">
        <f t="shared" si="0"/>
        <v>0</v>
      </c>
      <c r="G77" s="100"/>
    </row>
    <row r="78" spans="1:7" s="35" customFormat="1" x14ac:dyDescent="0.2">
      <c r="A78" s="50">
        <v>8.3000000000000007</v>
      </c>
      <c r="B78" s="5" t="s">
        <v>219</v>
      </c>
      <c r="C78" s="21">
        <v>1</v>
      </c>
      <c r="D78" s="46" t="s">
        <v>7</v>
      </c>
      <c r="E78" s="86"/>
      <c r="F78" s="86">
        <f t="shared" si="0"/>
        <v>0</v>
      </c>
      <c r="G78" s="100"/>
    </row>
    <row r="79" spans="1:7" s="35" customFormat="1" x14ac:dyDescent="0.2">
      <c r="A79" s="50"/>
      <c r="B79" s="5"/>
      <c r="C79" s="21"/>
      <c r="D79" s="46"/>
      <c r="E79" s="86"/>
      <c r="F79" s="86"/>
      <c r="G79" s="100"/>
    </row>
    <row r="80" spans="1:7" s="35" customFormat="1" ht="25.5" x14ac:dyDescent="0.2">
      <c r="A80" s="7">
        <v>9</v>
      </c>
      <c r="B80" s="29" t="s">
        <v>269</v>
      </c>
      <c r="C80" s="21">
        <v>44.1</v>
      </c>
      <c r="D80" s="46" t="s">
        <v>31</v>
      </c>
      <c r="E80" s="86"/>
      <c r="F80" s="86">
        <f>ROUND(C80*E80,2)</f>
        <v>0</v>
      </c>
      <c r="G80" s="100"/>
    </row>
    <row r="81" spans="1:7" s="35" customFormat="1" x14ac:dyDescent="0.2">
      <c r="A81" s="50"/>
      <c r="B81" s="5"/>
      <c r="C81" s="21"/>
      <c r="D81" s="46"/>
      <c r="E81" s="86"/>
      <c r="F81" s="86"/>
      <c r="G81" s="100"/>
    </row>
    <row r="82" spans="1:7" s="35" customFormat="1" x14ac:dyDescent="0.2">
      <c r="A82" s="3">
        <v>10</v>
      </c>
      <c r="B82" s="140" t="s">
        <v>58</v>
      </c>
      <c r="C82" s="157">
        <v>44.1</v>
      </c>
      <c r="D82" s="46" t="s">
        <v>31</v>
      </c>
      <c r="E82" s="86"/>
      <c r="F82" s="86">
        <f>ROUND((C82*E82),2)</f>
        <v>0</v>
      </c>
      <c r="G82" s="100"/>
    </row>
    <row r="83" spans="1:7" s="35" customFormat="1" x14ac:dyDescent="0.2">
      <c r="A83" s="10"/>
      <c r="B83" s="59" t="s">
        <v>40</v>
      </c>
      <c r="C83" s="21"/>
      <c r="D83" s="46"/>
      <c r="E83" s="86"/>
      <c r="F83" s="97">
        <f>SUM(F54:F82)</f>
        <v>0</v>
      </c>
      <c r="G83" s="100"/>
    </row>
    <row r="84" spans="1:7" s="35" customFormat="1" x14ac:dyDescent="0.2">
      <c r="A84" s="6"/>
      <c r="B84" s="33"/>
      <c r="C84" s="157"/>
      <c r="D84" s="46"/>
      <c r="E84" s="86"/>
      <c r="F84" s="86"/>
      <c r="G84" s="100"/>
    </row>
    <row r="85" spans="1:7" s="35" customFormat="1" x14ac:dyDescent="0.2">
      <c r="A85" s="143" t="s">
        <v>33</v>
      </c>
      <c r="B85" s="17" t="s">
        <v>63</v>
      </c>
      <c r="C85" s="21"/>
      <c r="D85" s="46"/>
      <c r="E85" s="86"/>
      <c r="F85" s="86"/>
      <c r="G85" s="100"/>
    </row>
    <row r="86" spans="1:7" s="35" customFormat="1" x14ac:dyDescent="0.2">
      <c r="A86" s="28"/>
      <c r="B86" s="28"/>
      <c r="C86" s="21"/>
      <c r="D86" s="46"/>
      <c r="E86" s="86"/>
      <c r="F86" s="86">
        <f>ROUND((+C86*E86),2)</f>
        <v>0</v>
      </c>
      <c r="G86" s="100"/>
    </row>
    <row r="87" spans="1:7" s="35" customFormat="1" x14ac:dyDescent="0.2">
      <c r="A87" s="17">
        <v>1</v>
      </c>
      <c r="B87" s="17" t="s">
        <v>56</v>
      </c>
      <c r="C87" s="21"/>
      <c r="D87" s="46"/>
      <c r="E87" s="86"/>
      <c r="F87" s="86"/>
      <c r="G87" s="100"/>
    </row>
    <row r="88" spans="1:7" s="35" customFormat="1" x14ac:dyDescent="0.2">
      <c r="A88" s="31">
        <v>1.1000000000000001</v>
      </c>
      <c r="B88" s="5" t="s">
        <v>15</v>
      </c>
      <c r="C88" s="21">
        <v>59.69</v>
      </c>
      <c r="D88" s="46" t="s">
        <v>6</v>
      </c>
      <c r="E88" s="86"/>
      <c r="F88" s="86">
        <f t="shared" ref="F88:F107" si="1">ROUND((C88*E88),2)</f>
        <v>0</v>
      </c>
      <c r="G88" s="100"/>
    </row>
    <row r="89" spans="1:7" ht="30.75" customHeight="1" x14ac:dyDescent="0.2">
      <c r="A89" s="31">
        <v>1.2</v>
      </c>
      <c r="B89" s="9" t="s">
        <v>162</v>
      </c>
      <c r="C89" s="21">
        <v>16</v>
      </c>
      <c r="D89" s="46" t="s">
        <v>42</v>
      </c>
      <c r="E89" s="84"/>
      <c r="F89" s="86">
        <f t="shared" si="1"/>
        <v>0</v>
      </c>
    </row>
    <row r="90" spans="1:7" s="35" customFormat="1" x14ac:dyDescent="0.2">
      <c r="A90" s="31">
        <v>1.3</v>
      </c>
      <c r="B90" s="5" t="s">
        <v>52</v>
      </c>
      <c r="C90" s="21">
        <v>286.51</v>
      </c>
      <c r="D90" s="46" t="s">
        <v>5</v>
      </c>
      <c r="E90" s="86"/>
      <c r="F90" s="86">
        <f t="shared" si="1"/>
        <v>0</v>
      </c>
      <c r="G90" s="100"/>
    </row>
    <row r="91" spans="1:7" s="35" customFormat="1" x14ac:dyDescent="0.2">
      <c r="A91" s="31"/>
      <c r="B91" s="5"/>
      <c r="C91" s="21"/>
      <c r="D91" s="46"/>
      <c r="E91" s="86"/>
      <c r="F91" s="86">
        <f t="shared" si="1"/>
        <v>0</v>
      </c>
      <c r="G91" s="100"/>
    </row>
    <row r="92" spans="1:7" s="35" customFormat="1" x14ac:dyDescent="0.2">
      <c r="A92" s="44">
        <v>2</v>
      </c>
      <c r="B92" s="1" t="s">
        <v>35</v>
      </c>
      <c r="C92" s="21"/>
      <c r="D92" s="46"/>
      <c r="E92" s="86"/>
      <c r="F92" s="86">
        <f t="shared" si="1"/>
        <v>0</v>
      </c>
      <c r="G92" s="100"/>
    </row>
    <row r="93" spans="1:7" s="35" customFormat="1" ht="25.5" x14ac:dyDescent="0.2">
      <c r="A93" s="31">
        <v>2.1</v>
      </c>
      <c r="B93" s="2" t="s">
        <v>170</v>
      </c>
      <c r="C93" s="21">
        <v>81.09</v>
      </c>
      <c r="D93" s="46" t="s">
        <v>5</v>
      </c>
      <c r="E93" s="86"/>
      <c r="F93" s="86">
        <f t="shared" si="1"/>
        <v>0</v>
      </c>
      <c r="G93" s="100"/>
    </row>
    <row r="94" spans="1:7" s="35" customFormat="1" x14ac:dyDescent="0.2">
      <c r="A94" s="31">
        <v>2.2000000000000002</v>
      </c>
      <c r="B94" s="2" t="s">
        <v>36</v>
      </c>
      <c r="C94" s="21">
        <v>50.74</v>
      </c>
      <c r="D94" s="46" t="s">
        <v>24</v>
      </c>
      <c r="E94" s="86"/>
      <c r="F94" s="86">
        <f t="shared" si="1"/>
        <v>0</v>
      </c>
      <c r="G94" s="100"/>
    </row>
    <row r="95" spans="1:7" s="35" customFormat="1" x14ac:dyDescent="0.2">
      <c r="A95" s="31">
        <v>2.2999999999999998</v>
      </c>
      <c r="B95" s="47" t="s">
        <v>60</v>
      </c>
      <c r="C95" s="21">
        <v>87.48</v>
      </c>
      <c r="D95" s="46" t="s">
        <v>5</v>
      </c>
      <c r="E95" s="86"/>
      <c r="F95" s="86">
        <f t="shared" si="1"/>
        <v>0</v>
      </c>
      <c r="G95" s="100"/>
    </row>
    <row r="96" spans="1:7" s="35" customFormat="1" ht="25.5" x14ac:dyDescent="0.2">
      <c r="A96" s="31">
        <v>2.4</v>
      </c>
      <c r="B96" s="5" t="s">
        <v>28</v>
      </c>
      <c r="C96" s="21">
        <v>72.900000000000006</v>
      </c>
      <c r="D96" s="46" t="s">
        <v>5</v>
      </c>
      <c r="E96" s="86"/>
      <c r="F96" s="86">
        <f t="shared" si="1"/>
        <v>0</v>
      </c>
      <c r="G96" s="100"/>
    </row>
    <row r="97" spans="1:7" s="35" customFormat="1" x14ac:dyDescent="0.2">
      <c r="A97" s="31">
        <v>2.5</v>
      </c>
      <c r="B97" s="5" t="s">
        <v>52</v>
      </c>
      <c r="C97" s="21">
        <v>97.31</v>
      </c>
      <c r="D97" s="46" t="s">
        <v>5</v>
      </c>
      <c r="E97" s="86"/>
      <c r="F97" s="86">
        <f t="shared" si="1"/>
        <v>0</v>
      </c>
      <c r="G97" s="100"/>
    </row>
    <row r="98" spans="1:7" s="35" customFormat="1" x14ac:dyDescent="0.2">
      <c r="A98" s="31"/>
      <c r="B98" s="5"/>
      <c r="C98" s="21"/>
      <c r="D98" s="46"/>
      <c r="E98" s="86"/>
      <c r="F98" s="86">
        <f t="shared" si="1"/>
        <v>0</v>
      </c>
      <c r="G98" s="100"/>
    </row>
    <row r="99" spans="1:7" s="35" customFormat="1" x14ac:dyDescent="0.2">
      <c r="A99" s="30">
        <v>3</v>
      </c>
      <c r="B99" s="5" t="s">
        <v>270</v>
      </c>
      <c r="C99" s="21">
        <v>190.8</v>
      </c>
      <c r="D99" s="46" t="s">
        <v>24</v>
      </c>
      <c r="E99" s="86"/>
      <c r="F99" s="86">
        <f t="shared" si="1"/>
        <v>0</v>
      </c>
      <c r="G99" s="100"/>
    </row>
    <row r="100" spans="1:7" s="35" customFormat="1" x14ac:dyDescent="0.2">
      <c r="A100" s="48"/>
      <c r="B100" s="71"/>
      <c r="C100" s="21"/>
      <c r="D100" s="46"/>
      <c r="E100" s="86"/>
      <c r="F100" s="86">
        <f t="shared" si="1"/>
        <v>0</v>
      </c>
      <c r="G100" s="100"/>
    </row>
    <row r="101" spans="1:7" s="35" customFormat="1" x14ac:dyDescent="0.2">
      <c r="A101" s="48">
        <v>5</v>
      </c>
      <c r="B101" s="1" t="s">
        <v>20</v>
      </c>
      <c r="C101" s="21"/>
      <c r="D101" s="46"/>
      <c r="E101" s="86"/>
      <c r="F101" s="86">
        <f t="shared" si="1"/>
        <v>0</v>
      </c>
      <c r="G101" s="100"/>
    </row>
    <row r="102" spans="1:7" s="35" customFormat="1" ht="25.5" x14ac:dyDescent="0.2">
      <c r="A102" s="50">
        <v>5.0999999999999996</v>
      </c>
      <c r="B102" s="5" t="s">
        <v>228</v>
      </c>
      <c r="C102" s="21">
        <v>59.69</v>
      </c>
      <c r="D102" s="46" t="s">
        <v>31</v>
      </c>
      <c r="E102" s="86"/>
      <c r="F102" s="86">
        <f t="shared" si="1"/>
        <v>0</v>
      </c>
      <c r="G102" s="100"/>
    </row>
    <row r="103" spans="1:7" s="35" customFormat="1" x14ac:dyDescent="0.2">
      <c r="A103" s="50"/>
      <c r="B103" s="5"/>
      <c r="C103" s="21"/>
      <c r="D103" s="46"/>
      <c r="E103" s="86"/>
      <c r="F103" s="86">
        <f t="shared" si="1"/>
        <v>0</v>
      </c>
      <c r="G103" s="100"/>
    </row>
    <row r="104" spans="1:7" s="35" customFormat="1" x14ac:dyDescent="0.2">
      <c r="A104" s="48">
        <v>6</v>
      </c>
      <c r="B104" s="1" t="s">
        <v>21</v>
      </c>
      <c r="C104" s="21"/>
      <c r="D104" s="46"/>
      <c r="E104" s="86"/>
      <c r="F104" s="86">
        <f t="shared" si="1"/>
        <v>0</v>
      </c>
      <c r="G104" s="100"/>
    </row>
    <row r="105" spans="1:7" s="35" customFormat="1" ht="25.5" x14ac:dyDescent="0.2">
      <c r="A105" s="50">
        <v>6.1</v>
      </c>
      <c r="B105" s="5" t="s">
        <v>228</v>
      </c>
      <c r="C105" s="21">
        <v>59.69</v>
      </c>
      <c r="D105" s="46" t="s">
        <v>31</v>
      </c>
      <c r="E105" s="86"/>
      <c r="F105" s="86">
        <f t="shared" si="1"/>
        <v>0</v>
      </c>
      <c r="G105" s="100"/>
    </row>
    <row r="106" spans="1:7" s="35" customFormat="1" x14ac:dyDescent="0.2">
      <c r="A106" s="50"/>
      <c r="B106" s="5"/>
      <c r="C106" s="21"/>
      <c r="D106" s="46"/>
      <c r="E106" s="86"/>
      <c r="F106" s="86">
        <f t="shared" si="1"/>
        <v>0</v>
      </c>
      <c r="G106" s="100"/>
    </row>
    <row r="107" spans="1:7" s="35" customFormat="1" ht="38.25" x14ac:dyDescent="0.2">
      <c r="A107" s="7">
        <v>7</v>
      </c>
      <c r="B107" s="5" t="s">
        <v>216</v>
      </c>
      <c r="C107" s="21">
        <v>7</v>
      </c>
      <c r="D107" s="46" t="s">
        <v>7</v>
      </c>
      <c r="E107" s="86"/>
      <c r="F107" s="86">
        <f t="shared" si="1"/>
        <v>0</v>
      </c>
      <c r="G107" s="100"/>
    </row>
    <row r="108" spans="1:7" s="35" customFormat="1" x14ac:dyDescent="0.2">
      <c r="A108" s="7"/>
      <c r="B108" s="5"/>
      <c r="C108" s="21"/>
      <c r="D108" s="46"/>
      <c r="E108" s="86"/>
      <c r="F108" s="86"/>
      <c r="G108" s="100"/>
    </row>
    <row r="109" spans="1:7" s="35" customFormat="1" x14ac:dyDescent="0.2">
      <c r="A109" s="44">
        <v>8</v>
      </c>
      <c r="B109" s="4" t="s">
        <v>62</v>
      </c>
      <c r="C109" s="21"/>
      <c r="D109" s="46"/>
      <c r="E109" s="86"/>
      <c r="F109" s="86">
        <f>ROUND((C109*E109),2)</f>
        <v>0</v>
      </c>
      <c r="G109" s="100"/>
    </row>
    <row r="110" spans="1:7" s="35" customFormat="1" x14ac:dyDescent="0.2">
      <c r="A110" s="50">
        <v>8.1</v>
      </c>
      <c r="B110" s="5" t="s">
        <v>218</v>
      </c>
      <c r="C110" s="21">
        <v>1</v>
      </c>
      <c r="D110" s="46" t="s">
        <v>7</v>
      </c>
      <c r="E110" s="86"/>
      <c r="F110" s="86">
        <f>ROUND((C110*E110),2)</f>
        <v>0</v>
      </c>
      <c r="G110" s="100"/>
    </row>
    <row r="111" spans="1:7" s="35" customFormat="1" x14ac:dyDescent="0.2">
      <c r="A111" s="50">
        <v>8.1999999999999993</v>
      </c>
      <c r="B111" s="5" t="s">
        <v>217</v>
      </c>
      <c r="C111" s="21">
        <v>1</v>
      </c>
      <c r="D111" s="46" t="s">
        <v>7</v>
      </c>
      <c r="E111" s="86"/>
      <c r="F111" s="86">
        <f>ROUND((C111*E111),2)</f>
        <v>0</v>
      </c>
      <c r="G111" s="100"/>
    </row>
    <row r="112" spans="1:7" s="35" customFormat="1" x14ac:dyDescent="0.2">
      <c r="A112" s="50"/>
      <c r="B112" s="5"/>
      <c r="C112" s="21"/>
      <c r="D112" s="46"/>
      <c r="E112" s="86"/>
      <c r="F112" s="86"/>
      <c r="G112" s="100"/>
    </row>
    <row r="113" spans="1:7" s="35" customFormat="1" ht="25.5" x14ac:dyDescent="0.2">
      <c r="A113" s="7">
        <v>9</v>
      </c>
      <c r="B113" s="29" t="s">
        <v>269</v>
      </c>
      <c r="C113" s="21">
        <v>59.69</v>
      </c>
      <c r="D113" s="46" t="s">
        <v>31</v>
      </c>
      <c r="E113" s="86"/>
      <c r="F113" s="86">
        <f>ROUND(C113*E113,2)</f>
        <v>0</v>
      </c>
      <c r="G113" s="100"/>
    </row>
    <row r="114" spans="1:7" s="35" customFormat="1" x14ac:dyDescent="0.2">
      <c r="A114" s="50"/>
      <c r="B114" s="5"/>
      <c r="C114" s="21"/>
      <c r="D114" s="46"/>
      <c r="E114" s="86"/>
      <c r="F114" s="86"/>
      <c r="G114" s="100"/>
    </row>
    <row r="115" spans="1:7" s="35" customFormat="1" x14ac:dyDescent="0.2">
      <c r="A115" s="3">
        <v>10</v>
      </c>
      <c r="B115" s="140" t="s">
        <v>58</v>
      </c>
      <c r="C115" s="157">
        <v>59.69</v>
      </c>
      <c r="D115" s="46" t="s">
        <v>31</v>
      </c>
      <c r="E115" s="86"/>
      <c r="F115" s="86">
        <f>ROUND((C115*E115),2)</f>
        <v>0</v>
      </c>
      <c r="G115" s="100"/>
    </row>
    <row r="116" spans="1:7" s="35" customFormat="1" x14ac:dyDescent="0.2">
      <c r="A116" s="10"/>
      <c r="B116" s="59" t="s">
        <v>41</v>
      </c>
      <c r="C116" s="21"/>
      <c r="D116" s="46"/>
      <c r="E116" s="86"/>
      <c r="F116" s="97">
        <f>SUM(F88:F115)</f>
        <v>0</v>
      </c>
      <c r="G116" s="100"/>
    </row>
    <row r="117" spans="1:7" s="35" customFormat="1" x14ac:dyDescent="0.2">
      <c r="A117" s="6"/>
      <c r="B117" s="140"/>
      <c r="C117" s="157"/>
      <c r="D117" s="46"/>
      <c r="E117" s="86"/>
      <c r="F117" s="86"/>
      <c r="G117" s="100"/>
    </row>
    <row r="118" spans="1:7" s="35" customFormat="1" x14ac:dyDescent="0.2">
      <c r="A118" s="143" t="s">
        <v>45</v>
      </c>
      <c r="B118" s="17" t="s">
        <v>65</v>
      </c>
      <c r="C118" s="21"/>
      <c r="D118" s="46"/>
      <c r="E118" s="86"/>
      <c r="F118" s="86"/>
      <c r="G118" s="100"/>
    </row>
    <row r="119" spans="1:7" s="35" customFormat="1" x14ac:dyDescent="0.2">
      <c r="A119" s="28"/>
      <c r="B119" s="28"/>
      <c r="C119" s="21"/>
      <c r="D119" s="46"/>
      <c r="E119" s="86"/>
      <c r="F119" s="86">
        <f>ROUND((+C119*E119),2)</f>
        <v>0</v>
      </c>
      <c r="G119" s="100"/>
    </row>
    <row r="120" spans="1:7" s="35" customFormat="1" x14ac:dyDescent="0.2">
      <c r="A120" s="30">
        <v>1</v>
      </c>
      <c r="B120" s="5" t="s">
        <v>15</v>
      </c>
      <c r="C120" s="21">
        <v>62.8</v>
      </c>
      <c r="D120" s="46" t="s">
        <v>6</v>
      </c>
      <c r="E120" s="86"/>
      <c r="F120" s="86">
        <f t="shared" ref="F120:F137" si="2">ROUND((C120*E120),2)</f>
        <v>0</v>
      </c>
      <c r="G120" s="100"/>
    </row>
    <row r="121" spans="1:7" s="35" customFormat="1" x14ac:dyDescent="0.2">
      <c r="A121" s="31"/>
      <c r="B121" s="5"/>
      <c r="C121" s="21"/>
      <c r="D121" s="46"/>
      <c r="E121" s="86"/>
      <c r="F121" s="86">
        <f t="shared" si="2"/>
        <v>0</v>
      </c>
      <c r="G121" s="100"/>
    </row>
    <row r="122" spans="1:7" s="35" customFormat="1" x14ac:dyDescent="0.2">
      <c r="A122" s="44">
        <v>2</v>
      </c>
      <c r="B122" s="1" t="s">
        <v>35</v>
      </c>
      <c r="C122" s="21"/>
      <c r="D122" s="46"/>
      <c r="E122" s="86"/>
      <c r="F122" s="86">
        <f t="shared" si="2"/>
        <v>0</v>
      </c>
      <c r="G122" s="100"/>
    </row>
    <row r="123" spans="1:7" s="35" customFormat="1" x14ac:dyDescent="0.2">
      <c r="A123" s="10">
        <v>3.1</v>
      </c>
      <c r="B123" s="2" t="s">
        <v>64</v>
      </c>
      <c r="C123" s="21">
        <v>104.47</v>
      </c>
      <c r="D123" s="46" t="s">
        <v>5</v>
      </c>
      <c r="E123" s="86"/>
      <c r="F123" s="86">
        <f t="shared" si="2"/>
        <v>0</v>
      </c>
      <c r="G123" s="100"/>
    </row>
    <row r="124" spans="1:7" s="35" customFormat="1" x14ac:dyDescent="0.2">
      <c r="A124" s="10">
        <v>3.2</v>
      </c>
      <c r="B124" s="2" t="s">
        <v>36</v>
      </c>
      <c r="C124" s="21">
        <v>47.1</v>
      </c>
      <c r="D124" s="46" t="s">
        <v>24</v>
      </c>
      <c r="E124" s="86"/>
      <c r="F124" s="86">
        <f t="shared" si="2"/>
        <v>0</v>
      </c>
      <c r="G124" s="100"/>
    </row>
    <row r="125" spans="1:7" s="35" customFormat="1" x14ac:dyDescent="0.2">
      <c r="A125" s="10">
        <v>3.4</v>
      </c>
      <c r="B125" s="47" t="s">
        <v>60</v>
      </c>
      <c r="C125" s="21">
        <v>116.77</v>
      </c>
      <c r="D125" s="46" t="s">
        <v>5</v>
      </c>
      <c r="E125" s="86"/>
      <c r="F125" s="86">
        <f t="shared" si="2"/>
        <v>0</v>
      </c>
      <c r="G125" s="100"/>
    </row>
    <row r="126" spans="1:7" s="35" customFormat="1" ht="25.5" x14ac:dyDescent="0.2">
      <c r="A126" s="72">
        <v>3.5</v>
      </c>
      <c r="B126" s="5" t="s">
        <v>28</v>
      </c>
      <c r="C126" s="21">
        <v>97.31</v>
      </c>
      <c r="D126" s="46" t="s">
        <v>5</v>
      </c>
      <c r="E126" s="86"/>
      <c r="F126" s="86">
        <f t="shared" si="2"/>
        <v>0</v>
      </c>
      <c r="G126" s="100"/>
    </row>
    <row r="127" spans="1:7" s="35" customFormat="1" x14ac:dyDescent="0.2">
      <c r="A127" s="10">
        <v>3.6</v>
      </c>
      <c r="B127" s="5" t="s">
        <v>52</v>
      </c>
      <c r="C127" s="21">
        <v>125.36</v>
      </c>
      <c r="D127" s="46" t="s">
        <v>5</v>
      </c>
      <c r="E127" s="86"/>
      <c r="F127" s="86">
        <f t="shared" si="2"/>
        <v>0</v>
      </c>
      <c r="G127" s="100"/>
    </row>
    <row r="128" spans="1:7" s="35" customFormat="1" x14ac:dyDescent="0.2">
      <c r="A128" s="10"/>
      <c r="B128" s="5"/>
      <c r="C128" s="21"/>
      <c r="D128" s="46"/>
      <c r="E128" s="86"/>
      <c r="F128" s="86">
        <f t="shared" si="2"/>
        <v>0</v>
      </c>
      <c r="G128" s="100"/>
    </row>
    <row r="129" spans="1:7" s="35" customFormat="1" x14ac:dyDescent="0.2">
      <c r="A129" s="10">
        <v>4</v>
      </c>
      <c r="B129" s="5" t="s">
        <v>270</v>
      </c>
      <c r="C129" s="21">
        <v>278.58999999999997</v>
      </c>
      <c r="D129" s="46" t="s">
        <v>24</v>
      </c>
      <c r="E129" s="86"/>
      <c r="F129" s="86">
        <f t="shared" si="2"/>
        <v>0</v>
      </c>
      <c r="G129" s="100"/>
    </row>
    <row r="130" spans="1:7" s="35" customFormat="1" x14ac:dyDescent="0.2">
      <c r="A130" s="48"/>
      <c r="B130" s="71"/>
      <c r="C130" s="21"/>
      <c r="D130" s="46"/>
      <c r="E130" s="86"/>
      <c r="F130" s="86">
        <f t="shared" si="2"/>
        <v>0</v>
      </c>
      <c r="G130" s="100"/>
    </row>
    <row r="131" spans="1:7" s="35" customFormat="1" x14ac:dyDescent="0.2">
      <c r="A131" s="48">
        <v>5</v>
      </c>
      <c r="B131" s="1" t="s">
        <v>20</v>
      </c>
      <c r="C131" s="21"/>
      <c r="D131" s="46"/>
      <c r="E131" s="86"/>
      <c r="F131" s="86">
        <f t="shared" si="2"/>
        <v>0</v>
      </c>
      <c r="G131" s="100"/>
    </row>
    <row r="132" spans="1:7" s="35" customFormat="1" ht="25.5" x14ac:dyDescent="0.2">
      <c r="A132" s="50">
        <v>5.0999999999999996</v>
      </c>
      <c r="B132" s="5" t="s">
        <v>229</v>
      </c>
      <c r="C132" s="21">
        <v>62.8</v>
      </c>
      <c r="D132" s="46" t="s">
        <v>31</v>
      </c>
      <c r="E132" s="86"/>
      <c r="F132" s="86">
        <f t="shared" si="2"/>
        <v>0</v>
      </c>
      <c r="G132" s="100"/>
    </row>
    <row r="133" spans="1:7" s="35" customFormat="1" x14ac:dyDescent="0.2">
      <c r="A133" s="50"/>
      <c r="B133" s="5"/>
      <c r="C133" s="21"/>
      <c r="D133" s="46"/>
      <c r="E133" s="86"/>
      <c r="F133" s="86">
        <f t="shared" si="2"/>
        <v>0</v>
      </c>
      <c r="G133" s="100"/>
    </row>
    <row r="134" spans="1:7" s="35" customFormat="1" x14ac:dyDescent="0.2">
      <c r="A134" s="48">
        <v>6</v>
      </c>
      <c r="B134" s="1" t="s">
        <v>21</v>
      </c>
      <c r="C134" s="21"/>
      <c r="D134" s="46"/>
      <c r="E134" s="86"/>
      <c r="F134" s="86">
        <f t="shared" si="2"/>
        <v>0</v>
      </c>
      <c r="G134" s="100"/>
    </row>
    <row r="135" spans="1:7" s="35" customFormat="1" ht="25.5" x14ac:dyDescent="0.2">
      <c r="A135" s="50">
        <v>6.1</v>
      </c>
      <c r="B135" s="5" t="s">
        <v>229</v>
      </c>
      <c r="C135" s="21">
        <v>62.8</v>
      </c>
      <c r="D135" s="46" t="s">
        <v>31</v>
      </c>
      <c r="E135" s="86"/>
      <c r="F135" s="86">
        <f t="shared" si="2"/>
        <v>0</v>
      </c>
      <c r="G135" s="100"/>
    </row>
    <row r="136" spans="1:7" s="35" customFormat="1" x14ac:dyDescent="0.2">
      <c r="A136" s="50"/>
      <c r="B136" s="5"/>
      <c r="C136" s="21"/>
      <c r="D136" s="46"/>
      <c r="E136" s="86"/>
      <c r="F136" s="86">
        <f t="shared" si="2"/>
        <v>0</v>
      </c>
      <c r="G136" s="100"/>
    </row>
    <row r="137" spans="1:7" s="35" customFormat="1" ht="38.25" x14ac:dyDescent="0.2">
      <c r="A137" s="7">
        <v>7</v>
      </c>
      <c r="B137" s="5" t="s">
        <v>216</v>
      </c>
      <c r="C137" s="21">
        <v>7</v>
      </c>
      <c r="D137" s="46" t="s">
        <v>7</v>
      </c>
      <c r="E137" s="86"/>
      <c r="F137" s="86">
        <f t="shared" si="2"/>
        <v>0</v>
      </c>
      <c r="G137" s="100"/>
    </row>
    <row r="138" spans="1:7" s="35" customFormat="1" x14ac:dyDescent="0.2">
      <c r="A138" s="7"/>
      <c r="B138" s="5"/>
      <c r="C138" s="21"/>
      <c r="D138" s="46"/>
      <c r="E138" s="86"/>
      <c r="F138" s="86"/>
      <c r="G138" s="100"/>
    </row>
    <row r="139" spans="1:7" s="35" customFormat="1" x14ac:dyDescent="0.2">
      <c r="A139" s="44">
        <v>8</v>
      </c>
      <c r="B139" s="4" t="s">
        <v>62</v>
      </c>
      <c r="C139" s="21"/>
      <c r="D139" s="46"/>
      <c r="E139" s="86"/>
      <c r="F139" s="86">
        <f>ROUND((C139*E139),2)</f>
        <v>0</v>
      </c>
      <c r="G139" s="100"/>
    </row>
    <row r="140" spans="1:7" s="35" customFormat="1" x14ac:dyDescent="0.2">
      <c r="A140" s="50">
        <v>8.1</v>
      </c>
      <c r="B140" s="5" t="s">
        <v>215</v>
      </c>
      <c r="C140" s="21">
        <v>1</v>
      </c>
      <c r="D140" s="46" t="s">
        <v>7</v>
      </c>
      <c r="E140" s="86"/>
      <c r="F140" s="86">
        <f>ROUND((C140*E140),2)</f>
        <v>0</v>
      </c>
      <c r="G140" s="100"/>
    </row>
    <row r="141" spans="1:7" s="35" customFormat="1" x14ac:dyDescent="0.2">
      <c r="A141" s="50">
        <v>8.1999999999999993</v>
      </c>
      <c r="B141" s="5" t="s">
        <v>214</v>
      </c>
      <c r="C141" s="21">
        <v>1</v>
      </c>
      <c r="D141" s="46" t="s">
        <v>7</v>
      </c>
      <c r="E141" s="86"/>
      <c r="F141" s="86">
        <f>ROUND((C141*E141),2)</f>
        <v>0</v>
      </c>
      <c r="G141" s="100"/>
    </row>
    <row r="142" spans="1:7" s="35" customFormat="1" x14ac:dyDescent="0.2">
      <c r="A142" s="50">
        <v>8.3000000000000007</v>
      </c>
      <c r="B142" s="5" t="s">
        <v>213</v>
      </c>
      <c r="C142" s="21">
        <v>1</v>
      </c>
      <c r="D142" s="46" t="s">
        <v>7</v>
      </c>
      <c r="E142" s="86"/>
      <c r="F142" s="86">
        <f>ROUND((C142*E142),2)</f>
        <v>0</v>
      </c>
      <c r="G142" s="100"/>
    </row>
    <row r="143" spans="1:7" s="35" customFormat="1" x14ac:dyDescent="0.2">
      <c r="A143" s="50"/>
      <c r="B143" s="5"/>
      <c r="C143" s="21"/>
      <c r="D143" s="46"/>
      <c r="E143" s="86"/>
      <c r="F143" s="86"/>
      <c r="G143" s="100"/>
    </row>
    <row r="144" spans="1:7" s="35" customFormat="1" x14ac:dyDescent="0.2">
      <c r="A144" s="7">
        <v>9</v>
      </c>
      <c r="B144" s="29" t="s">
        <v>171</v>
      </c>
      <c r="C144" s="21">
        <v>62.8</v>
      </c>
      <c r="D144" s="46" t="s">
        <v>31</v>
      </c>
      <c r="E144" s="86"/>
      <c r="F144" s="86">
        <f>ROUND(C144*E144,2)</f>
        <v>0</v>
      </c>
      <c r="G144" s="100"/>
    </row>
    <row r="145" spans="1:7" s="35" customFormat="1" x14ac:dyDescent="0.2">
      <c r="A145" s="3">
        <v>10</v>
      </c>
      <c r="B145" s="140" t="s">
        <v>58</v>
      </c>
      <c r="C145" s="157">
        <v>62.8</v>
      </c>
      <c r="D145" s="46" t="s">
        <v>31</v>
      </c>
      <c r="E145" s="86"/>
      <c r="F145" s="86">
        <f>ROUND((C145*E145),2)</f>
        <v>0</v>
      </c>
      <c r="G145" s="100"/>
    </row>
    <row r="146" spans="1:7" s="35" customFormat="1" x14ac:dyDescent="0.2">
      <c r="A146" s="10"/>
      <c r="B146" s="59" t="s">
        <v>46</v>
      </c>
      <c r="C146" s="21"/>
      <c r="D146" s="46"/>
      <c r="E146" s="86"/>
      <c r="F146" s="97">
        <f>SUM(F120:F145)</f>
        <v>0</v>
      </c>
      <c r="G146" s="100"/>
    </row>
    <row r="147" spans="1:7" s="35" customFormat="1" x14ac:dyDescent="0.2">
      <c r="A147" s="10"/>
      <c r="B147" s="59"/>
      <c r="C147" s="21"/>
      <c r="D147" s="46"/>
      <c r="E147" s="86"/>
      <c r="F147" s="97"/>
      <c r="G147" s="100"/>
    </row>
    <row r="148" spans="1:7" s="35" customFormat="1" x14ac:dyDescent="0.2">
      <c r="A148" s="143" t="s">
        <v>47</v>
      </c>
      <c r="B148" s="17" t="s">
        <v>68</v>
      </c>
      <c r="C148" s="21"/>
      <c r="D148" s="46"/>
      <c r="E148" s="86"/>
      <c r="F148" s="86"/>
      <c r="G148" s="100"/>
    </row>
    <row r="149" spans="1:7" s="35" customFormat="1" x14ac:dyDescent="0.2">
      <c r="A149" s="28"/>
      <c r="B149" s="28"/>
      <c r="C149" s="21"/>
      <c r="D149" s="46"/>
      <c r="E149" s="86"/>
      <c r="F149" s="86">
        <f>ROUND((+C149*E149),2)</f>
        <v>0</v>
      </c>
      <c r="G149" s="100"/>
    </row>
    <row r="150" spans="1:7" s="35" customFormat="1" x14ac:dyDescent="0.2">
      <c r="A150" s="30">
        <v>1</v>
      </c>
      <c r="B150" s="5" t="s">
        <v>15</v>
      </c>
      <c r="C150" s="21">
        <v>86.4</v>
      </c>
      <c r="D150" s="46" t="s">
        <v>6</v>
      </c>
      <c r="E150" s="86"/>
      <c r="F150" s="86">
        <f t="shared" ref="F150:F167" si="3">ROUND((C150*E150),2)</f>
        <v>0</v>
      </c>
      <c r="G150" s="100"/>
    </row>
    <row r="151" spans="1:7" s="35" customFormat="1" x14ac:dyDescent="0.2">
      <c r="A151" s="31"/>
      <c r="B151" s="5"/>
      <c r="C151" s="21"/>
      <c r="D151" s="46"/>
      <c r="E151" s="86"/>
      <c r="F151" s="86">
        <f t="shared" si="3"/>
        <v>0</v>
      </c>
      <c r="G151" s="100"/>
    </row>
    <row r="152" spans="1:7" s="35" customFormat="1" x14ac:dyDescent="0.2">
      <c r="A152" s="44">
        <v>2</v>
      </c>
      <c r="B152" s="1" t="s">
        <v>35</v>
      </c>
      <c r="C152" s="21"/>
      <c r="D152" s="46"/>
      <c r="E152" s="86"/>
      <c r="F152" s="86">
        <f t="shared" si="3"/>
        <v>0</v>
      </c>
      <c r="G152" s="100"/>
    </row>
    <row r="153" spans="1:7" s="35" customFormat="1" x14ac:dyDescent="0.2">
      <c r="A153" s="31">
        <v>2.1</v>
      </c>
      <c r="B153" s="2" t="s">
        <v>64</v>
      </c>
      <c r="C153" s="21">
        <v>217</v>
      </c>
      <c r="D153" s="46" t="s">
        <v>5</v>
      </c>
      <c r="E153" s="86"/>
      <c r="F153" s="86">
        <f t="shared" si="3"/>
        <v>0</v>
      </c>
      <c r="G153" s="100"/>
    </row>
    <row r="154" spans="1:7" s="35" customFormat="1" x14ac:dyDescent="0.2">
      <c r="A154" s="31">
        <v>2.2000000000000002</v>
      </c>
      <c r="B154" s="2" t="s">
        <v>36</v>
      </c>
      <c r="C154" s="21">
        <v>103.68</v>
      </c>
      <c r="D154" s="46" t="s">
        <v>24</v>
      </c>
      <c r="E154" s="86"/>
      <c r="F154" s="86">
        <f t="shared" si="3"/>
        <v>0</v>
      </c>
      <c r="G154" s="100"/>
    </row>
    <row r="155" spans="1:7" s="35" customFormat="1" x14ac:dyDescent="0.2">
      <c r="A155" s="31">
        <v>2.2999999999999998</v>
      </c>
      <c r="B155" s="47" t="s">
        <v>60</v>
      </c>
      <c r="C155" s="21">
        <v>227.41</v>
      </c>
      <c r="D155" s="46" t="s">
        <v>5</v>
      </c>
      <c r="E155" s="86"/>
      <c r="F155" s="86">
        <f t="shared" si="3"/>
        <v>0</v>
      </c>
      <c r="G155" s="100"/>
    </row>
    <row r="156" spans="1:7" s="35" customFormat="1" ht="25.5" x14ac:dyDescent="0.2">
      <c r="A156" s="31">
        <v>2.4</v>
      </c>
      <c r="B156" s="5" t="s">
        <v>28</v>
      </c>
      <c r="C156" s="21">
        <v>189.51</v>
      </c>
      <c r="D156" s="46" t="s">
        <v>5</v>
      </c>
      <c r="E156" s="86"/>
      <c r="F156" s="86">
        <f t="shared" si="3"/>
        <v>0</v>
      </c>
      <c r="G156" s="100"/>
    </row>
    <row r="157" spans="1:7" s="35" customFormat="1" x14ac:dyDescent="0.2">
      <c r="A157" s="31">
        <v>2.5</v>
      </c>
      <c r="B157" s="5" t="s">
        <v>52</v>
      </c>
      <c r="C157" s="21">
        <v>260.39999999999998</v>
      </c>
      <c r="D157" s="46" t="s">
        <v>5</v>
      </c>
      <c r="E157" s="86"/>
      <c r="F157" s="86">
        <f t="shared" si="3"/>
        <v>0</v>
      </c>
      <c r="G157" s="100"/>
    </row>
    <row r="158" spans="1:7" s="35" customFormat="1" x14ac:dyDescent="0.2">
      <c r="A158" s="10"/>
      <c r="B158" s="5"/>
      <c r="C158" s="21"/>
      <c r="D158" s="46"/>
      <c r="E158" s="86"/>
      <c r="F158" s="86">
        <f t="shared" si="3"/>
        <v>0</v>
      </c>
      <c r="G158" s="100"/>
    </row>
    <row r="159" spans="1:7" s="35" customFormat="1" x14ac:dyDescent="0.2">
      <c r="A159" s="30">
        <v>3</v>
      </c>
      <c r="B159" s="5" t="s">
        <v>270</v>
      </c>
      <c r="C159" s="21">
        <v>361.67</v>
      </c>
      <c r="D159" s="46" t="s">
        <v>24</v>
      </c>
      <c r="E159" s="86"/>
      <c r="F159" s="86">
        <f t="shared" si="3"/>
        <v>0</v>
      </c>
      <c r="G159" s="100"/>
    </row>
    <row r="160" spans="1:7" s="35" customFormat="1" x14ac:dyDescent="0.2">
      <c r="A160" s="48"/>
      <c r="B160" s="71"/>
      <c r="C160" s="21"/>
      <c r="D160" s="46"/>
      <c r="E160" s="86"/>
      <c r="F160" s="86">
        <f t="shared" si="3"/>
        <v>0</v>
      </c>
      <c r="G160" s="100"/>
    </row>
    <row r="161" spans="1:7" s="35" customFormat="1" x14ac:dyDescent="0.2">
      <c r="A161" s="48">
        <v>4</v>
      </c>
      <c r="B161" s="1" t="s">
        <v>20</v>
      </c>
      <c r="C161" s="21"/>
      <c r="D161" s="46"/>
      <c r="E161" s="86"/>
      <c r="F161" s="86">
        <f t="shared" si="3"/>
        <v>0</v>
      </c>
      <c r="G161" s="100"/>
    </row>
    <row r="162" spans="1:7" s="35" customFormat="1" ht="25.5" x14ac:dyDescent="0.2">
      <c r="A162" s="50">
        <v>4.0999999999999996</v>
      </c>
      <c r="B162" s="5" t="s">
        <v>230</v>
      </c>
      <c r="C162" s="21">
        <v>86.4</v>
      </c>
      <c r="D162" s="46" t="s">
        <v>31</v>
      </c>
      <c r="E162" s="86"/>
      <c r="F162" s="86">
        <f t="shared" si="3"/>
        <v>0</v>
      </c>
      <c r="G162" s="100"/>
    </row>
    <row r="163" spans="1:7" s="35" customFormat="1" x14ac:dyDescent="0.2">
      <c r="A163" s="50"/>
      <c r="B163" s="5"/>
      <c r="C163" s="21"/>
      <c r="D163" s="46"/>
      <c r="E163" s="86"/>
      <c r="F163" s="86">
        <f t="shared" si="3"/>
        <v>0</v>
      </c>
      <c r="G163" s="100"/>
    </row>
    <row r="164" spans="1:7" s="35" customFormat="1" x14ac:dyDescent="0.2">
      <c r="A164" s="48">
        <v>5</v>
      </c>
      <c r="B164" s="1" t="s">
        <v>21</v>
      </c>
      <c r="C164" s="21"/>
      <c r="D164" s="46"/>
      <c r="E164" s="86"/>
      <c r="F164" s="86">
        <f t="shared" si="3"/>
        <v>0</v>
      </c>
      <c r="G164" s="100"/>
    </row>
    <row r="165" spans="1:7" s="35" customFormat="1" ht="25.5" x14ac:dyDescent="0.2">
      <c r="A165" s="50">
        <v>5.0999999999999996</v>
      </c>
      <c r="B165" s="5" t="s">
        <v>230</v>
      </c>
      <c r="C165" s="21">
        <v>86.4</v>
      </c>
      <c r="D165" s="46" t="s">
        <v>31</v>
      </c>
      <c r="E165" s="86"/>
      <c r="F165" s="86">
        <f t="shared" si="3"/>
        <v>0</v>
      </c>
      <c r="G165" s="100"/>
    </row>
    <row r="166" spans="1:7" s="35" customFormat="1" x14ac:dyDescent="0.2">
      <c r="A166" s="50"/>
      <c r="B166" s="5"/>
      <c r="C166" s="21"/>
      <c r="D166" s="46"/>
      <c r="E166" s="86"/>
      <c r="F166" s="86">
        <f t="shared" si="3"/>
        <v>0</v>
      </c>
      <c r="G166" s="100"/>
    </row>
    <row r="167" spans="1:7" s="35" customFormat="1" ht="38.25" x14ac:dyDescent="0.2">
      <c r="A167" s="7">
        <v>6</v>
      </c>
      <c r="B167" s="5" t="s">
        <v>212</v>
      </c>
      <c r="C167" s="21">
        <v>13</v>
      </c>
      <c r="D167" s="46" t="s">
        <v>7</v>
      </c>
      <c r="E167" s="86"/>
      <c r="F167" s="86">
        <f t="shared" si="3"/>
        <v>0</v>
      </c>
      <c r="G167" s="100"/>
    </row>
    <row r="168" spans="1:7" s="35" customFormat="1" x14ac:dyDescent="0.2">
      <c r="A168" s="7"/>
      <c r="B168" s="5"/>
      <c r="C168" s="21"/>
      <c r="D168" s="46"/>
      <c r="E168" s="86"/>
      <c r="F168" s="86"/>
      <c r="G168" s="100"/>
    </row>
    <row r="169" spans="1:7" s="35" customFormat="1" x14ac:dyDescent="0.2">
      <c r="A169" s="44">
        <v>7</v>
      </c>
      <c r="B169" s="4" t="s">
        <v>62</v>
      </c>
      <c r="C169" s="21"/>
      <c r="D169" s="46"/>
      <c r="E169" s="86"/>
      <c r="F169" s="86">
        <f>ROUND((C169*E169),2)</f>
        <v>0</v>
      </c>
      <c r="G169" s="100"/>
    </row>
    <row r="170" spans="1:7" s="35" customFormat="1" x14ac:dyDescent="0.2">
      <c r="A170" s="50">
        <v>7.1</v>
      </c>
      <c r="B170" s="5" t="s">
        <v>211</v>
      </c>
      <c r="C170" s="21">
        <v>1</v>
      </c>
      <c r="D170" s="46" t="s">
        <v>7</v>
      </c>
      <c r="E170" s="86"/>
      <c r="F170" s="86">
        <f>ROUND((C170*E170),2)</f>
        <v>0</v>
      </c>
      <c r="G170" s="100"/>
    </row>
    <row r="171" spans="1:7" s="35" customFormat="1" x14ac:dyDescent="0.2">
      <c r="A171" s="50">
        <v>7.2</v>
      </c>
      <c r="B171" s="5" t="s">
        <v>210</v>
      </c>
      <c r="C171" s="21">
        <v>1</v>
      </c>
      <c r="D171" s="46" t="s">
        <v>7</v>
      </c>
      <c r="E171" s="86"/>
      <c r="F171" s="86">
        <f>ROUND((C171*E171),2)</f>
        <v>0</v>
      </c>
      <c r="G171" s="100"/>
    </row>
    <row r="172" spans="1:7" s="35" customFormat="1" x14ac:dyDescent="0.2">
      <c r="A172" s="50">
        <v>7.3</v>
      </c>
      <c r="B172" s="5" t="s">
        <v>209</v>
      </c>
      <c r="C172" s="21">
        <v>1</v>
      </c>
      <c r="D172" s="46" t="s">
        <v>7</v>
      </c>
      <c r="E172" s="86"/>
      <c r="F172" s="86">
        <f>ROUND((C172*E172),2)</f>
        <v>0</v>
      </c>
      <c r="G172" s="100"/>
    </row>
    <row r="173" spans="1:7" s="35" customFormat="1" x14ac:dyDescent="0.2">
      <c r="A173" s="50">
        <v>7.4</v>
      </c>
      <c r="B173" s="5" t="s">
        <v>208</v>
      </c>
      <c r="C173" s="21">
        <v>1</v>
      </c>
      <c r="D173" s="46" t="s">
        <v>7</v>
      </c>
      <c r="E173" s="86"/>
      <c r="F173" s="86">
        <f>ROUND((C173*E173),2)</f>
        <v>0</v>
      </c>
      <c r="G173" s="100"/>
    </row>
    <row r="174" spans="1:7" s="35" customFormat="1" x14ac:dyDescent="0.2">
      <c r="A174" s="50"/>
      <c r="B174" s="5"/>
      <c r="C174" s="21"/>
      <c r="D174" s="46"/>
      <c r="E174" s="86"/>
      <c r="F174" s="86"/>
      <c r="G174" s="100"/>
    </row>
    <row r="175" spans="1:7" s="35" customFormat="1" x14ac:dyDescent="0.2">
      <c r="A175" s="16">
        <v>8</v>
      </c>
      <c r="B175" s="17" t="s">
        <v>246</v>
      </c>
      <c r="C175" s="33"/>
      <c r="D175" s="34"/>
      <c r="E175" s="79"/>
      <c r="F175" s="84"/>
      <c r="G175" s="100"/>
    </row>
    <row r="176" spans="1:7" s="35" customFormat="1" x14ac:dyDescent="0.2">
      <c r="A176" s="28"/>
      <c r="B176" s="28"/>
      <c r="C176" s="33"/>
      <c r="D176" s="34"/>
      <c r="E176" s="79"/>
      <c r="F176" s="84"/>
      <c r="G176" s="100"/>
    </row>
    <row r="177" spans="1:7" s="35" customFormat="1" x14ac:dyDescent="0.2">
      <c r="A177" s="43">
        <v>8.1</v>
      </c>
      <c r="B177" s="37" t="s">
        <v>54</v>
      </c>
      <c r="C177" s="38">
        <v>1</v>
      </c>
      <c r="D177" s="39" t="s">
        <v>7</v>
      </c>
      <c r="E177" s="80"/>
      <c r="F177" s="84">
        <f>+ROUND(E177*C177,2)</f>
        <v>0</v>
      </c>
      <c r="G177" s="100"/>
    </row>
    <row r="178" spans="1:7" s="35" customFormat="1" x14ac:dyDescent="0.2">
      <c r="A178" s="28"/>
      <c r="B178" s="28"/>
      <c r="C178" s="33"/>
      <c r="D178" s="34"/>
      <c r="E178" s="79"/>
      <c r="F178" s="84">
        <f t="shared" ref="F178:F187" si="4">+ROUND(E178*C178,2)</f>
        <v>0</v>
      </c>
      <c r="G178" s="100"/>
    </row>
    <row r="179" spans="1:7" s="35" customFormat="1" x14ac:dyDescent="0.2">
      <c r="A179" s="62">
        <v>8.1999999999999993</v>
      </c>
      <c r="B179" s="1" t="s">
        <v>35</v>
      </c>
      <c r="C179" s="21"/>
      <c r="D179" s="46"/>
      <c r="E179" s="86"/>
      <c r="F179" s="84">
        <f t="shared" si="4"/>
        <v>0</v>
      </c>
      <c r="G179" s="100"/>
    </row>
    <row r="180" spans="1:7" s="35" customFormat="1" x14ac:dyDescent="0.2">
      <c r="A180" s="31" t="s">
        <v>247</v>
      </c>
      <c r="B180" s="2" t="s">
        <v>266</v>
      </c>
      <c r="C180" s="21">
        <v>12.3</v>
      </c>
      <c r="D180" s="46" t="s">
        <v>5</v>
      </c>
      <c r="E180" s="86"/>
      <c r="F180" s="84">
        <f t="shared" si="4"/>
        <v>0</v>
      </c>
      <c r="G180" s="100"/>
    </row>
    <row r="181" spans="1:7" s="35" customFormat="1" x14ac:dyDescent="0.2">
      <c r="A181" s="31" t="s">
        <v>248</v>
      </c>
      <c r="B181" s="47" t="s">
        <v>60</v>
      </c>
      <c r="C181" s="21">
        <v>4.16</v>
      </c>
      <c r="D181" s="46" t="s">
        <v>5</v>
      </c>
      <c r="E181" s="86"/>
      <c r="F181" s="84">
        <f t="shared" si="4"/>
        <v>0</v>
      </c>
      <c r="G181" s="100"/>
    </row>
    <row r="182" spans="1:7" s="35" customFormat="1" ht="25.5" x14ac:dyDescent="0.2">
      <c r="A182" s="31" t="s">
        <v>249</v>
      </c>
      <c r="B182" s="5" t="s">
        <v>28</v>
      </c>
      <c r="C182" s="21">
        <v>3.33</v>
      </c>
      <c r="D182" s="46" t="s">
        <v>5</v>
      </c>
      <c r="E182" s="86"/>
      <c r="F182" s="84">
        <f t="shared" si="4"/>
        <v>0</v>
      </c>
      <c r="G182" s="100"/>
    </row>
    <row r="183" spans="1:7" s="35" customFormat="1" x14ac:dyDescent="0.2">
      <c r="A183" s="31" t="s">
        <v>250</v>
      </c>
      <c r="B183" s="5" t="s">
        <v>52</v>
      </c>
      <c r="C183" s="21">
        <v>10.76</v>
      </c>
      <c r="D183" s="46" t="s">
        <v>5</v>
      </c>
      <c r="E183" s="86"/>
      <c r="F183" s="84">
        <f t="shared" si="4"/>
        <v>0</v>
      </c>
      <c r="G183" s="100"/>
    </row>
    <row r="184" spans="1:7" s="35" customFormat="1" x14ac:dyDescent="0.2">
      <c r="A184" s="43"/>
      <c r="B184" s="13"/>
      <c r="C184" s="20"/>
      <c r="D184" s="42"/>
      <c r="E184" s="81"/>
      <c r="F184" s="84">
        <f t="shared" si="4"/>
        <v>0</v>
      </c>
      <c r="G184" s="100"/>
    </row>
    <row r="185" spans="1:7" s="35" customFormat="1" x14ac:dyDescent="0.2">
      <c r="A185" s="40">
        <v>8.3000000000000007</v>
      </c>
      <c r="B185" s="41" t="s">
        <v>75</v>
      </c>
      <c r="C185" s="38"/>
      <c r="D185" s="39"/>
      <c r="E185" s="80"/>
      <c r="F185" s="84">
        <f t="shared" si="4"/>
        <v>0</v>
      </c>
      <c r="G185" s="100"/>
    </row>
    <row r="186" spans="1:7" s="35" customFormat="1" x14ac:dyDescent="0.2">
      <c r="A186" s="43" t="s">
        <v>84</v>
      </c>
      <c r="B186" s="13" t="s">
        <v>81</v>
      </c>
      <c r="C186" s="20">
        <v>2.36</v>
      </c>
      <c r="D186" s="42" t="s">
        <v>5</v>
      </c>
      <c r="E186" s="81"/>
      <c r="F186" s="84">
        <f t="shared" si="4"/>
        <v>0</v>
      </c>
      <c r="G186" s="100"/>
    </row>
    <row r="187" spans="1:7" s="35" customFormat="1" x14ac:dyDescent="0.2">
      <c r="A187" s="43" t="s">
        <v>85</v>
      </c>
      <c r="B187" s="13" t="s">
        <v>82</v>
      </c>
      <c r="C187" s="20">
        <v>1.92</v>
      </c>
      <c r="D187" s="42" t="s">
        <v>5</v>
      </c>
      <c r="E187" s="81"/>
      <c r="F187" s="84">
        <f t="shared" si="4"/>
        <v>0</v>
      </c>
      <c r="G187" s="100"/>
    </row>
    <row r="188" spans="1:7" s="35" customFormat="1" x14ac:dyDescent="0.2">
      <c r="A188" s="43" t="s">
        <v>86</v>
      </c>
      <c r="B188" s="13" t="s">
        <v>83</v>
      </c>
      <c r="C188" s="20">
        <v>0.76</v>
      </c>
      <c r="D188" s="42" t="s">
        <v>5</v>
      </c>
      <c r="E188" s="81"/>
      <c r="F188" s="84">
        <f>+ROUND(E188*C188,2)</f>
        <v>0</v>
      </c>
      <c r="G188" s="100"/>
    </row>
    <row r="189" spans="1:7" s="35" customFormat="1" x14ac:dyDescent="0.2">
      <c r="A189" s="43" t="s">
        <v>87</v>
      </c>
      <c r="B189" s="13" t="s">
        <v>91</v>
      </c>
      <c r="C189" s="20">
        <v>3.46</v>
      </c>
      <c r="D189" s="42" t="s">
        <v>5</v>
      </c>
      <c r="E189" s="81"/>
      <c r="F189" s="84">
        <f>+ROUND(E189*C189,2)</f>
        <v>0</v>
      </c>
      <c r="G189" s="100"/>
    </row>
    <row r="190" spans="1:7" s="35" customFormat="1" x14ac:dyDescent="0.2">
      <c r="A190" s="28"/>
      <c r="B190" s="28"/>
      <c r="C190" s="33"/>
      <c r="D190" s="34"/>
      <c r="E190" s="79"/>
      <c r="F190" s="84"/>
      <c r="G190" s="100"/>
    </row>
    <row r="191" spans="1:7" s="35" customFormat="1" x14ac:dyDescent="0.2">
      <c r="A191" s="40">
        <v>8.4</v>
      </c>
      <c r="B191" s="41" t="s">
        <v>78</v>
      </c>
      <c r="C191" s="38"/>
      <c r="D191" s="39"/>
      <c r="E191" s="80"/>
      <c r="F191" s="84"/>
      <c r="G191" s="100"/>
    </row>
    <row r="192" spans="1:7" s="35" customFormat="1" x14ac:dyDescent="0.2">
      <c r="A192" s="43" t="s">
        <v>88</v>
      </c>
      <c r="B192" s="13" t="s">
        <v>43</v>
      </c>
      <c r="C192" s="20">
        <v>6.5</v>
      </c>
      <c r="D192" s="42" t="s">
        <v>24</v>
      </c>
      <c r="E192" s="81"/>
      <c r="F192" s="84">
        <f>+ROUND(E192*C192,2)</f>
        <v>0</v>
      </c>
      <c r="G192" s="100"/>
    </row>
    <row r="193" spans="1:7" s="35" customFormat="1" x14ac:dyDescent="0.2">
      <c r="A193" s="43" t="s">
        <v>89</v>
      </c>
      <c r="B193" s="13" t="s">
        <v>79</v>
      </c>
      <c r="C193" s="20">
        <v>51.3</v>
      </c>
      <c r="D193" s="42" t="s">
        <v>31</v>
      </c>
      <c r="E193" s="81"/>
      <c r="F193" s="84">
        <f>+ROUND(E193*C193,2)</f>
        <v>0</v>
      </c>
      <c r="G193" s="100"/>
    </row>
    <row r="194" spans="1:7" s="35" customFormat="1" x14ac:dyDescent="0.2">
      <c r="A194" s="28"/>
      <c r="B194" s="28"/>
      <c r="C194" s="33"/>
      <c r="D194" s="34"/>
      <c r="E194" s="79"/>
      <c r="F194" s="84"/>
      <c r="G194" s="100"/>
    </row>
    <row r="195" spans="1:7" s="35" customFormat="1" x14ac:dyDescent="0.2">
      <c r="A195" s="45">
        <v>9</v>
      </c>
      <c r="B195" s="13" t="s">
        <v>80</v>
      </c>
      <c r="C195" s="20">
        <v>1</v>
      </c>
      <c r="D195" s="42" t="s">
        <v>7</v>
      </c>
      <c r="E195" s="81"/>
      <c r="F195" s="84">
        <f>+ROUND(E195*C195,2)</f>
        <v>0</v>
      </c>
      <c r="G195" s="100"/>
    </row>
    <row r="196" spans="1:7" s="35" customFormat="1" x14ac:dyDescent="0.2">
      <c r="A196" s="7">
        <v>10</v>
      </c>
      <c r="B196" s="29" t="s">
        <v>171</v>
      </c>
      <c r="C196" s="21">
        <v>86.4</v>
      </c>
      <c r="D196" s="46" t="s">
        <v>31</v>
      </c>
      <c r="E196" s="86"/>
      <c r="F196" s="86">
        <f>ROUND(C196*E196,2)</f>
        <v>0</v>
      </c>
      <c r="G196" s="100"/>
    </row>
    <row r="197" spans="1:7" s="35" customFormat="1" x14ac:dyDescent="0.2">
      <c r="A197" s="3">
        <v>11</v>
      </c>
      <c r="B197" s="140" t="s">
        <v>58</v>
      </c>
      <c r="C197" s="157">
        <v>86.4</v>
      </c>
      <c r="D197" s="46" t="s">
        <v>31</v>
      </c>
      <c r="E197" s="86"/>
      <c r="F197" s="86">
        <f>ROUND((C197*E197),2)</f>
        <v>0</v>
      </c>
      <c r="G197" s="100"/>
    </row>
    <row r="198" spans="1:7" s="35" customFormat="1" x14ac:dyDescent="0.2">
      <c r="A198" s="10"/>
      <c r="B198" s="59" t="s">
        <v>48</v>
      </c>
      <c r="C198" s="21"/>
      <c r="D198" s="46"/>
      <c r="E198" s="86"/>
      <c r="F198" s="97">
        <f>SUM(F150:F197)</f>
        <v>0</v>
      </c>
      <c r="G198" s="100"/>
    </row>
    <row r="199" spans="1:7" s="35" customFormat="1" x14ac:dyDescent="0.2">
      <c r="A199" s="10"/>
      <c r="B199" s="59"/>
      <c r="C199" s="21"/>
      <c r="D199" s="46"/>
      <c r="E199" s="86"/>
      <c r="F199" s="97"/>
      <c r="G199" s="100"/>
    </row>
    <row r="200" spans="1:7" s="35" customFormat="1" x14ac:dyDescent="0.2">
      <c r="A200" s="143" t="s">
        <v>55</v>
      </c>
      <c r="B200" s="17" t="s">
        <v>70</v>
      </c>
      <c r="C200" s="21"/>
      <c r="D200" s="46"/>
      <c r="E200" s="86"/>
      <c r="F200" s="86"/>
      <c r="G200" s="100"/>
    </row>
    <row r="201" spans="1:7" s="35" customFormat="1" x14ac:dyDescent="0.2">
      <c r="A201" s="28"/>
      <c r="B201" s="28"/>
      <c r="C201" s="21"/>
      <c r="D201" s="46"/>
      <c r="E201" s="86"/>
      <c r="F201" s="86"/>
      <c r="G201" s="100"/>
    </row>
    <row r="202" spans="1:7" s="65" customFormat="1" x14ac:dyDescent="0.2">
      <c r="A202" s="30">
        <v>1</v>
      </c>
      <c r="B202" s="5" t="s">
        <v>15</v>
      </c>
      <c r="C202" s="154">
        <v>2</v>
      </c>
      <c r="D202" s="46" t="s">
        <v>7</v>
      </c>
      <c r="E202" s="86"/>
      <c r="F202" s="86">
        <f t="shared" ref="F202:F208" si="5">ROUND((C202*E202),2)</f>
        <v>0</v>
      </c>
      <c r="G202" s="11"/>
    </row>
    <row r="203" spans="1:7" s="65" customFormat="1" x14ac:dyDescent="0.2">
      <c r="A203" s="31"/>
      <c r="B203" s="5"/>
      <c r="C203" s="154"/>
      <c r="D203" s="46"/>
      <c r="E203" s="86"/>
      <c r="F203" s="86">
        <f t="shared" si="5"/>
        <v>0</v>
      </c>
      <c r="G203" s="11"/>
    </row>
    <row r="204" spans="1:7" s="65" customFormat="1" x14ac:dyDescent="0.2">
      <c r="A204" s="44">
        <v>2</v>
      </c>
      <c r="B204" s="1" t="s">
        <v>35</v>
      </c>
      <c r="C204" s="154"/>
      <c r="D204" s="46"/>
      <c r="E204" s="86"/>
      <c r="F204" s="86">
        <f t="shared" si="5"/>
        <v>0</v>
      </c>
      <c r="G204" s="11"/>
    </row>
    <row r="205" spans="1:7" s="65" customFormat="1" x14ac:dyDescent="0.2">
      <c r="A205" s="31">
        <v>2.1</v>
      </c>
      <c r="B205" s="47" t="s">
        <v>60</v>
      </c>
      <c r="C205" s="154">
        <v>270</v>
      </c>
      <c r="D205" s="46" t="s">
        <v>5</v>
      </c>
      <c r="E205" s="86"/>
      <c r="F205" s="86">
        <f t="shared" si="5"/>
        <v>0</v>
      </c>
      <c r="G205" s="11"/>
    </row>
    <row r="206" spans="1:7" s="65" customFormat="1" ht="25.5" x14ac:dyDescent="0.2">
      <c r="A206" s="31">
        <v>2.2000000000000002</v>
      </c>
      <c r="B206" s="5" t="s">
        <v>28</v>
      </c>
      <c r="C206" s="154">
        <v>225</v>
      </c>
      <c r="D206" s="46" t="s">
        <v>5</v>
      </c>
      <c r="E206" s="86"/>
      <c r="F206" s="86">
        <f t="shared" si="5"/>
        <v>0</v>
      </c>
      <c r="G206" s="11"/>
    </row>
    <row r="207" spans="1:7" s="65" customFormat="1" x14ac:dyDescent="0.2">
      <c r="A207" s="50"/>
      <c r="B207" s="5"/>
      <c r="C207" s="154"/>
      <c r="D207" s="46"/>
      <c r="E207" s="86"/>
      <c r="F207" s="86">
        <f t="shared" si="5"/>
        <v>0</v>
      </c>
      <c r="G207" s="11"/>
    </row>
    <row r="208" spans="1:7" s="65" customFormat="1" x14ac:dyDescent="0.2">
      <c r="A208" s="48">
        <v>3</v>
      </c>
      <c r="B208" s="49" t="s">
        <v>71</v>
      </c>
      <c r="C208" s="154"/>
      <c r="D208" s="46"/>
      <c r="E208" s="86"/>
      <c r="F208" s="86">
        <f t="shared" si="5"/>
        <v>0</v>
      </c>
      <c r="G208" s="11"/>
    </row>
    <row r="209" spans="1:7" s="65" customFormat="1" ht="25.5" x14ac:dyDescent="0.2">
      <c r="A209" s="50">
        <v>3.1</v>
      </c>
      <c r="B209" s="8" t="s">
        <v>254</v>
      </c>
      <c r="C209" s="155">
        <v>2</v>
      </c>
      <c r="D209" s="73" t="s">
        <v>22</v>
      </c>
      <c r="E209" s="87"/>
      <c r="F209" s="88">
        <f t="shared" ref="F209:F216" si="6">ROUND(E209*C209,2)</f>
        <v>0</v>
      </c>
      <c r="G209" s="11"/>
    </row>
    <row r="210" spans="1:7" s="65" customFormat="1" x14ac:dyDescent="0.2">
      <c r="A210" s="50">
        <v>3.2</v>
      </c>
      <c r="B210" s="9" t="s">
        <v>253</v>
      </c>
      <c r="C210" s="154">
        <v>4</v>
      </c>
      <c r="D210" s="73" t="s">
        <v>7</v>
      </c>
      <c r="E210" s="86"/>
      <c r="F210" s="88">
        <f t="shared" si="6"/>
        <v>0</v>
      </c>
      <c r="G210" s="11"/>
    </row>
    <row r="211" spans="1:7" s="65" customFormat="1" ht="25.5" x14ac:dyDescent="0.2">
      <c r="A211" s="50">
        <v>3.3</v>
      </c>
      <c r="B211" s="8" t="s">
        <v>252</v>
      </c>
      <c r="C211" s="155">
        <v>4</v>
      </c>
      <c r="D211" s="73" t="s">
        <v>7</v>
      </c>
      <c r="E211" s="87"/>
      <c r="F211" s="88">
        <f t="shared" si="6"/>
        <v>0</v>
      </c>
      <c r="G211" s="11"/>
    </row>
    <row r="212" spans="1:7" s="65" customFormat="1" ht="25.5" x14ac:dyDescent="0.2">
      <c r="A212" s="50">
        <v>3.4</v>
      </c>
      <c r="B212" s="76" t="s">
        <v>251</v>
      </c>
      <c r="C212" s="155">
        <v>4</v>
      </c>
      <c r="D212" s="77" t="s">
        <v>7</v>
      </c>
      <c r="E212" s="87"/>
      <c r="F212" s="88">
        <f t="shared" si="6"/>
        <v>0</v>
      </c>
      <c r="G212" s="11"/>
    </row>
    <row r="213" spans="1:7" x14ac:dyDescent="0.2">
      <c r="A213" s="50">
        <v>3.5</v>
      </c>
      <c r="B213" s="5" t="s">
        <v>73</v>
      </c>
      <c r="C213" s="156">
        <v>4</v>
      </c>
      <c r="D213" s="51" t="s">
        <v>7</v>
      </c>
      <c r="E213" s="89"/>
      <c r="F213" s="88">
        <f t="shared" si="6"/>
        <v>0</v>
      </c>
    </row>
    <row r="214" spans="1:7" s="65" customFormat="1" x14ac:dyDescent="0.2">
      <c r="A214" s="52">
        <v>3.6</v>
      </c>
      <c r="B214" s="78" t="s">
        <v>23</v>
      </c>
      <c r="C214" s="155"/>
      <c r="D214" s="77"/>
      <c r="E214" s="87"/>
      <c r="F214" s="88">
        <f t="shared" si="6"/>
        <v>0</v>
      </c>
      <c r="G214" s="11"/>
    </row>
    <row r="215" spans="1:7" s="65" customFormat="1" x14ac:dyDescent="0.2">
      <c r="A215" s="31" t="s">
        <v>231</v>
      </c>
      <c r="B215" s="76" t="s">
        <v>57</v>
      </c>
      <c r="C215" s="155">
        <v>2</v>
      </c>
      <c r="D215" s="77" t="s">
        <v>22</v>
      </c>
      <c r="E215" s="87"/>
      <c r="F215" s="88">
        <f t="shared" si="6"/>
        <v>0</v>
      </c>
      <c r="G215" s="11"/>
    </row>
    <row r="216" spans="1:7" s="65" customFormat="1" x14ac:dyDescent="0.2">
      <c r="A216" s="31" t="s">
        <v>232</v>
      </c>
      <c r="B216" s="76" t="s">
        <v>72</v>
      </c>
      <c r="C216" s="155">
        <v>4</v>
      </c>
      <c r="D216" s="77" t="s">
        <v>22</v>
      </c>
      <c r="E216" s="87"/>
      <c r="F216" s="88">
        <f t="shared" si="6"/>
        <v>0</v>
      </c>
      <c r="G216" s="11"/>
    </row>
    <row r="217" spans="1:7" s="65" customFormat="1" x14ac:dyDescent="0.2">
      <c r="A217" s="31"/>
      <c r="B217" s="76"/>
      <c r="C217" s="155"/>
      <c r="D217" s="77"/>
      <c r="E217" s="87"/>
      <c r="F217" s="88"/>
      <c r="G217" s="11"/>
    </row>
    <row r="218" spans="1:7" s="65" customFormat="1" ht="25.5" x14ac:dyDescent="0.2">
      <c r="A218" s="7">
        <v>4</v>
      </c>
      <c r="B218" s="9" t="s">
        <v>175</v>
      </c>
      <c r="C218" s="154">
        <v>200</v>
      </c>
      <c r="D218" s="46" t="s">
        <v>6</v>
      </c>
      <c r="E218" s="86"/>
      <c r="F218" s="86">
        <f>ROUND(C218*E218,2)</f>
        <v>0</v>
      </c>
      <c r="G218" s="11"/>
    </row>
    <row r="219" spans="1:7" s="35" customFormat="1" x14ac:dyDescent="0.2">
      <c r="A219" s="10"/>
      <c r="B219" s="59" t="s">
        <v>94</v>
      </c>
      <c r="C219" s="21"/>
      <c r="D219" s="46"/>
      <c r="E219" s="86"/>
      <c r="F219" s="97">
        <f>SUM(F201:F218)</f>
        <v>0</v>
      </c>
      <c r="G219" s="100"/>
    </row>
    <row r="220" spans="1:7" x14ac:dyDescent="0.2">
      <c r="A220" s="153"/>
      <c r="B220" s="152"/>
      <c r="C220" s="21"/>
      <c r="D220" s="46"/>
      <c r="E220" s="84"/>
      <c r="F220" s="85"/>
    </row>
    <row r="221" spans="1:7" s="112" customFormat="1" x14ac:dyDescent="0.2">
      <c r="A221" s="128" t="s">
        <v>222</v>
      </c>
      <c r="B221" s="127" t="s">
        <v>100</v>
      </c>
      <c r="C221" s="126"/>
      <c r="D221" s="34"/>
      <c r="E221" s="84"/>
      <c r="F221" s="84"/>
      <c r="G221" s="113"/>
    </row>
    <row r="222" spans="1:7" s="112" customFormat="1" x14ac:dyDescent="0.2">
      <c r="A222" s="128"/>
      <c r="B222" s="127"/>
      <c r="C222" s="126"/>
      <c r="D222" s="34"/>
      <c r="E222" s="84"/>
      <c r="F222" s="84"/>
      <c r="G222" s="113"/>
    </row>
    <row r="223" spans="1:7" s="112" customFormat="1" x14ac:dyDescent="0.2">
      <c r="A223" s="128" t="s">
        <v>37</v>
      </c>
      <c r="B223" s="18" t="s">
        <v>101</v>
      </c>
      <c r="C223" s="33"/>
      <c r="D223" s="34"/>
      <c r="E223" s="84"/>
      <c r="F223" s="84"/>
      <c r="G223" s="113"/>
    </row>
    <row r="224" spans="1:7" s="112" customFormat="1" x14ac:dyDescent="0.2">
      <c r="A224" s="128"/>
      <c r="B224" s="18"/>
      <c r="C224" s="33"/>
      <c r="D224" s="34"/>
      <c r="E224" s="84"/>
      <c r="F224" s="84"/>
      <c r="G224" s="113"/>
    </row>
    <row r="225" spans="1:7" s="112" customFormat="1" x14ac:dyDescent="0.2">
      <c r="A225" s="145">
        <v>1</v>
      </c>
      <c r="B225" s="151" t="s">
        <v>102</v>
      </c>
      <c r="C225" s="33"/>
      <c r="D225" s="150"/>
      <c r="E225" s="84"/>
      <c r="F225" s="84">
        <f t="shared" ref="F225:F234" si="7">+ROUND(E225*C225,2)</f>
        <v>0</v>
      </c>
      <c r="G225" s="113"/>
    </row>
    <row r="226" spans="1:7" s="112" customFormat="1" x14ac:dyDescent="0.2">
      <c r="A226" s="54">
        <v>1.1000000000000001</v>
      </c>
      <c r="B226" s="29" t="s">
        <v>103</v>
      </c>
      <c r="C226" s="138">
        <v>4</v>
      </c>
      <c r="D226" s="57" t="s">
        <v>104</v>
      </c>
      <c r="E226" s="90"/>
      <c r="F226" s="84">
        <f t="shared" si="7"/>
        <v>0</v>
      </c>
      <c r="G226" s="113"/>
    </row>
    <row r="227" spans="1:7" s="112" customFormat="1" x14ac:dyDescent="0.2">
      <c r="A227" s="55">
        <v>1.2</v>
      </c>
      <c r="B227" s="29" t="s">
        <v>105</v>
      </c>
      <c r="C227" s="33">
        <v>1</v>
      </c>
      <c r="D227" s="34" t="s">
        <v>7</v>
      </c>
      <c r="E227" s="90"/>
      <c r="F227" s="84">
        <f t="shared" si="7"/>
        <v>0</v>
      </c>
      <c r="G227" s="113"/>
    </row>
    <row r="228" spans="1:7" s="112" customFormat="1" x14ac:dyDescent="0.2">
      <c r="A228" s="149"/>
      <c r="B228" s="29"/>
      <c r="C228" s="138"/>
      <c r="D228" s="57"/>
      <c r="E228" s="148"/>
      <c r="F228" s="84">
        <f t="shared" si="7"/>
        <v>0</v>
      </c>
      <c r="G228" s="113"/>
    </row>
    <row r="229" spans="1:7" s="112" customFormat="1" x14ac:dyDescent="0.2">
      <c r="A229" s="139">
        <v>2</v>
      </c>
      <c r="B229" s="5" t="s">
        <v>52</v>
      </c>
      <c r="C229" s="33">
        <v>6</v>
      </c>
      <c r="D229" s="34" t="s">
        <v>5</v>
      </c>
      <c r="E229" s="91"/>
      <c r="F229" s="84">
        <f t="shared" si="7"/>
        <v>0</v>
      </c>
      <c r="G229" s="113"/>
    </row>
    <row r="230" spans="1:7" s="112" customFormat="1" ht="38.25" x14ac:dyDescent="0.2">
      <c r="A230" s="123" t="s">
        <v>106</v>
      </c>
      <c r="B230" s="131" t="s">
        <v>207</v>
      </c>
      <c r="C230" s="126">
        <v>1</v>
      </c>
      <c r="D230" s="34" t="s">
        <v>7</v>
      </c>
      <c r="E230" s="125"/>
      <c r="F230" s="84">
        <f t="shared" si="7"/>
        <v>0</v>
      </c>
      <c r="G230" s="113"/>
    </row>
    <row r="231" spans="1:7" s="112" customFormat="1" x14ac:dyDescent="0.2">
      <c r="A231" s="123" t="s">
        <v>107</v>
      </c>
      <c r="B231" s="131" t="s">
        <v>206</v>
      </c>
      <c r="C231" s="140">
        <v>1</v>
      </c>
      <c r="D231" s="34" t="s">
        <v>7</v>
      </c>
      <c r="E231" s="92"/>
      <c r="F231" s="86">
        <f t="shared" si="7"/>
        <v>0</v>
      </c>
      <c r="G231" s="113"/>
    </row>
    <row r="232" spans="1:7" s="112" customFormat="1" x14ac:dyDescent="0.2">
      <c r="A232" s="135"/>
      <c r="B232" s="131"/>
      <c r="C232" s="126"/>
      <c r="D232" s="34"/>
      <c r="E232" s="92"/>
      <c r="F232" s="84">
        <f t="shared" si="7"/>
        <v>0</v>
      </c>
      <c r="G232" s="113"/>
    </row>
    <row r="233" spans="1:7" s="112" customFormat="1" ht="25.5" x14ac:dyDescent="0.2">
      <c r="A233" s="15" t="s">
        <v>38</v>
      </c>
      <c r="B233" s="19" t="s">
        <v>205</v>
      </c>
      <c r="C233" s="22"/>
      <c r="D233" s="25"/>
      <c r="E233" s="92"/>
      <c r="F233" s="84">
        <f t="shared" si="7"/>
        <v>0</v>
      </c>
      <c r="G233" s="113"/>
    </row>
    <row r="234" spans="1:7" s="112" customFormat="1" x14ac:dyDescent="0.2">
      <c r="A234" s="23">
        <v>1</v>
      </c>
      <c r="B234" s="24" t="s">
        <v>15</v>
      </c>
      <c r="C234" s="22">
        <v>1</v>
      </c>
      <c r="D234" s="25" t="s">
        <v>7</v>
      </c>
      <c r="E234" s="93"/>
      <c r="F234" s="84">
        <f t="shared" si="7"/>
        <v>0</v>
      </c>
      <c r="G234" s="113"/>
    </row>
    <row r="235" spans="1:7" s="112" customFormat="1" x14ac:dyDescent="0.2">
      <c r="A235" s="23"/>
      <c r="B235" s="24"/>
      <c r="C235" s="22"/>
      <c r="D235" s="25"/>
      <c r="E235" s="93"/>
      <c r="F235" s="84"/>
      <c r="G235" s="113"/>
    </row>
    <row r="236" spans="1:7" s="112" customFormat="1" x14ac:dyDescent="0.2">
      <c r="A236" s="15">
        <v>2</v>
      </c>
      <c r="B236" s="19" t="s">
        <v>35</v>
      </c>
      <c r="C236" s="22"/>
      <c r="D236" s="25"/>
      <c r="E236" s="93"/>
      <c r="F236" s="84">
        <f t="shared" ref="F236:F260" si="8">+ROUND(E236*C236,2)</f>
        <v>0</v>
      </c>
      <c r="G236" s="113"/>
    </row>
    <row r="237" spans="1:7" s="112" customFormat="1" x14ac:dyDescent="0.2">
      <c r="A237" s="23">
        <v>2.1</v>
      </c>
      <c r="B237" s="24" t="s">
        <v>108</v>
      </c>
      <c r="C237" s="22">
        <v>103.34</v>
      </c>
      <c r="D237" s="25" t="s">
        <v>5</v>
      </c>
      <c r="E237" s="93"/>
      <c r="F237" s="84">
        <f t="shared" si="8"/>
        <v>0</v>
      </c>
      <c r="G237" s="113"/>
    </row>
    <row r="238" spans="1:7" s="112" customFormat="1" x14ac:dyDescent="0.2">
      <c r="A238" s="23">
        <v>2.2000000000000002</v>
      </c>
      <c r="B238" s="5" t="s">
        <v>52</v>
      </c>
      <c r="C238" s="22">
        <v>124.01</v>
      </c>
      <c r="D238" s="25" t="s">
        <v>109</v>
      </c>
      <c r="E238" s="93"/>
      <c r="F238" s="84">
        <f t="shared" si="8"/>
        <v>0</v>
      </c>
      <c r="G238" s="113"/>
    </row>
    <row r="239" spans="1:7" s="112" customFormat="1" x14ac:dyDescent="0.2">
      <c r="A239" s="23">
        <v>2.2999999999999998</v>
      </c>
      <c r="B239" s="24" t="s">
        <v>110</v>
      </c>
      <c r="C239" s="22">
        <v>29.51</v>
      </c>
      <c r="D239" s="25" t="s">
        <v>204</v>
      </c>
      <c r="E239" s="93"/>
      <c r="F239" s="84">
        <f t="shared" si="8"/>
        <v>0</v>
      </c>
      <c r="G239" s="113"/>
    </row>
    <row r="240" spans="1:7" s="112" customFormat="1" x14ac:dyDescent="0.2">
      <c r="A240" s="23"/>
      <c r="B240" s="24"/>
      <c r="C240" s="22"/>
      <c r="D240" s="25"/>
      <c r="E240" s="93"/>
      <c r="F240" s="84">
        <f t="shared" si="8"/>
        <v>0</v>
      </c>
      <c r="G240" s="113"/>
    </row>
    <row r="241" spans="1:7" s="112" customFormat="1" x14ac:dyDescent="0.2">
      <c r="A241" s="23">
        <v>3</v>
      </c>
      <c r="B241" s="24" t="s">
        <v>111</v>
      </c>
      <c r="C241" s="22">
        <v>71.47</v>
      </c>
      <c r="D241" s="25" t="s">
        <v>24</v>
      </c>
      <c r="E241" s="93"/>
      <c r="F241" s="84">
        <f t="shared" si="8"/>
        <v>0</v>
      </c>
      <c r="G241" s="113"/>
    </row>
    <row r="242" spans="1:7" s="112" customFormat="1" x14ac:dyDescent="0.2">
      <c r="A242" s="23">
        <v>4</v>
      </c>
      <c r="B242" s="24" t="s">
        <v>286</v>
      </c>
      <c r="C242" s="22">
        <v>71.47</v>
      </c>
      <c r="D242" s="25" t="s">
        <v>204</v>
      </c>
      <c r="E242" s="93"/>
      <c r="F242" s="84">
        <f t="shared" si="8"/>
        <v>0</v>
      </c>
      <c r="G242" s="113"/>
    </row>
    <row r="243" spans="1:7" s="112" customFormat="1" x14ac:dyDescent="0.2">
      <c r="A243" s="23">
        <v>5</v>
      </c>
      <c r="B243" s="24" t="s">
        <v>268</v>
      </c>
      <c r="C243" s="22">
        <v>29.51</v>
      </c>
      <c r="D243" s="25" t="s">
        <v>204</v>
      </c>
      <c r="E243" s="93"/>
      <c r="F243" s="84">
        <f t="shared" si="8"/>
        <v>0</v>
      </c>
      <c r="G243" s="113"/>
    </row>
    <row r="244" spans="1:7" s="112" customFormat="1" x14ac:dyDescent="0.2">
      <c r="A244" s="25"/>
      <c r="B244" s="24"/>
      <c r="C244" s="22"/>
      <c r="D244" s="25"/>
      <c r="E244" s="93"/>
      <c r="F244" s="84">
        <f t="shared" si="8"/>
        <v>0</v>
      </c>
      <c r="G244" s="113"/>
    </row>
    <row r="245" spans="1:7" s="112" customFormat="1" x14ac:dyDescent="0.2">
      <c r="A245" s="15">
        <v>6</v>
      </c>
      <c r="B245" s="19" t="s">
        <v>39</v>
      </c>
      <c r="C245" s="22"/>
      <c r="D245" s="25"/>
      <c r="E245" s="93"/>
      <c r="F245" s="84">
        <f t="shared" si="8"/>
        <v>0</v>
      </c>
      <c r="G245" s="113"/>
    </row>
    <row r="246" spans="1:7" s="112" customFormat="1" ht="25.5" x14ac:dyDescent="0.2">
      <c r="A246" s="23">
        <v>6.1</v>
      </c>
      <c r="B246" s="24" t="s">
        <v>181</v>
      </c>
      <c r="C246" s="22">
        <v>3</v>
      </c>
      <c r="D246" s="25" t="s">
        <v>7</v>
      </c>
      <c r="E246" s="93"/>
      <c r="F246" s="84">
        <f t="shared" si="8"/>
        <v>0</v>
      </c>
      <c r="G246" s="113"/>
    </row>
    <row r="247" spans="1:7" s="112" customFormat="1" x14ac:dyDescent="0.2">
      <c r="A247" s="23"/>
      <c r="B247" s="24"/>
      <c r="C247" s="22"/>
      <c r="D247" s="25"/>
      <c r="E247" s="93"/>
      <c r="F247" s="84">
        <f t="shared" si="8"/>
        <v>0</v>
      </c>
      <c r="G247" s="113"/>
    </row>
    <row r="248" spans="1:7" s="112" customFormat="1" x14ac:dyDescent="0.2">
      <c r="A248" s="15">
        <v>6.2</v>
      </c>
      <c r="B248" s="19" t="s">
        <v>112</v>
      </c>
      <c r="C248" s="22"/>
      <c r="D248" s="25"/>
      <c r="E248" s="93"/>
      <c r="F248" s="84">
        <f t="shared" si="8"/>
        <v>0</v>
      </c>
      <c r="G248" s="113"/>
    </row>
    <row r="249" spans="1:7" s="112" customFormat="1" x14ac:dyDescent="0.2">
      <c r="A249" s="23" t="s">
        <v>234</v>
      </c>
      <c r="B249" s="24" t="s">
        <v>54</v>
      </c>
      <c r="C249" s="22">
        <v>165.26</v>
      </c>
      <c r="D249" s="25" t="s">
        <v>6</v>
      </c>
      <c r="E249" s="93"/>
      <c r="F249" s="84">
        <f t="shared" si="8"/>
        <v>0</v>
      </c>
      <c r="G249" s="113"/>
    </row>
    <row r="250" spans="1:7" s="112" customFormat="1" x14ac:dyDescent="0.2">
      <c r="A250" s="23" t="s">
        <v>235</v>
      </c>
      <c r="B250" s="24" t="s">
        <v>113</v>
      </c>
      <c r="C250" s="22">
        <v>134.24</v>
      </c>
      <c r="D250" s="25" t="s">
        <v>5</v>
      </c>
      <c r="E250" s="93"/>
      <c r="F250" s="84">
        <f t="shared" si="8"/>
        <v>0</v>
      </c>
      <c r="G250" s="113"/>
    </row>
    <row r="251" spans="1:7" s="112" customFormat="1" x14ac:dyDescent="0.2">
      <c r="A251" s="23" t="s">
        <v>236</v>
      </c>
      <c r="B251" s="24" t="s">
        <v>114</v>
      </c>
      <c r="C251" s="26">
        <v>11.19</v>
      </c>
      <c r="D251" s="25" t="s">
        <v>5</v>
      </c>
      <c r="E251" s="93"/>
      <c r="F251" s="84">
        <f t="shared" si="8"/>
        <v>0</v>
      </c>
      <c r="G251" s="113"/>
    </row>
    <row r="252" spans="1:7" s="112" customFormat="1" ht="25.5" x14ac:dyDescent="0.2">
      <c r="A252" s="23" t="s">
        <v>237</v>
      </c>
      <c r="B252" s="24" t="s">
        <v>115</v>
      </c>
      <c r="C252" s="26">
        <v>112.31</v>
      </c>
      <c r="D252" s="25" t="s">
        <v>5</v>
      </c>
      <c r="E252" s="93"/>
      <c r="F252" s="84">
        <f t="shared" si="8"/>
        <v>0</v>
      </c>
      <c r="G252" s="113"/>
    </row>
    <row r="253" spans="1:7" s="112" customFormat="1" x14ac:dyDescent="0.2">
      <c r="A253" s="23" t="s">
        <v>238</v>
      </c>
      <c r="B253" s="24" t="s">
        <v>44</v>
      </c>
      <c r="C253" s="26">
        <v>26.32</v>
      </c>
      <c r="D253" s="25" t="s">
        <v>5</v>
      </c>
      <c r="E253" s="93"/>
      <c r="F253" s="84">
        <f t="shared" si="8"/>
        <v>0</v>
      </c>
      <c r="G253" s="113"/>
    </row>
    <row r="254" spans="1:7" s="112" customFormat="1" x14ac:dyDescent="0.2">
      <c r="A254" s="23" t="s">
        <v>239</v>
      </c>
      <c r="B254" s="24" t="s">
        <v>116</v>
      </c>
      <c r="C254" s="22">
        <v>153.62</v>
      </c>
      <c r="D254" s="25" t="s">
        <v>6</v>
      </c>
      <c r="E254" s="93"/>
      <c r="F254" s="84">
        <f t="shared" si="8"/>
        <v>0</v>
      </c>
      <c r="G254" s="113"/>
    </row>
    <row r="255" spans="1:7" s="112" customFormat="1" x14ac:dyDescent="0.2">
      <c r="A255" s="23" t="s">
        <v>240</v>
      </c>
      <c r="B255" s="24" t="s">
        <v>117</v>
      </c>
      <c r="C255" s="22">
        <v>153.62</v>
      </c>
      <c r="D255" s="25" t="s">
        <v>6</v>
      </c>
      <c r="E255" s="93"/>
      <c r="F255" s="84">
        <f t="shared" si="8"/>
        <v>0</v>
      </c>
      <c r="G255" s="113"/>
    </row>
    <row r="256" spans="1:7" s="112" customFormat="1" x14ac:dyDescent="0.2">
      <c r="A256" s="23"/>
      <c r="B256" s="24"/>
      <c r="C256" s="22"/>
      <c r="D256" s="25"/>
      <c r="E256" s="93"/>
      <c r="F256" s="84">
        <f t="shared" si="8"/>
        <v>0</v>
      </c>
      <c r="G256" s="113"/>
    </row>
    <row r="257" spans="1:7" s="112" customFormat="1" ht="57" customHeight="1" x14ac:dyDescent="0.2">
      <c r="A257" s="123" t="s">
        <v>119</v>
      </c>
      <c r="B257" s="131" t="s">
        <v>287</v>
      </c>
      <c r="C257" s="140">
        <v>1</v>
      </c>
      <c r="D257" s="34" t="s">
        <v>7</v>
      </c>
      <c r="E257" s="84"/>
      <c r="F257" s="86">
        <f t="shared" si="8"/>
        <v>0</v>
      </c>
      <c r="G257" s="113"/>
    </row>
    <row r="258" spans="1:7" s="112" customFormat="1" x14ac:dyDescent="0.2">
      <c r="A258" s="123"/>
      <c r="B258" s="131"/>
      <c r="C258" s="126"/>
      <c r="D258" s="34"/>
      <c r="E258" s="93"/>
      <c r="F258" s="84">
        <f t="shared" si="8"/>
        <v>0</v>
      </c>
      <c r="G258" s="113"/>
    </row>
    <row r="259" spans="1:7" s="141" customFormat="1" x14ac:dyDescent="0.2">
      <c r="A259" s="124" t="s">
        <v>121</v>
      </c>
      <c r="B259" s="127" t="s">
        <v>120</v>
      </c>
      <c r="C259" s="144"/>
      <c r="D259" s="143"/>
      <c r="E259" s="85"/>
      <c r="F259" s="97">
        <f t="shared" si="8"/>
        <v>0</v>
      </c>
      <c r="G259" s="142"/>
    </row>
    <row r="260" spans="1:7" s="112" customFormat="1" x14ac:dyDescent="0.2">
      <c r="A260" s="123" t="s">
        <v>241</v>
      </c>
      <c r="B260" s="131" t="s">
        <v>177</v>
      </c>
      <c r="C260" s="140">
        <v>45</v>
      </c>
      <c r="D260" s="34" t="s">
        <v>24</v>
      </c>
      <c r="E260" s="84"/>
      <c r="F260" s="86">
        <f t="shared" si="8"/>
        <v>0</v>
      </c>
      <c r="G260" s="113"/>
    </row>
    <row r="261" spans="1:7" s="112" customFormat="1" x14ac:dyDescent="0.2">
      <c r="A261" s="123" t="s">
        <v>242</v>
      </c>
      <c r="B261" s="131" t="s">
        <v>178</v>
      </c>
      <c r="C261" s="140">
        <v>15</v>
      </c>
      <c r="D261" s="34" t="s">
        <v>24</v>
      </c>
      <c r="E261" s="84"/>
      <c r="F261" s="86"/>
      <c r="G261" s="113"/>
    </row>
    <row r="262" spans="1:7" s="112" customFormat="1" x14ac:dyDescent="0.2">
      <c r="A262" s="123" t="s">
        <v>243</v>
      </c>
      <c r="B262" s="131" t="s">
        <v>180</v>
      </c>
      <c r="C262" s="140">
        <v>15</v>
      </c>
      <c r="D262" s="34" t="s">
        <v>24</v>
      </c>
      <c r="E262" s="84"/>
      <c r="F262" s="86"/>
      <c r="G262" s="113"/>
    </row>
    <row r="263" spans="1:7" s="112" customFormat="1" x14ac:dyDescent="0.2">
      <c r="A263" s="123" t="s">
        <v>244</v>
      </c>
      <c r="B263" s="131" t="s">
        <v>179</v>
      </c>
      <c r="C263" s="140">
        <v>15</v>
      </c>
      <c r="D263" s="34" t="s">
        <v>24</v>
      </c>
      <c r="E263" s="84"/>
      <c r="F263" s="86"/>
      <c r="G263" s="113"/>
    </row>
    <row r="264" spans="1:7" s="112" customFormat="1" x14ac:dyDescent="0.2">
      <c r="A264" s="123" t="s">
        <v>245</v>
      </c>
      <c r="B264" s="131" t="s">
        <v>26</v>
      </c>
      <c r="C264" s="140">
        <v>10</v>
      </c>
      <c r="D264" s="34" t="s">
        <v>31</v>
      </c>
      <c r="E264" s="84"/>
      <c r="F264" s="86"/>
      <c r="G264" s="113"/>
    </row>
    <row r="265" spans="1:7" s="112" customFormat="1" x14ac:dyDescent="0.2">
      <c r="A265" s="123"/>
      <c r="B265" s="131"/>
      <c r="C265" s="126"/>
      <c r="D265" s="34"/>
      <c r="E265" s="147"/>
      <c r="F265" s="84">
        <f t="shared" ref="F265:F272" si="9">+ROUND(E265*C265,2)</f>
        <v>0</v>
      </c>
      <c r="G265" s="113"/>
    </row>
    <row r="266" spans="1:7" s="112" customFormat="1" x14ac:dyDescent="0.2">
      <c r="A266" s="123" t="s">
        <v>233</v>
      </c>
      <c r="B266" s="131" t="s">
        <v>122</v>
      </c>
      <c r="C266" s="126">
        <v>98.65</v>
      </c>
      <c r="D266" s="34" t="s">
        <v>24</v>
      </c>
      <c r="E266" s="147"/>
      <c r="F266" s="84">
        <f t="shared" si="9"/>
        <v>0</v>
      </c>
      <c r="G266" s="113"/>
    </row>
    <row r="267" spans="1:7" s="112" customFormat="1" x14ac:dyDescent="0.2">
      <c r="A267" s="123"/>
      <c r="B267" s="131"/>
      <c r="C267" s="126"/>
      <c r="D267" s="34"/>
      <c r="E267" s="146"/>
      <c r="F267" s="84">
        <f t="shared" si="9"/>
        <v>0</v>
      </c>
      <c r="G267" s="113"/>
    </row>
    <row r="268" spans="1:7" s="112" customFormat="1" x14ac:dyDescent="0.2">
      <c r="A268" s="128" t="s">
        <v>157</v>
      </c>
      <c r="B268" s="18" t="s">
        <v>155</v>
      </c>
      <c r="C268" s="33"/>
      <c r="D268" s="34"/>
      <c r="E268" s="132"/>
      <c r="F268" s="84">
        <f t="shared" si="9"/>
        <v>0</v>
      </c>
      <c r="G268" s="113"/>
    </row>
    <row r="269" spans="1:7" s="112" customFormat="1" x14ac:dyDescent="0.2">
      <c r="A269" s="128"/>
      <c r="B269" s="18"/>
      <c r="C269" s="33"/>
      <c r="D269" s="34"/>
      <c r="E269" s="121"/>
      <c r="F269" s="84">
        <f t="shared" si="9"/>
        <v>0</v>
      </c>
      <c r="G269" s="113"/>
    </row>
    <row r="270" spans="1:7" s="112" customFormat="1" ht="25.5" x14ac:dyDescent="0.2">
      <c r="A270" s="145">
        <v>1</v>
      </c>
      <c r="B270" s="134" t="s">
        <v>203</v>
      </c>
      <c r="C270" s="115"/>
      <c r="D270" s="57"/>
      <c r="E270" s="121"/>
      <c r="F270" s="84">
        <f t="shared" si="9"/>
        <v>0</v>
      </c>
      <c r="G270" s="113"/>
    </row>
    <row r="271" spans="1:7" s="112" customFormat="1" x14ac:dyDescent="0.2">
      <c r="A271" s="136">
        <v>1.1000000000000001</v>
      </c>
      <c r="B271" s="29" t="s">
        <v>103</v>
      </c>
      <c r="C271" s="138">
        <v>5</v>
      </c>
      <c r="D271" s="57" t="s">
        <v>104</v>
      </c>
      <c r="E271" s="90"/>
      <c r="F271" s="84">
        <f t="shared" si="9"/>
        <v>0</v>
      </c>
      <c r="G271" s="113"/>
    </row>
    <row r="272" spans="1:7" s="112" customFormat="1" x14ac:dyDescent="0.2">
      <c r="A272" s="136">
        <v>1.2</v>
      </c>
      <c r="B272" s="29" t="s">
        <v>105</v>
      </c>
      <c r="C272" s="138">
        <v>1</v>
      </c>
      <c r="D272" s="57" t="s">
        <v>7</v>
      </c>
      <c r="E272" s="90"/>
      <c r="F272" s="84">
        <f t="shared" si="9"/>
        <v>0</v>
      </c>
      <c r="G272" s="113"/>
    </row>
    <row r="273" spans="1:7" s="112" customFormat="1" x14ac:dyDescent="0.2">
      <c r="A273" s="136"/>
      <c r="B273" s="29"/>
      <c r="C273" s="138"/>
      <c r="D273" s="57"/>
      <c r="E273" s="90"/>
      <c r="F273" s="84"/>
      <c r="G273" s="113"/>
    </row>
    <row r="274" spans="1:7" s="141" customFormat="1" ht="38.25" x14ac:dyDescent="0.2">
      <c r="A274" s="124" t="s">
        <v>153</v>
      </c>
      <c r="B274" s="127" t="s">
        <v>282</v>
      </c>
      <c r="C274" s="163"/>
      <c r="D274" s="164"/>
      <c r="E274" s="165"/>
      <c r="F274" s="85">
        <f t="shared" ref="F274:F276" si="10">+ROUND(E274*C274,2)</f>
        <v>0</v>
      </c>
      <c r="G274" s="142"/>
    </row>
    <row r="275" spans="1:7" s="112" customFormat="1" x14ac:dyDescent="0.2">
      <c r="A275" s="123" t="s">
        <v>224</v>
      </c>
      <c r="B275" s="131" t="s">
        <v>258</v>
      </c>
      <c r="C275" s="56">
        <v>10</v>
      </c>
      <c r="D275" s="57" t="s">
        <v>104</v>
      </c>
      <c r="E275" s="94"/>
      <c r="F275" s="85">
        <f t="shared" si="10"/>
        <v>0</v>
      </c>
      <c r="G275" s="113"/>
    </row>
    <row r="276" spans="1:7" s="112" customFormat="1" x14ac:dyDescent="0.2">
      <c r="A276" s="123" t="s">
        <v>225</v>
      </c>
      <c r="B276" s="131" t="s">
        <v>255</v>
      </c>
      <c r="C276" s="56">
        <v>10</v>
      </c>
      <c r="D276" s="57" t="s">
        <v>104</v>
      </c>
      <c r="E276" s="94"/>
      <c r="F276" s="85">
        <f t="shared" si="10"/>
        <v>0</v>
      </c>
      <c r="G276" s="113"/>
    </row>
    <row r="277" spans="1:7" s="112" customFormat="1" x14ac:dyDescent="0.2">
      <c r="A277" s="123"/>
      <c r="B277" s="131"/>
      <c r="C277" s="56"/>
      <c r="D277" s="57"/>
      <c r="E277" s="94"/>
      <c r="F277" s="85"/>
      <c r="G277" s="113"/>
    </row>
    <row r="278" spans="1:7" s="112" customFormat="1" ht="15" customHeight="1" x14ac:dyDescent="0.2">
      <c r="A278" s="139">
        <v>3</v>
      </c>
      <c r="B278" s="5" t="s">
        <v>52</v>
      </c>
      <c r="C278" s="33">
        <v>18</v>
      </c>
      <c r="D278" s="34" t="s">
        <v>5</v>
      </c>
      <c r="E278" s="91"/>
      <c r="F278" s="84">
        <f>+ROUND(E278*C278,2)</f>
        <v>0</v>
      </c>
      <c r="G278" s="113"/>
    </row>
    <row r="279" spans="1:7" s="112" customFormat="1" ht="15" customHeight="1" x14ac:dyDescent="0.2">
      <c r="A279" s="139">
        <v>4</v>
      </c>
      <c r="B279" s="29" t="s">
        <v>123</v>
      </c>
      <c r="C279" s="33">
        <v>4</v>
      </c>
      <c r="D279" s="34" t="s">
        <v>7</v>
      </c>
      <c r="E279" s="91"/>
      <c r="F279" s="84">
        <f>+ROUND(E279*C279,2)</f>
        <v>0</v>
      </c>
      <c r="G279" s="113"/>
    </row>
    <row r="280" spans="1:7" s="112" customFormat="1" ht="120.75" customHeight="1" x14ac:dyDescent="0.2">
      <c r="A280" s="123" t="s">
        <v>124</v>
      </c>
      <c r="B280" s="131" t="s">
        <v>271</v>
      </c>
      <c r="C280" s="140">
        <v>4</v>
      </c>
      <c r="D280" s="34" t="s">
        <v>7</v>
      </c>
      <c r="E280" s="84"/>
      <c r="F280" s="84">
        <f>+ROUND(E280*C280,2)</f>
        <v>0</v>
      </c>
      <c r="G280" s="113"/>
    </row>
    <row r="281" spans="1:7" s="112" customFormat="1" x14ac:dyDescent="0.2">
      <c r="A281" s="123"/>
      <c r="B281" s="130"/>
      <c r="C281" s="140"/>
      <c r="D281" s="34"/>
      <c r="E281" s="84"/>
      <c r="F281" s="84"/>
      <c r="G281" s="113"/>
    </row>
    <row r="282" spans="1:7" s="141" customFormat="1" ht="25.5" x14ac:dyDescent="0.2">
      <c r="A282" s="124" t="s">
        <v>118</v>
      </c>
      <c r="B282" s="127" t="s">
        <v>202</v>
      </c>
      <c r="C282" s="144"/>
      <c r="D282" s="143"/>
      <c r="E282" s="85"/>
      <c r="F282" s="85">
        <f>+ROUND(E282*C282,2)</f>
        <v>0</v>
      </c>
      <c r="G282" s="142"/>
    </row>
    <row r="283" spans="1:7" s="112" customFormat="1" ht="25.5" x14ac:dyDescent="0.2">
      <c r="A283" s="123" t="s">
        <v>201</v>
      </c>
      <c r="B283" s="131" t="s">
        <v>200</v>
      </c>
      <c r="C283" s="140">
        <v>530</v>
      </c>
      <c r="D283" s="34" t="s">
        <v>6</v>
      </c>
      <c r="E283" s="84"/>
      <c r="F283" s="84">
        <f>+ROUND(E283*C283,2)</f>
        <v>0</v>
      </c>
      <c r="G283" s="113"/>
    </row>
    <row r="284" spans="1:7" s="112" customFormat="1" ht="15.75" customHeight="1" x14ac:dyDescent="0.2">
      <c r="A284" s="123"/>
      <c r="B284" s="131" t="s">
        <v>199</v>
      </c>
      <c r="C284" s="140"/>
      <c r="D284" s="34"/>
      <c r="E284" s="84"/>
      <c r="F284" s="84"/>
      <c r="G284" s="113"/>
    </row>
    <row r="285" spans="1:7" s="112" customFormat="1" ht="15.75" customHeight="1" x14ac:dyDescent="0.2">
      <c r="A285" s="123"/>
      <c r="B285" s="131" t="s">
        <v>198</v>
      </c>
      <c r="C285" s="140"/>
      <c r="D285" s="34"/>
      <c r="E285" s="84"/>
      <c r="F285" s="84"/>
      <c r="G285" s="113"/>
    </row>
    <row r="286" spans="1:7" s="112" customFormat="1" ht="25.5" x14ac:dyDescent="0.2">
      <c r="A286" s="123" t="s">
        <v>197</v>
      </c>
      <c r="B286" s="131" t="s">
        <v>196</v>
      </c>
      <c r="C286" s="140">
        <v>15</v>
      </c>
      <c r="D286" s="34" t="s">
        <v>6</v>
      </c>
      <c r="E286" s="84"/>
      <c r="F286" s="84"/>
      <c r="G286" s="113"/>
    </row>
    <row r="287" spans="1:7" s="112" customFormat="1" ht="25.5" x14ac:dyDescent="0.2">
      <c r="A287" s="123" t="s">
        <v>195</v>
      </c>
      <c r="B287" s="131" t="s">
        <v>194</v>
      </c>
      <c r="C287" s="140">
        <v>445</v>
      </c>
      <c r="D287" s="34" t="s">
        <v>6</v>
      </c>
      <c r="E287" s="84"/>
      <c r="F287" s="84"/>
      <c r="G287" s="113"/>
    </row>
    <row r="288" spans="1:7" s="112" customFormat="1" x14ac:dyDescent="0.2">
      <c r="A288" s="123" t="s">
        <v>193</v>
      </c>
      <c r="B288" s="131" t="s">
        <v>192</v>
      </c>
      <c r="C288" s="140">
        <v>12</v>
      </c>
      <c r="D288" s="34" t="s">
        <v>7</v>
      </c>
      <c r="E288" s="84"/>
      <c r="F288" s="84"/>
      <c r="G288" s="113"/>
    </row>
    <row r="289" spans="1:7" s="112" customFormat="1" ht="51" x14ac:dyDescent="0.2">
      <c r="A289" s="123" t="s">
        <v>191</v>
      </c>
      <c r="B289" s="131" t="s">
        <v>190</v>
      </c>
      <c r="C289" s="140">
        <v>1</v>
      </c>
      <c r="D289" s="34" t="s">
        <v>7</v>
      </c>
      <c r="E289" s="84"/>
      <c r="F289" s="84"/>
      <c r="G289" s="113"/>
    </row>
    <row r="290" spans="1:7" s="112" customFormat="1" ht="15.75" customHeight="1" x14ac:dyDescent="0.2">
      <c r="A290" s="123"/>
      <c r="B290" s="130"/>
      <c r="C290" s="140"/>
      <c r="D290" s="34"/>
      <c r="E290" s="84"/>
      <c r="F290" s="84"/>
      <c r="G290" s="113"/>
    </row>
    <row r="291" spans="1:7" s="112" customFormat="1" x14ac:dyDescent="0.2">
      <c r="A291" s="128" t="s">
        <v>158</v>
      </c>
      <c r="B291" s="134" t="s">
        <v>156</v>
      </c>
      <c r="C291" s="126"/>
      <c r="D291" s="34"/>
      <c r="E291" s="125"/>
      <c r="F291" s="84">
        <f t="shared" ref="F291:F309" si="11">+ROUND(E291*C291,2)</f>
        <v>0</v>
      </c>
      <c r="G291" s="113"/>
    </row>
    <row r="292" spans="1:7" s="112" customFormat="1" x14ac:dyDescent="0.2">
      <c r="A292" s="135"/>
      <c r="B292" s="134"/>
      <c r="C292" s="126"/>
      <c r="D292" s="34"/>
      <c r="E292" s="125"/>
      <c r="F292" s="84">
        <f t="shared" si="11"/>
        <v>0</v>
      </c>
      <c r="G292" s="113"/>
    </row>
    <row r="293" spans="1:7" s="112" customFormat="1" ht="25.5" x14ac:dyDescent="0.2">
      <c r="A293" s="145">
        <v>1</v>
      </c>
      <c r="B293" s="134" t="s">
        <v>125</v>
      </c>
      <c r="C293" s="115"/>
      <c r="D293" s="57"/>
      <c r="E293" s="90"/>
      <c r="F293" s="84">
        <f t="shared" si="11"/>
        <v>0</v>
      </c>
      <c r="G293" s="113"/>
    </row>
    <row r="294" spans="1:7" s="112" customFormat="1" x14ac:dyDescent="0.2">
      <c r="A294" s="136">
        <v>1.1000000000000001</v>
      </c>
      <c r="B294" s="29" t="s">
        <v>126</v>
      </c>
      <c r="C294" s="138">
        <v>5</v>
      </c>
      <c r="D294" s="57" t="s">
        <v>104</v>
      </c>
      <c r="E294" s="137"/>
      <c r="F294" s="84">
        <f t="shared" si="11"/>
        <v>0</v>
      </c>
      <c r="G294" s="113"/>
    </row>
    <row r="295" spans="1:7" s="112" customFormat="1" x14ac:dyDescent="0.2">
      <c r="A295" s="136">
        <v>2.1</v>
      </c>
      <c r="B295" s="29" t="s">
        <v>285</v>
      </c>
      <c r="C295" s="33">
        <v>6</v>
      </c>
      <c r="D295" s="34" t="s">
        <v>5</v>
      </c>
      <c r="E295" s="91"/>
      <c r="F295" s="84">
        <f t="shared" si="11"/>
        <v>0</v>
      </c>
      <c r="G295" s="113"/>
    </row>
    <row r="296" spans="1:7" s="112" customFormat="1" x14ac:dyDescent="0.2">
      <c r="A296" s="135"/>
      <c r="B296" s="134"/>
      <c r="C296" s="126"/>
      <c r="D296" s="34"/>
      <c r="E296" s="133"/>
      <c r="F296" s="84">
        <f t="shared" si="11"/>
        <v>0</v>
      </c>
      <c r="G296" s="113"/>
    </row>
    <row r="297" spans="1:7" s="112" customFormat="1" ht="25.5" x14ac:dyDescent="0.2">
      <c r="A297" s="128" t="s">
        <v>159</v>
      </c>
      <c r="B297" s="127" t="s">
        <v>127</v>
      </c>
      <c r="C297" s="126"/>
      <c r="D297" s="34"/>
      <c r="E297" s="125"/>
      <c r="F297" s="84">
        <f t="shared" si="11"/>
        <v>0</v>
      </c>
      <c r="G297" s="113"/>
    </row>
    <row r="298" spans="1:7" s="112" customFormat="1" x14ac:dyDescent="0.2">
      <c r="A298" s="128"/>
      <c r="B298" s="127"/>
      <c r="C298" s="126"/>
      <c r="D298" s="34"/>
      <c r="E298" s="132"/>
      <c r="F298" s="84">
        <f t="shared" si="11"/>
        <v>0</v>
      </c>
      <c r="G298" s="113"/>
    </row>
    <row r="299" spans="1:7" s="112" customFormat="1" x14ac:dyDescent="0.2">
      <c r="A299" s="124" t="s">
        <v>128</v>
      </c>
      <c r="B299" s="127" t="s">
        <v>56</v>
      </c>
      <c r="C299" s="126"/>
      <c r="D299" s="34"/>
      <c r="E299" s="132"/>
      <c r="F299" s="84">
        <f t="shared" si="11"/>
        <v>0</v>
      </c>
      <c r="G299" s="113"/>
    </row>
    <row r="300" spans="1:7" s="141" customFormat="1" ht="25.5" x14ac:dyDescent="0.2">
      <c r="A300" s="124" t="s">
        <v>129</v>
      </c>
      <c r="B300" s="127" t="s">
        <v>283</v>
      </c>
      <c r="C300" s="163"/>
      <c r="D300" s="164"/>
      <c r="E300" s="165"/>
      <c r="F300" s="85">
        <f t="shared" si="11"/>
        <v>0</v>
      </c>
      <c r="G300" s="142"/>
    </row>
    <row r="301" spans="1:7" s="112" customFormat="1" x14ac:dyDescent="0.2">
      <c r="A301" s="123" t="s">
        <v>256</v>
      </c>
      <c r="B301" s="131" t="s">
        <v>258</v>
      </c>
      <c r="C301" s="56">
        <v>10</v>
      </c>
      <c r="D301" s="57" t="s">
        <v>104</v>
      </c>
      <c r="E301" s="94"/>
      <c r="F301" s="85">
        <f t="shared" si="11"/>
        <v>0</v>
      </c>
      <c r="G301" s="113"/>
    </row>
    <row r="302" spans="1:7" s="112" customFormat="1" x14ac:dyDescent="0.2">
      <c r="A302" s="123" t="s">
        <v>257</v>
      </c>
      <c r="B302" s="131" t="s">
        <v>255</v>
      </c>
      <c r="C302" s="56">
        <v>10</v>
      </c>
      <c r="D302" s="57" t="s">
        <v>104</v>
      </c>
      <c r="E302" s="94"/>
      <c r="F302" s="85">
        <f t="shared" si="11"/>
        <v>0</v>
      </c>
      <c r="G302" s="113"/>
    </row>
    <row r="303" spans="1:7" s="112" customFormat="1" x14ac:dyDescent="0.2">
      <c r="A303" s="123"/>
      <c r="B303" s="131"/>
      <c r="C303" s="56"/>
      <c r="D303" s="57"/>
      <c r="E303" s="94"/>
      <c r="F303" s="85">
        <f t="shared" si="11"/>
        <v>0</v>
      </c>
      <c r="G303" s="113"/>
    </row>
    <row r="304" spans="1:7" s="141" customFormat="1" ht="25.5" x14ac:dyDescent="0.2">
      <c r="A304" s="124" t="s">
        <v>130</v>
      </c>
      <c r="B304" s="127" t="s">
        <v>260</v>
      </c>
      <c r="C304" s="163"/>
      <c r="D304" s="164"/>
      <c r="E304" s="165"/>
      <c r="F304" s="85">
        <f t="shared" si="11"/>
        <v>0</v>
      </c>
      <c r="G304" s="142"/>
    </row>
    <row r="305" spans="1:7" s="112" customFormat="1" ht="25.5" x14ac:dyDescent="0.2">
      <c r="A305" s="123" t="s">
        <v>263</v>
      </c>
      <c r="B305" s="131" t="s">
        <v>261</v>
      </c>
      <c r="C305" s="56">
        <v>12.28</v>
      </c>
      <c r="D305" s="57" t="s">
        <v>5</v>
      </c>
      <c r="E305" s="94"/>
      <c r="F305" s="85"/>
      <c r="G305" s="113"/>
    </row>
    <row r="306" spans="1:7" s="112" customFormat="1" ht="25.5" x14ac:dyDescent="0.2">
      <c r="A306" s="123" t="s">
        <v>264</v>
      </c>
      <c r="B306" s="131" t="s">
        <v>262</v>
      </c>
      <c r="C306" s="56">
        <v>5.2</v>
      </c>
      <c r="D306" s="57" t="s">
        <v>5</v>
      </c>
      <c r="E306" s="94"/>
      <c r="F306" s="85"/>
      <c r="G306" s="113"/>
    </row>
    <row r="307" spans="1:7" s="112" customFormat="1" x14ac:dyDescent="0.2">
      <c r="A307" s="123"/>
      <c r="B307" s="131"/>
      <c r="C307" s="166"/>
      <c r="D307" s="57"/>
      <c r="E307" s="94"/>
      <c r="F307" s="85"/>
      <c r="G307" s="113"/>
    </row>
    <row r="308" spans="1:7" s="112" customFormat="1" ht="25.5" x14ac:dyDescent="0.2">
      <c r="A308" s="123" t="s">
        <v>151</v>
      </c>
      <c r="B308" s="131" t="s">
        <v>284</v>
      </c>
      <c r="C308" s="167">
        <v>21</v>
      </c>
      <c r="D308" s="57" t="s">
        <v>5</v>
      </c>
      <c r="E308" s="94"/>
      <c r="F308" s="85">
        <f t="shared" si="11"/>
        <v>0</v>
      </c>
      <c r="G308" s="113"/>
    </row>
    <row r="309" spans="1:7" s="112" customFormat="1" ht="51" x14ac:dyDescent="0.2">
      <c r="A309" s="123" t="s">
        <v>259</v>
      </c>
      <c r="B309" s="29" t="s">
        <v>265</v>
      </c>
      <c r="C309" s="33">
        <v>1</v>
      </c>
      <c r="D309" s="34" t="s">
        <v>7</v>
      </c>
      <c r="E309" s="121"/>
      <c r="F309" s="85">
        <f t="shared" si="11"/>
        <v>0</v>
      </c>
      <c r="G309" s="113"/>
    </row>
    <row r="310" spans="1:7" s="112" customFormat="1" x14ac:dyDescent="0.2">
      <c r="A310" s="123"/>
      <c r="B310" s="29"/>
      <c r="C310" s="33"/>
      <c r="D310" s="34"/>
      <c r="E310" s="121"/>
      <c r="F310" s="84"/>
      <c r="G310" s="113"/>
    </row>
    <row r="311" spans="1:7" s="112" customFormat="1" x14ac:dyDescent="0.2">
      <c r="A311" s="16">
        <v>2</v>
      </c>
      <c r="B311" s="17" t="s">
        <v>131</v>
      </c>
      <c r="C311" s="56"/>
      <c r="D311" s="57"/>
      <c r="E311" s="95"/>
      <c r="F311" s="84">
        <f t="shared" ref="F311:F338" si="12">+ROUND(E311*C311,2)</f>
        <v>0</v>
      </c>
      <c r="G311" s="113"/>
    </row>
    <row r="312" spans="1:7" s="112" customFormat="1" x14ac:dyDescent="0.2">
      <c r="A312" s="17">
        <v>2.1</v>
      </c>
      <c r="B312" s="17" t="s">
        <v>35</v>
      </c>
      <c r="C312" s="56"/>
      <c r="D312" s="57"/>
      <c r="E312" s="95"/>
      <c r="F312" s="84">
        <f t="shared" si="12"/>
        <v>0</v>
      </c>
      <c r="G312" s="113"/>
    </row>
    <row r="313" spans="1:7" s="112" customFormat="1" x14ac:dyDescent="0.2">
      <c r="A313" s="27" t="s">
        <v>132</v>
      </c>
      <c r="B313" s="66" t="s">
        <v>133</v>
      </c>
      <c r="C313" s="58">
        <v>94.33</v>
      </c>
      <c r="D313" s="67" t="s">
        <v>5</v>
      </c>
      <c r="E313" s="74"/>
      <c r="F313" s="84">
        <f t="shared" si="12"/>
        <v>0</v>
      </c>
      <c r="G313" s="113"/>
    </row>
    <row r="314" spans="1:7" s="112" customFormat="1" ht="27" customHeight="1" x14ac:dyDescent="0.2">
      <c r="A314" s="27" t="s">
        <v>134</v>
      </c>
      <c r="B314" s="28" t="s">
        <v>135</v>
      </c>
      <c r="C314" s="56">
        <v>34.14</v>
      </c>
      <c r="D314" s="57" t="s">
        <v>5</v>
      </c>
      <c r="E314" s="75"/>
      <c r="F314" s="84">
        <f t="shared" si="12"/>
        <v>0</v>
      </c>
      <c r="G314" s="113"/>
    </row>
    <row r="315" spans="1:7" s="112" customFormat="1" x14ac:dyDescent="0.2">
      <c r="A315" s="27" t="s">
        <v>136</v>
      </c>
      <c r="B315" s="28" t="s">
        <v>137</v>
      </c>
      <c r="C315" s="56">
        <v>72.23</v>
      </c>
      <c r="D315" s="57" t="s">
        <v>5</v>
      </c>
      <c r="E315" s="96"/>
      <c r="F315" s="84">
        <f t="shared" si="12"/>
        <v>0</v>
      </c>
      <c r="G315" s="113"/>
    </row>
    <row r="316" spans="1:7" s="112" customFormat="1" ht="25.5" x14ac:dyDescent="0.2">
      <c r="A316" s="27" t="s">
        <v>138</v>
      </c>
      <c r="B316" s="28" t="s">
        <v>139</v>
      </c>
      <c r="C316" s="56">
        <v>16.170000000000002</v>
      </c>
      <c r="D316" s="57" t="s">
        <v>5</v>
      </c>
      <c r="E316" s="96"/>
      <c r="F316" s="84">
        <f t="shared" si="12"/>
        <v>0</v>
      </c>
      <c r="G316" s="113"/>
    </row>
    <row r="317" spans="1:7" s="112" customFormat="1" ht="25.5" x14ac:dyDescent="0.2">
      <c r="A317" s="27" t="s">
        <v>140</v>
      </c>
      <c r="B317" s="28" t="s">
        <v>141</v>
      </c>
      <c r="C317" s="58">
        <v>16.170000000000002</v>
      </c>
      <c r="D317" s="57" t="s">
        <v>5</v>
      </c>
      <c r="E317" s="96"/>
      <c r="F317" s="84">
        <f t="shared" si="12"/>
        <v>0</v>
      </c>
      <c r="G317" s="113"/>
    </row>
    <row r="318" spans="1:7" s="112" customFormat="1" x14ac:dyDescent="0.2">
      <c r="A318" s="28"/>
      <c r="B318" s="17"/>
      <c r="C318" s="56"/>
      <c r="D318" s="57"/>
      <c r="E318" s="95"/>
      <c r="F318" s="84">
        <f t="shared" si="12"/>
        <v>0</v>
      </c>
      <c r="G318" s="113"/>
    </row>
    <row r="319" spans="1:7" s="112" customFormat="1" x14ac:dyDescent="0.2">
      <c r="A319" s="17">
        <v>3</v>
      </c>
      <c r="B319" s="17" t="s">
        <v>142</v>
      </c>
      <c r="C319" s="56"/>
      <c r="D319" s="57"/>
      <c r="E319" s="95"/>
      <c r="F319" s="84">
        <f t="shared" si="12"/>
        <v>0</v>
      </c>
      <c r="G319" s="113"/>
    </row>
    <row r="320" spans="1:7" s="112" customFormat="1" ht="25.5" x14ac:dyDescent="0.2">
      <c r="A320" s="27">
        <v>3.1</v>
      </c>
      <c r="B320" s="29" t="s">
        <v>143</v>
      </c>
      <c r="C320" s="58">
        <v>40.43</v>
      </c>
      <c r="D320" s="57" t="s">
        <v>5</v>
      </c>
      <c r="E320" s="95"/>
      <c r="F320" s="84">
        <f t="shared" si="12"/>
        <v>0</v>
      </c>
      <c r="G320" s="113"/>
    </row>
    <row r="321" spans="1:7" s="112" customFormat="1" x14ac:dyDescent="0.2">
      <c r="A321" s="27">
        <v>3.2</v>
      </c>
      <c r="B321" s="29" t="s">
        <v>144</v>
      </c>
      <c r="C321" s="58">
        <v>10.34</v>
      </c>
      <c r="D321" s="57" t="s">
        <v>5</v>
      </c>
      <c r="E321" s="95"/>
      <c r="F321" s="84">
        <f t="shared" si="12"/>
        <v>0</v>
      </c>
      <c r="G321" s="113"/>
    </row>
    <row r="322" spans="1:7" s="112" customFormat="1" x14ac:dyDescent="0.2">
      <c r="A322" s="27">
        <v>3.2</v>
      </c>
      <c r="B322" s="29" t="s">
        <v>145</v>
      </c>
      <c r="C322" s="58">
        <v>3.62</v>
      </c>
      <c r="D322" s="57" t="s">
        <v>5</v>
      </c>
      <c r="E322" s="95"/>
      <c r="F322" s="84">
        <f t="shared" si="12"/>
        <v>0</v>
      </c>
      <c r="G322" s="113"/>
    </row>
    <row r="323" spans="1:7" s="112" customFormat="1" x14ac:dyDescent="0.2">
      <c r="A323" s="28"/>
      <c r="B323" s="29"/>
      <c r="C323" s="56"/>
      <c r="D323" s="57"/>
      <c r="E323" s="95"/>
      <c r="F323" s="84">
        <f t="shared" si="12"/>
        <v>0</v>
      </c>
      <c r="G323" s="113"/>
    </row>
    <row r="324" spans="1:7" s="112" customFormat="1" x14ac:dyDescent="0.2">
      <c r="A324" s="17">
        <v>4</v>
      </c>
      <c r="B324" s="18" t="s">
        <v>146</v>
      </c>
      <c r="C324" s="56"/>
      <c r="D324" s="57"/>
      <c r="E324" s="95"/>
      <c r="F324" s="84">
        <f t="shared" si="12"/>
        <v>0</v>
      </c>
      <c r="G324" s="113"/>
    </row>
    <row r="325" spans="1:7" s="112" customFormat="1" ht="25.5" x14ac:dyDescent="0.2">
      <c r="A325" s="27">
        <v>4.0999999999999996</v>
      </c>
      <c r="B325" s="29" t="s">
        <v>147</v>
      </c>
      <c r="C325" s="58">
        <v>89.84</v>
      </c>
      <c r="D325" s="57" t="s">
        <v>24</v>
      </c>
      <c r="E325" s="95"/>
      <c r="F325" s="84">
        <f t="shared" si="12"/>
        <v>0</v>
      </c>
      <c r="G325" s="113"/>
    </row>
    <row r="326" spans="1:7" s="112" customFormat="1" ht="25.5" x14ac:dyDescent="0.2">
      <c r="A326" s="27">
        <v>4.2</v>
      </c>
      <c r="B326" s="29" t="s">
        <v>148</v>
      </c>
      <c r="C326" s="58">
        <v>786.1</v>
      </c>
      <c r="D326" s="57" t="s">
        <v>24</v>
      </c>
      <c r="E326" s="95"/>
      <c r="F326" s="84">
        <f t="shared" si="12"/>
        <v>0</v>
      </c>
      <c r="G326" s="113"/>
    </row>
    <row r="327" spans="1:7" s="112" customFormat="1" x14ac:dyDescent="0.2">
      <c r="A327" s="27"/>
      <c r="B327" s="29"/>
      <c r="C327" s="58"/>
      <c r="D327" s="57"/>
      <c r="E327" s="95"/>
      <c r="F327" s="84">
        <f t="shared" si="12"/>
        <v>0</v>
      </c>
      <c r="G327" s="113"/>
    </row>
    <row r="328" spans="1:7" s="112" customFormat="1" x14ac:dyDescent="0.2">
      <c r="A328" s="17">
        <v>5</v>
      </c>
      <c r="B328" s="18" t="s">
        <v>67</v>
      </c>
      <c r="C328" s="56"/>
      <c r="D328" s="57"/>
      <c r="E328" s="95"/>
      <c r="F328" s="84">
        <f t="shared" si="12"/>
        <v>0</v>
      </c>
      <c r="G328" s="113"/>
    </row>
    <row r="329" spans="1:7" s="112" customFormat="1" x14ac:dyDescent="0.2">
      <c r="A329" s="28">
        <v>5.0999999999999996</v>
      </c>
      <c r="B329" s="29" t="s">
        <v>149</v>
      </c>
      <c r="C329" s="56">
        <v>1984.53</v>
      </c>
      <c r="D329" s="57" t="s">
        <v>24</v>
      </c>
      <c r="E329" s="95"/>
      <c r="F329" s="84">
        <f t="shared" si="12"/>
        <v>0</v>
      </c>
      <c r="G329" s="113"/>
    </row>
    <row r="330" spans="1:7" s="112" customFormat="1" x14ac:dyDescent="0.2">
      <c r="A330" s="28">
        <v>5.2</v>
      </c>
      <c r="B330" s="29" t="s">
        <v>26</v>
      </c>
      <c r="C330" s="56">
        <v>1355.6</v>
      </c>
      <c r="D330" s="57" t="s">
        <v>6</v>
      </c>
      <c r="E330" s="95"/>
      <c r="F330" s="84">
        <f t="shared" si="12"/>
        <v>0</v>
      </c>
      <c r="G330" s="113"/>
    </row>
    <row r="331" spans="1:7" s="112" customFormat="1" x14ac:dyDescent="0.2">
      <c r="A331" s="27"/>
      <c r="B331" s="29"/>
      <c r="C331" s="58"/>
      <c r="D331" s="57"/>
      <c r="E331" s="95"/>
      <c r="F331" s="84">
        <f t="shared" si="12"/>
        <v>0</v>
      </c>
      <c r="G331" s="113"/>
    </row>
    <row r="332" spans="1:7" s="112" customFormat="1" x14ac:dyDescent="0.2">
      <c r="A332" s="27">
        <v>6</v>
      </c>
      <c r="B332" s="29" t="s">
        <v>189</v>
      </c>
      <c r="C332" s="58">
        <v>1</v>
      </c>
      <c r="D332" s="57" t="s">
        <v>7</v>
      </c>
      <c r="E332" s="95"/>
      <c r="F332" s="84">
        <f t="shared" si="12"/>
        <v>0</v>
      </c>
      <c r="G332" s="113"/>
    </row>
    <row r="333" spans="1:7" s="112" customFormat="1" x14ac:dyDescent="0.2">
      <c r="A333" s="27"/>
      <c r="B333" s="29"/>
      <c r="C333" s="58"/>
      <c r="D333" s="57"/>
      <c r="E333" s="95"/>
      <c r="F333" s="84">
        <f t="shared" si="12"/>
        <v>0</v>
      </c>
      <c r="G333" s="113"/>
    </row>
    <row r="334" spans="1:7" s="112" customFormat="1" x14ac:dyDescent="0.2">
      <c r="A334" s="16">
        <v>7</v>
      </c>
      <c r="B334" s="18" t="s">
        <v>188</v>
      </c>
      <c r="C334" s="58"/>
      <c r="D334" s="57"/>
      <c r="E334" s="95"/>
      <c r="F334" s="84">
        <f t="shared" si="12"/>
        <v>0</v>
      </c>
      <c r="G334" s="113"/>
    </row>
    <row r="335" spans="1:7" s="112" customFormat="1" ht="38.25" x14ac:dyDescent="0.2">
      <c r="A335" s="27">
        <v>7.1</v>
      </c>
      <c r="B335" s="29" t="s">
        <v>187</v>
      </c>
      <c r="C335" s="58">
        <v>1</v>
      </c>
      <c r="D335" s="57" t="s">
        <v>7</v>
      </c>
      <c r="E335" s="95"/>
      <c r="F335" s="84">
        <f t="shared" si="12"/>
        <v>0</v>
      </c>
      <c r="G335" s="113"/>
    </row>
    <row r="336" spans="1:7" s="112" customFormat="1" ht="38.25" x14ac:dyDescent="0.2">
      <c r="A336" s="27">
        <v>7.2</v>
      </c>
      <c r="B336" s="29" t="s">
        <v>186</v>
      </c>
      <c r="C336" s="58">
        <v>1</v>
      </c>
      <c r="D336" s="57" t="s">
        <v>7</v>
      </c>
      <c r="E336" s="95"/>
      <c r="F336" s="84">
        <f t="shared" si="12"/>
        <v>0</v>
      </c>
      <c r="G336" s="113"/>
    </row>
    <row r="337" spans="1:7" s="112" customFormat="1" x14ac:dyDescent="0.2">
      <c r="A337" s="28"/>
      <c r="B337" s="29"/>
      <c r="C337" s="56"/>
      <c r="D337" s="57"/>
      <c r="E337" s="114"/>
      <c r="F337" s="84">
        <f t="shared" si="12"/>
        <v>0</v>
      </c>
      <c r="G337" s="113"/>
    </row>
    <row r="338" spans="1:7" s="112" customFormat="1" ht="51" x14ac:dyDescent="0.2">
      <c r="A338" s="123" t="s">
        <v>121</v>
      </c>
      <c r="B338" s="29" t="s">
        <v>185</v>
      </c>
      <c r="C338" s="33">
        <v>52.8</v>
      </c>
      <c r="D338" s="34" t="s">
        <v>6</v>
      </c>
      <c r="E338" s="121"/>
      <c r="F338" s="84">
        <f t="shared" si="12"/>
        <v>0</v>
      </c>
      <c r="G338" s="129"/>
    </row>
    <row r="339" spans="1:7" s="112" customFormat="1" x14ac:dyDescent="0.2">
      <c r="A339" s="123"/>
      <c r="B339" s="29"/>
      <c r="C339" s="33"/>
      <c r="D339" s="34"/>
      <c r="E339" s="121"/>
      <c r="F339" s="84"/>
      <c r="G339" s="129"/>
    </row>
    <row r="340" spans="1:7" s="112" customFormat="1" x14ac:dyDescent="0.2">
      <c r="A340" s="128" t="s">
        <v>223</v>
      </c>
      <c r="B340" s="127" t="s">
        <v>150</v>
      </c>
      <c r="C340" s="126"/>
      <c r="D340" s="34"/>
      <c r="E340" s="95"/>
      <c r="F340" s="84">
        <f>+ROUND(E340*C340,2)</f>
        <v>0</v>
      </c>
      <c r="G340" s="113"/>
    </row>
    <row r="341" spans="1:7" s="112" customFormat="1" x14ac:dyDescent="0.2">
      <c r="A341" s="128"/>
      <c r="B341" s="127"/>
      <c r="C341" s="126"/>
      <c r="D341" s="34"/>
      <c r="E341" s="125"/>
      <c r="F341" s="84">
        <f>+ROUND(E341*C341,2)</f>
        <v>0</v>
      </c>
      <c r="G341" s="113"/>
    </row>
    <row r="342" spans="1:7" s="112" customFormat="1" x14ac:dyDescent="0.2">
      <c r="A342" s="124" t="s">
        <v>128</v>
      </c>
      <c r="B342" s="127" t="s">
        <v>184</v>
      </c>
      <c r="C342" s="126"/>
      <c r="D342" s="34"/>
      <c r="E342" s="125"/>
      <c r="F342" s="84"/>
      <c r="G342" s="113"/>
    </row>
    <row r="343" spans="1:7" s="112" customFormat="1" x14ac:dyDescent="0.2">
      <c r="A343" s="123" t="s">
        <v>129</v>
      </c>
      <c r="B343" s="29" t="s">
        <v>183</v>
      </c>
      <c r="C343" s="33">
        <v>313.2</v>
      </c>
      <c r="D343" s="34" t="s">
        <v>24</v>
      </c>
      <c r="E343" s="121"/>
      <c r="F343" s="84">
        <f>+ROUND(E343*C343,2)</f>
        <v>0</v>
      </c>
      <c r="G343" s="113"/>
    </row>
    <row r="344" spans="1:7" s="112" customFormat="1" x14ac:dyDescent="0.2">
      <c r="A344" s="123" t="s">
        <v>130</v>
      </c>
      <c r="B344" s="29" t="s">
        <v>182</v>
      </c>
      <c r="C344" s="33">
        <v>240</v>
      </c>
      <c r="D344" s="34" t="s">
        <v>6</v>
      </c>
      <c r="E344" s="121"/>
      <c r="F344" s="84"/>
      <c r="G344" s="113"/>
    </row>
    <row r="345" spans="1:7" s="112" customFormat="1" ht="25.5" x14ac:dyDescent="0.2">
      <c r="A345" s="123" t="s">
        <v>151</v>
      </c>
      <c r="B345" s="29" t="s">
        <v>267</v>
      </c>
      <c r="C345" s="33">
        <v>16</v>
      </c>
      <c r="D345" s="34" t="s">
        <v>24</v>
      </c>
      <c r="E345" s="121"/>
      <c r="F345" s="84">
        <f>+ROUND(E345*C345,2)</f>
        <v>0</v>
      </c>
      <c r="G345" s="113"/>
    </row>
    <row r="346" spans="1:7" s="112" customFormat="1" x14ac:dyDescent="0.2">
      <c r="A346" s="123"/>
      <c r="B346" s="29"/>
      <c r="C346" s="33"/>
      <c r="D346" s="34"/>
      <c r="E346" s="121"/>
      <c r="F346" s="84"/>
      <c r="G346" s="113"/>
    </row>
    <row r="347" spans="1:7" s="112" customFormat="1" x14ac:dyDescent="0.2">
      <c r="A347" s="124" t="s">
        <v>153</v>
      </c>
      <c r="B347" s="18" t="s">
        <v>152</v>
      </c>
      <c r="C347" s="33"/>
      <c r="D347" s="34"/>
      <c r="E347" s="121"/>
      <c r="F347" s="84">
        <f>+ROUND(E347*C347,2)</f>
        <v>0</v>
      </c>
      <c r="G347" s="113"/>
    </row>
    <row r="348" spans="1:7" s="112" customFormat="1" x14ac:dyDescent="0.2">
      <c r="A348" s="123" t="s">
        <v>224</v>
      </c>
      <c r="B348" s="29" t="s">
        <v>227</v>
      </c>
      <c r="C348" s="33">
        <v>4</v>
      </c>
      <c r="D348" s="34" t="s">
        <v>7</v>
      </c>
      <c r="E348" s="121"/>
      <c r="F348" s="84">
        <f>+ROUND(E348*C348,2)</f>
        <v>0</v>
      </c>
      <c r="G348" s="113"/>
    </row>
    <row r="349" spans="1:7" s="112" customFormat="1" x14ac:dyDescent="0.2">
      <c r="A349" s="123" t="s">
        <v>225</v>
      </c>
      <c r="B349" s="29" t="s">
        <v>226</v>
      </c>
      <c r="C349" s="33">
        <v>2</v>
      </c>
      <c r="D349" s="34" t="s">
        <v>7</v>
      </c>
      <c r="E349" s="121"/>
      <c r="F349" s="84">
        <f>+ROUND(E349*C349,2)</f>
        <v>0</v>
      </c>
      <c r="G349" s="113"/>
    </row>
    <row r="350" spans="1:7" x14ac:dyDescent="0.2">
      <c r="A350" s="5"/>
      <c r="B350" s="5"/>
      <c r="C350" s="21"/>
      <c r="D350" s="46"/>
      <c r="E350" s="86"/>
      <c r="F350" s="86"/>
    </row>
    <row r="351" spans="1:7" s="112" customFormat="1" ht="25.5" x14ac:dyDescent="0.2">
      <c r="A351" s="122">
        <v>3</v>
      </c>
      <c r="B351" s="115" t="s">
        <v>176</v>
      </c>
      <c r="C351" s="56">
        <v>1</v>
      </c>
      <c r="D351" s="57" t="s">
        <v>7</v>
      </c>
      <c r="E351" s="121"/>
      <c r="F351" s="84">
        <f>+ROUND(E351*C351,2)</f>
        <v>0</v>
      </c>
      <c r="G351" s="113"/>
    </row>
    <row r="352" spans="1:7" s="112" customFormat="1" x14ac:dyDescent="0.2">
      <c r="A352" s="115"/>
      <c r="B352" s="120" t="s">
        <v>221</v>
      </c>
      <c r="C352" s="115"/>
      <c r="D352" s="57"/>
      <c r="E352" s="86"/>
      <c r="F352" s="119">
        <f>SUM(F225:F351)</f>
        <v>0</v>
      </c>
      <c r="G352" s="113"/>
    </row>
    <row r="353" spans="1:7" s="112" customFormat="1" x14ac:dyDescent="0.2">
      <c r="A353" s="115"/>
      <c r="B353" s="120"/>
      <c r="C353" s="115"/>
      <c r="D353" s="57"/>
      <c r="E353" s="86"/>
      <c r="F353" s="119"/>
      <c r="G353" s="113"/>
    </row>
    <row r="354" spans="1:7" x14ac:dyDescent="0.2">
      <c r="A354" s="59" t="s">
        <v>16</v>
      </c>
      <c r="B354" s="49" t="s">
        <v>17</v>
      </c>
      <c r="C354" s="21"/>
      <c r="D354" s="46"/>
      <c r="E354" s="86"/>
      <c r="F354" s="97"/>
    </row>
    <row r="355" spans="1:7" ht="63.75" x14ac:dyDescent="0.2">
      <c r="A355" s="10">
        <v>1</v>
      </c>
      <c r="B355" s="9" t="s">
        <v>49</v>
      </c>
      <c r="C355" s="21">
        <v>4</v>
      </c>
      <c r="D355" s="46" t="s">
        <v>7</v>
      </c>
      <c r="E355" s="86"/>
      <c r="F355" s="84">
        <f t="shared" ref="F355:F360" si="13">+ROUND(E355*C355,2)</f>
        <v>0</v>
      </c>
    </row>
    <row r="356" spans="1:7" ht="27" customHeight="1" x14ac:dyDescent="0.2">
      <c r="A356" s="10">
        <v>2</v>
      </c>
      <c r="B356" s="9" t="s">
        <v>288</v>
      </c>
      <c r="C356" s="21">
        <v>1</v>
      </c>
      <c r="D356" s="46" t="s">
        <v>7</v>
      </c>
      <c r="E356" s="86"/>
      <c r="F356" s="84">
        <f t="shared" si="13"/>
        <v>0</v>
      </c>
    </row>
    <row r="357" spans="1:7" x14ac:dyDescent="0.2">
      <c r="A357" s="10">
        <v>3</v>
      </c>
      <c r="B357" s="9" t="s">
        <v>66</v>
      </c>
      <c r="C357" s="21">
        <v>160</v>
      </c>
      <c r="D357" s="46" t="s">
        <v>42</v>
      </c>
      <c r="E357" s="86"/>
      <c r="F357" s="84">
        <f t="shared" si="13"/>
        <v>0</v>
      </c>
    </row>
    <row r="358" spans="1:7" ht="25.5" x14ac:dyDescent="0.2">
      <c r="A358" s="10">
        <v>4</v>
      </c>
      <c r="B358" s="9" t="s">
        <v>272</v>
      </c>
      <c r="C358" s="21">
        <v>20</v>
      </c>
      <c r="D358" s="46" t="s">
        <v>6</v>
      </c>
      <c r="E358" s="86"/>
      <c r="F358" s="84">
        <f t="shared" si="13"/>
        <v>0</v>
      </c>
    </row>
    <row r="359" spans="1:7" s="112" customFormat="1" ht="25.5" x14ac:dyDescent="0.2">
      <c r="A359" s="117">
        <v>5</v>
      </c>
      <c r="B359" s="116" t="s">
        <v>154</v>
      </c>
      <c r="C359" s="115">
        <v>1</v>
      </c>
      <c r="D359" s="57" t="s">
        <v>7</v>
      </c>
      <c r="E359" s="118"/>
      <c r="F359" s="84">
        <f t="shared" si="13"/>
        <v>0</v>
      </c>
      <c r="G359" s="113"/>
    </row>
    <row r="360" spans="1:7" s="112" customFormat="1" ht="25.5" x14ac:dyDescent="0.2">
      <c r="A360" s="117">
        <v>6</v>
      </c>
      <c r="B360" s="116" t="s">
        <v>281</v>
      </c>
      <c r="C360" s="168">
        <v>1</v>
      </c>
      <c r="D360" s="168" t="s">
        <v>7</v>
      </c>
      <c r="E360" s="169"/>
      <c r="F360" s="169">
        <f t="shared" si="13"/>
        <v>0</v>
      </c>
      <c r="G360" s="113"/>
    </row>
    <row r="361" spans="1:7" s="112" customFormat="1" x14ac:dyDescent="0.2">
      <c r="A361" s="117"/>
      <c r="B361" s="116" t="s">
        <v>273</v>
      </c>
      <c r="C361" s="168"/>
      <c r="D361" s="168"/>
      <c r="E361" s="169"/>
      <c r="F361" s="169"/>
      <c r="G361" s="113"/>
    </row>
    <row r="362" spans="1:7" s="112" customFormat="1" x14ac:dyDescent="0.2">
      <c r="A362" s="117"/>
      <c r="B362" s="116" t="s">
        <v>274</v>
      </c>
      <c r="C362" s="168"/>
      <c r="D362" s="168"/>
      <c r="E362" s="169"/>
      <c r="F362" s="169"/>
      <c r="G362" s="113"/>
    </row>
    <row r="363" spans="1:7" s="112" customFormat="1" x14ac:dyDescent="0.2">
      <c r="A363" s="117"/>
      <c r="B363" s="116" t="s">
        <v>275</v>
      </c>
      <c r="C363" s="168"/>
      <c r="D363" s="168"/>
      <c r="E363" s="169"/>
      <c r="F363" s="169"/>
      <c r="G363" s="113"/>
    </row>
    <row r="364" spans="1:7" s="112" customFormat="1" x14ac:dyDescent="0.2">
      <c r="A364" s="117"/>
      <c r="B364" s="116" t="s">
        <v>276</v>
      </c>
      <c r="C364" s="168"/>
      <c r="D364" s="168"/>
      <c r="E364" s="169"/>
      <c r="F364" s="169"/>
      <c r="G364" s="113"/>
    </row>
    <row r="365" spans="1:7" s="112" customFormat="1" x14ac:dyDescent="0.2">
      <c r="A365" s="117"/>
      <c r="B365" s="116" t="s">
        <v>277</v>
      </c>
      <c r="C365" s="168"/>
      <c r="D365" s="168"/>
      <c r="E365" s="169"/>
      <c r="F365" s="169"/>
      <c r="G365" s="113"/>
    </row>
    <row r="366" spans="1:7" s="112" customFormat="1" x14ac:dyDescent="0.2">
      <c r="A366" s="117"/>
      <c r="B366" s="116" t="s">
        <v>278</v>
      </c>
      <c r="C366" s="168"/>
      <c r="D366" s="168"/>
      <c r="E366" s="169"/>
      <c r="F366" s="169"/>
      <c r="G366" s="113"/>
    </row>
    <row r="367" spans="1:7" s="112" customFormat="1" x14ac:dyDescent="0.2">
      <c r="A367" s="117"/>
      <c r="B367" s="116" t="s">
        <v>279</v>
      </c>
      <c r="C367" s="168"/>
      <c r="D367" s="168"/>
      <c r="E367" s="169"/>
      <c r="F367" s="169"/>
      <c r="G367" s="113"/>
    </row>
    <row r="368" spans="1:7" s="112" customFormat="1" x14ac:dyDescent="0.2">
      <c r="A368" s="117"/>
      <c r="B368" s="116" t="s">
        <v>280</v>
      </c>
      <c r="C368" s="168"/>
      <c r="D368" s="168"/>
      <c r="E368" s="169"/>
      <c r="F368" s="169"/>
      <c r="G368" s="113"/>
    </row>
    <row r="369" spans="1:7" x14ac:dyDescent="0.2">
      <c r="A369" s="10"/>
      <c r="B369" s="59" t="s">
        <v>18</v>
      </c>
      <c r="C369" s="21"/>
      <c r="D369" s="46"/>
      <c r="E369" s="86"/>
      <c r="F369" s="97">
        <f>SUM(F355:F368)</f>
        <v>0</v>
      </c>
    </row>
    <row r="370" spans="1:7" x14ac:dyDescent="0.2">
      <c r="A370" s="10"/>
      <c r="B370" s="9"/>
      <c r="C370" s="21"/>
      <c r="D370" s="46"/>
      <c r="E370" s="86"/>
      <c r="F370" s="86">
        <f>C370*E352</f>
        <v>0</v>
      </c>
    </row>
    <row r="371" spans="1:7" x14ac:dyDescent="0.2">
      <c r="A371" s="60"/>
      <c r="B371" s="61" t="s">
        <v>27</v>
      </c>
      <c r="C371" s="108"/>
      <c r="D371" s="107"/>
      <c r="E371" s="106"/>
      <c r="F371" s="105">
        <f>+F369+F198+F146+F116+F83+F219+F49+F352</f>
        <v>0</v>
      </c>
    </row>
    <row r="372" spans="1:7" x14ac:dyDescent="0.2">
      <c r="A372" s="10"/>
      <c r="B372" s="59" t="s">
        <v>27</v>
      </c>
      <c r="C372" s="21"/>
      <c r="D372" s="46"/>
      <c r="E372" s="86"/>
      <c r="F372" s="97">
        <f>F371</f>
        <v>0</v>
      </c>
    </row>
    <row r="373" spans="1:7" x14ac:dyDescent="0.2">
      <c r="A373" s="10"/>
      <c r="B373" s="59"/>
      <c r="C373" s="21"/>
      <c r="D373" s="46"/>
      <c r="E373" s="86"/>
      <c r="F373" s="97"/>
    </row>
    <row r="374" spans="1:7" x14ac:dyDescent="0.2">
      <c r="A374" s="62"/>
      <c r="B374" s="62" t="s">
        <v>50</v>
      </c>
      <c r="C374" s="111"/>
      <c r="D374" s="109"/>
      <c r="E374" s="85"/>
      <c r="F374" s="85"/>
    </row>
    <row r="375" spans="1:7" x14ac:dyDescent="0.2">
      <c r="A375" s="62"/>
      <c r="B375" s="31" t="s">
        <v>13</v>
      </c>
      <c r="C375" s="110">
        <v>0.04</v>
      </c>
      <c r="D375" s="109"/>
      <c r="E375" s="85"/>
      <c r="F375" s="86">
        <f t="shared" ref="F375:F381" si="14">ROUND(($F$372*C375),2)</f>
        <v>0</v>
      </c>
    </row>
    <row r="376" spans="1:7" x14ac:dyDescent="0.2">
      <c r="A376" s="62"/>
      <c r="B376" s="31" t="s">
        <v>9</v>
      </c>
      <c r="C376" s="110">
        <v>0.1</v>
      </c>
      <c r="D376" s="109"/>
      <c r="E376" s="85"/>
      <c r="F376" s="86">
        <f t="shared" si="14"/>
        <v>0</v>
      </c>
    </row>
    <row r="377" spans="1:7" x14ac:dyDescent="0.2">
      <c r="A377" s="62"/>
      <c r="B377" s="31" t="s">
        <v>29</v>
      </c>
      <c r="C377" s="110">
        <v>0.04</v>
      </c>
      <c r="D377" s="109"/>
      <c r="E377" s="85"/>
      <c r="F377" s="86">
        <f t="shared" si="14"/>
        <v>0</v>
      </c>
    </row>
    <row r="378" spans="1:7" x14ac:dyDescent="0.2">
      <c r="A378" s="62"/>
      <c r="B378" s="31" t="s">
        <v>10</v>
      </c>
      <c r="C378" s="110">
        <v>0.05</v>
      </c>
      <c r="D378" s="109"/>
      <c r="E378" s="85"/>
      <c r="F378" s="86">
        <f t="shared" si="14"/>
        <v>0</v>
      </c>
    </row>
    <row r="379" spans="1:7" x14ac:dyDescent="0.2">
      <c r="A379" s="62"/>
      <c r="B379" s="31" t="s">
        <v>11</v>
      </c>
      <c r="C379" s="110">
        <v>0.04</v>
      </c>
      <c r="D379" s="109"/>
      <c r="E379" s="85"/>
      <c r="F379" s="86">
        <f t="shared" si="14"/>
        <v>0</v>
      </c>
    </row>
    <row r="380" spans="1:7" s="35" customFormat="1" x14ac:dyDescent="0.2">
      <c r="A380" s="62"/>
      <c r="B380" s="31" t="s">
        <v>30</v>
      </c>
      <c r="C380" s="110">
        <v>0.01</v>
      </c>
      <c r="D380" s="109"/>
      <c r="E380" s="85"/>
      <c r="F380" s="86">
        <f t="shared" si="14"/>
        <v>0</v>
      </c>
      <c r="G380" s="100"/>
    </row>
    <row r="381" spans="1:7" s="35" customFormat="1" x14ac:dyDescent="0.2">
      <c r="A381" s="62"/>
      <c r="B381" s="31" t="s">
        <v>69</v>
      </c>
      <c r="C381" s="110">
        <v>1E-3</v>
      </c>
      <c r="D381" s="109"/>
      <c r="E381" s="85"/>
      <c r="F381" s="86">
        <f t="shared" si="14"/>
        <v>0</v>
      </c>
      <c r="G381" s="100"/>
    </row>
    <row r="382" spans="1:7" s="35" customFormat="1" x14ac:dyDescent="0.2">
      <c r="A382" s="62"/>
      <c r="B382" s="31" t="s">
        <v>34</v>
      </c>
      <c r="C382" s="110">
        <v>0.18</v>
      </c>
      <c r="D382" s="109"/>
      <c r="E382" s="85"/>
      <c r="F382" s="86">
        <f>ROUND(($F$376*C382),2)</f>
        <v>0</v>
      </c>
      <c r="G382" s="100"/>
    </row>
    <row r="383" spans="1:7" s="35" customFormat="1" x14ac:dyDescent="0.2">
      <c r="A383" s="62"/>
      <c r="B383" s="10" t="s">
        <v>14</v>
      </c>
      <c r="C383" s="110">
        <v>0.1</v>
      </c>
      <c r="D383" s="109"/>
      <c r="E383" s="85"/>
      <c r="F383" s="86">
        <f>ROUND(($F$372*C383),2)</f>
        <v>0</v>
      </c>
      <c r="G383" s="100"/>
    </row>
    <row r="384" spans="1:7" s="35" customFormat="1" x14ac:dyDescent="0.2">
      <c r="A384" s="62"/>
      <c r="B384" s="10" t="s">
        <v>53</v>
      </c>
      <c r="C384" s="110">
        <v>0.1</v>
      </c>
      <c r="D384" s="109"/>
      <c r="E384" s="85"/>
      <c r="F384" s="86">
        <f>ROUND(($F$372*C384),2)</f>
        <v>0</v>
      </c>
      <c r="G384" s="100"/>
    </row>
    <row r="385" spans="1:7" s="35" customFormat="1" x14ac:dyDescent="0.2">
      <c r="A385" s="5"/>
      <c r="B385" s="63" t="s">
        <v>8</v>
      </c>
      <c r="C385" s="21"/>
      <c r="D385" s="46"/>
      <c r="E385" s="86"/>
      <c r="F385" s="97">
        <f>SUM(F375:F384)</f>
        <v>0</v>
      </c>
      <c r="G385" s="100"/>
    </row>
    <row r="386" spans="1:7" s="35" customFormat="1" x14ac:dyDescent="0.2">
      <c r="A386" s="5"/>
      <c r="B386" s="59"/>
      <c r="C386" s="21"/>
      <c r="D386" s="46"/>
      <c r="E386" s="86"/>
      <c r="F386" s="97"/>
      <c r="G386" s="100"/>
    </row>
    <row r="387" spans="1:7" s="35" customFormat="1" x14ac:dyDescent="0.2">
      <c r="A387" s="60"/>
      <c r="B387" s="64" t="s">
        <v>51</v>
      </c>
      <c r="C387" s="108"/>
      <c r="D387" s="107"/>
      <c r="E387" s="106"/>
      <c r="F387" s="105">
        <f>+F385+F372</f>
        <v>0</v>
      </c>
      <c r="G387" s="100"/>
    </row>
    <row r="388" spans="1:7" s="35" customFormat="1" x14ac:dyDescent="0.2">
      <c r="A388" s="82"/>
      <c r="B388" s="83"/>
      <c r="C388" s="104"/>
      <c r="D388" s="103"/>
      <c r="E388" s="102"/>
      <c r="F388" s="101"/>
      <c r="G388" s="100"/>
    </row>
    <row r="389" spans="1:7" s="35" customFormat="1" x14ac:dyDescent="0.2">
      <c r="A389" s="82"/>
      <c r="B389" s="83"/>
      <c r="C389" s="104"/>
      <c r="D389" s="103"/>
      <c r="E389" s="102"/>
      <c r="F389" s="101"/>
      <c r="G389" s="100"/>
    </row>
    <row r="390" spans="1:7" s="35" customFormat="1" x14ac:dyDescent="0.2">
      <c r="A390" s="82"/>
      <c r="B390" s="83"/>
      <c r="C390" s="104"/>
      <c r="D390" s="103"/>
      <c r="E390" s="102"/>
      <c r="F390" s="101"/>
      <c r="G390" s="100"/>
    </row>
    <row r="391" spans="1:7" s="35" customFormat="1" x14ac:dyDescent="0.2">
      <c r="A391" s="82"/>
      <c r="B391" s="83"/>
      <c r="C391" s="104"/>
      <c r="D391" s="103"/>
      <c r="E391" s="102"/>
      <c r="F391" s="101"/>
      <c r="G391" s="100"/>
    </row>
    <row r="392" spans="1:7" s="35" customFormat="1" x14ac:dyDescent="0.2">
      <c r="A392" s="82"/>
      <c r="B392" s="83"/>
      <c r="C392" s="104"/>
      <c r="D392" s="103"/>
      <c r="E392" s="102"/>
      <c r="F392" s="101"/>
      <c r="G392" s="100"/>
    </row>
    <row r="393" spans="1:7" s="35" customFormat="1" x14ac:dyDescent="0.2">
      <c r="A393" s="82"/>
      <c r="B393" s="83"/>
      <c r="C393" s="104"/>
      <c r="D393" s="103"/>
      <c r="E393" s="102"/>
      <c r="F393" s="101"/>
      <c r="G393" s="100"/>
    </row>
    <row r="394" spans="1:7" s="35" customFormat="1" x14ac:dyDescent="0.2">
      <c r="A394" s="82"/>
      <c r="B394" s="83"/>
      <c r="C394" s="104"/>
      <c r="D394" s="103"/>
      <c r="E394" s="102"/>
      <c r="F394" s="101"/>
      <c r="G394" s="100"/>
    </row>
    <row r="395" spans="1:7" s="35" customFormat="1" x14ac:dyDescent="0.2">
      <c r="A395" s="82"/>
      <c r="B395" s="83"/>
      <c r="C395" s="104"/>
      <c r="D395" s="103"/>
      <c r="E395" s="102"/>
      <c r="F395" s="101"/>
      <c r="G395" s="100"/>
    </row>
    <row r="396" spans="1:7" s="35" customFormat="1" x14ac:dyDescent="0.2">
      <c r="A396" s="82"/>
      <c r="B396" s="83"/>
      <c r="C396" s="104"/>
      <c r="D396" s="103"/>
      <c r="E396" s="102"/>
      <c r="F396" s="101"/>
      <c r="G396" s="100"/>
    </row>
    <row r="397" spans="1:7" s="35" customFormat="1" x14ac:dyDescent="0.2">
      <c r="A397" s="82"/>
      <c r="B397" s="83"/>
      <c r="C397" s="104"/>
      <c r="D397" s="103"/>
      <c r="E397" s="102"/>
      <c r="F397" s="101"/>
      <c r="G397" s="100"/>
    </row>
    <row r="398" spans="1:7" s="35" customFormat="1" x14ac:dyDescent="0.2">
      <c r="A398" s="82"/>
      <c r="B398" s="83"/>
      <c r="C398" s="104"/>
      <c r="D398" s="103"/>
      <c r="E398" s="102"/>
      <c r="F398" s="101"/>
      <c r="G398" s="100"/>
    </row>
    <row r="399" spans="1:7" s="35" customFormat="1" x14ac:dyDescent="0.2">
      <c r="A399" s="82"/>
      <c r="B399" s="83"/>
      <c r="C399" s="104"/>
      <c r="D399" s="103"/>
      <c r="E399" s="102"/>
      <c r="F399" s="101"/>
      <c r="G399" s="100"/>
    </row>
    <row r="816" spans="1:7" s="65" customFormat="1" x14ac:dyDescent="0.2">
      <c r="A816" s="53"/>
      <c r="B816" s="53"/>
      <c r="C816" s="98"/>
      <c r="D816" s="99"/>
      <c r="E816" s="98"/>
      <c r="F816" s="98"/>
      <c r="G816" s="11"/>
    </row>
    <row r="817" spans="1:7" s="65" customFormat="1" x14ac:dyDescent="0.2">
      <c r="A817" s="53"/>
      <c r="B817" s="53"/>
      <c r="C817" s="98"/>
      <c r="D817" s="99"/>
      <c r="E817" s="98"/>
      <c r="F817" s="98"/>
      <c r="G817" s="11"/>
    </row>
    <row r="818" spans="1:7" s="65" customFormat="1" x14ac:dyDescent="0.2">
      <c r="A818" s="53"/>
      <c r="B818" s="53"/>
      <c r="C818" s="98"/>
      <c r="D818" s="99"/>
      <c r="E818" s="98"/>
      <c r="F818" s="98"/>
      <c r="G818" s="11"/>
    </row>
    <row r="819" spans="1:7" s="65" customFormat="1" x14ac:dyDescent="0.2">
      <c r="A819" s="53"/>
      <c r="B819" s="53"/>
      <c r="C819" s="98"/>
      <c r="D819" s="99"/>
      <c r="E819" s="98"/>
      <c r="F819" s="98"/>
      <c r="G819" s="11"/>
    </row>
    <row r="820" spans="1:7" s="65" customFormat="1" x14ac:dyDescent="0.2">
      <c r="A820" s="53"/>
      <c r="B820" s="53"/>
      <c r="C820" s="98"/>
      <c r="D820" s="99"/>
      <c r="E820" s="98"/>
      <c r="F820" s="98"/>
      <c r="G820" s="11"/>
    </row>
    <row r="821" spans="1:7" s="65" customFormat="1" x14ac:dyDescent="0.2">
      <c r="A821" s="53"/>
      <c r="B821" s="53"/>
      <c r="C821" s="98"/>
      <c r="D821" s="99"/>
      <c r="E821" s="98"/>
      <c r="F821" s="98"/>
      <c r="G821" s="11"/>
    </row>
    <row r="822" spans="1:7" s="65" customFormat="1" x14ac:dyDescent="0.2">
      <c r="A822" s="53"/>
      <c r="B822" s="53"/>
      <c r="C822" s="98"/>
      <c r="D822" s="99"/>
      <c r="E822" s="98"/>
      <c r="F822" s="98"/>
      <c r="G822" s="11"/>
    </row>
    <row r="823" spans="1:7" s="65" customFormat="1" x14ac:dyDescent="0.2">
      <c r="A823" s="53"/>
      <c r="B823" s="53"/>
      <c r="C823" s="98"/>
      <c r="D823" s="99"/>
      <c r="E823" s="98"/>
      <c r="F823" s="98"/>
      <c r="G823" s="11"/>
    </row>
    <row r="824" spans="1:7" s="65" customFormat="1" x14ac:dyDescent="0.2">
      <c r="A824" s="53"/>
      <c r="B824" s="53"/>
      <c r="C824" s="98"/>
      <c r="D824" s="99"/>
      <c r="E824" s="98"/>
      <c r="F824" s="98"/>
      <c r="G824" s="11"/>
    </row>
    <row r="825" spans="1:7" s="65" customFormat="1" x14ac:dyDescent="0.2">
      <c r="A825" s="53"/>
      <c r="B825" s="53"/>
      <c r="C825" s="98"/>
      <c r="D825" s="99"/>
      <c r="E825" s="98"/>
      <c r="F825" s="98"/>
      <c r="G825" s="11"/>
    </row>
    <row r="826" spans="1:7" s="65" customFormat="1" x14ac:dyDescent="0.2">
      <c r="A826" s="53"/>
      <c r="B826" s="53"/>
      <c r="C826" s="98"/>
      <c r="D826" s="99"/>
      <c r="E826" s="98"/>
      <c r="F826" s="98"/>
      <c r="G826" s="11"/>
    </row>
    <row r="827" spans="1:7" s="65" customFormat="1" x14ac:dyDescent="0.2">
      <c r="A827" s="53"/>
      <c r="B827" s="53"/>
      <c r="C827" s="98"/>
      <c r="D827" s="99"/>
      <c r="E827" s="98"/>
      <c r="F827" s="98"/>
      <c r="G827" s="11"/>
    </row>
    <row r="828" spans="1:7" s="65" customFormat="1" x14ac:dyDescent="0.2">
      <c r="A828" s="53"/>
      <c r="B828" s="53"/>
      <c r="C828" s="98"/>
      <c r="D828" s="99"/>
      <c r="E828" s="98"/>
      <c r="F828" s="98"/>
      <c r="G828" s="11"/>
    </row>
    <row r="829" spans="1:7" s="65" customFormat="1" x14ac:dyDescent="0.2">
      <c r="A829" s="53"/>
      <c r="B829" s="53"/>
      <c r="C829" s="98"/>
      <c r="D829" s="99"/>
      <c r="E829" s="98"/>
      <c r="F829" s="98"/>
      <c r="G829" s="11"/>
    </row>
    <row r="830" spans="1:7" s="65" customFormat="1" x14ac:dyDescent="0.2">
      <c r="A830" s="53"/>
      <c r="B830" s="53"/>
      <c r="C830" s="98"/>
      <c r="D830" s="99"/>
      <c r="E830" s="98"/>
      <c r="F830" s="98"/>
      <c r="G830" s="11"/>
    </row>
    <row r="831" spans="1:7" s="65" customFormat="1" x14ac:dyDescent="0.2">
      <c r="A831" s="53"/>
      <c r="B831" s="53"/>
      <c r="C831" s="98"/>
      <c r="D831" s="99"/>
      <c r="E831" s="98"/>
      <c r="F831" s="98"/>
      <c r="G831" s="11"/>
    </row>
    <row r="832" spans="1:7" s="65" customFormat="1" x14ac:dyDescent="0.2">
      <c r="A832" s="53"/>
      <c r="B832" s="53"/>
      <c r="C832" s="98"/>
      <c r="D832" s="99"/>
      <c r="E832" s="98"/>
      <c r="F832" s="98"/>
      <c r="G832" s="11"/>
    </row>
    <row r="833" spans="1:7" s="65" customFormat="1" x14ac:dyDescent="0.2">
      <c r="A833" s="53"/>
      <c r="B833" s="53"/>
      <c r="C833" s="98"/>
      <c r="D833" s="99"/>
      <c r="E833" s="98"/>
      <c r="F833" s="98"/>
      <c r="G833" s="11"/>
    </row>
    <row r="834" spans="1:7" s="65" customFormat="1" x14ac:dyDescent="0.2">
      <c r="A834" s="53"/>
      <c r="B834" s="53"/>
      <c r="C834" s="98"/>
      <c r="D834" s="99"/>
      <c r="E834" s="98"/>
      <c r="F834" s="98"/>
      <c r="G834" s="11"/>
    </row>
    <row r="835" spans="1:7" s="65" customFormat="1" x14ac:dyDescent="0.2">
      <c r="A835" s="53"/>
      <c r="B835" s="53"/>
      <c r="C835" s="98"/>
      <c r="D835" s="99"/>
      <c r="E835" s="98"/>
      <c r="F835" s="98"/>
      <c r="G835" s="11"/>
    </row>
    <row r="836" spans="1:7" s="65" customFormat="1" x14ac:dyDescent="0.2">
      <c r="A836" s="53"/>
      <c r="B836" s="53"/>
      <c r="C836" s="98"/>
      <c r="D836" s="99"/>
      <c r="E836" s="98"/>
      <c r="F836" s="98"/>
      <c r="G836" s="11"/>
    </row>
    <row r="837" spans="1:7" s="65" customFormat="1" x14ac:dyDescent="0.2">
      <c r="A837" s="53"/>
      <c r="B837" s="53"/>
      <c r="C837" s="98"/>
      <c r="D837" s="99"/>
      <c r="E837" s="98"/>
      <c r="F837" s="98"/>
      <c r="G837" s="11"/>
    </row>
    <row r="838" spans="1:7" s="65" customFormat="1" x14ac:dyDescent="0.2">
      <c r="A838" s="53"/>
      <c r="B838" s="53"/>
      <c r="C838" s="98"/>
      <c r="D838" s="99"/>
      <c r="E838" s="98"/>
      <c r="F838" s="98"/>
      <c r="G838" s="11"/>
    </row>
    <row r="839" spans="1:7" s="65" customFormat="1" x14ac:dyDescent="0.2">
      <c r="A839" s="53"/>
      <c r="B839" s="53"/>
      <c r="C839" s="98"/>
      <c r="D839" s="99"/>
      <c r="E839" s="98"/>
      <c r="F839" s="98"/>
      <c r="G839" s="11"/>
    </row>
    <row r="840" spans="1:7" s="65" customFormat="1" x14ac:dyDescent="0.2">
      <c r="A840" s="53"/>
      <c r="B840" s="53"/>
      <c r="C840" s="98"/>
      <c r="D840" s="99"/>
      <c r="E840" s="98"/>
      <c r="F840" s="98"/>
      <c r="G840" s="11"/>
    </row>
    <row r="841" spans="1:7" s="65" customFormat="1" x14ac:dyDescent="0.2">
      <c r="A841" s="53"/>
      <c r="B841" s="53"/>
      <c r="C841" s="98"/>
      <c r="D841" s="99"/>
      <c r="E841" s="98"/>
      <c r="F841" s="98"/>
      <c r="G841" s="11"/>
    </row>
    <row r="842" spans="1:7" s="65" customFormat="1" x14ac:dyDescent="0.2">
      <c r="A842" s="53"/>
      <c r="B842" s="53"/>
      <c r="C842" s="98"/>
      <c r="D842" s="99"/>
      <c r="E842" s="98"/>
      <c r="F842" s="98"/>
      <c r="G842" s="11"/>
    </row>
    <row r="843" spans="1:7" s="65" customFormat="1" x14ac:dyDescent="0.2">
      <c r="A843" s="53"/>
      <c r="B843" s="53"/>
      <c r="C843" s="98"/>
      <c r="D843" s="99"/>
      <c r="E843" s="98"/>
      <c r="F843" s="98"/>
      <c r="G843" s="11"/>
    </row>
    <row r="844" spans="1:7" s="65" customFormat="1" x14ac:dyDescent="0.2">
      <c r="A844" s="53"/>
      <c r="B844" s="53"/>
      <c r="C844" s="98"/>
      <c r="D844" s="99"/>
      <c r="E844" s="98"/>
      <c r="F844" s="98"/>
      <c r="G844" s="11"/>
    </row>
    <row r="845" spans="1:7" s="65" customFormat="1" x14ac:dyDescent="0.2">
      <c r="A845" s="53"/>
      <c r="B845" s="53"/>
      <c r="C845" s="98"/>
      <c r="D845" s="99"/>
      <c r="E845" s="98"/>
      <c r="F845" s="98"/>
      <c r="G845" s="11"/>
    </row>
    <row r="846" spans="1:7" s="65" customFormat="1" x14ac:dyDescent="0.2">
      <c r="A846" s="53"/>
      <c r="B846" s="53"/>
      <c r="C846" s="98"/>
      <c r="D846" s="99"/>
      <c r="E846" s="98"/>
      <c r="F846" s="98"/>
      <c r="G846" s="11"/>
    </row>
    <row r="847" spans="1:7" s="65" customFormat="1" x14ac:dyDescent="0.2">
      <c r="A847" s="53"/>
      <c r="B847" s="53"/>
      <c r="C847" s="98"/>
      <c r="D847" s="99"/>
      <c r="E847" s="98"/>
      <c r="F847" s="98"/>
      <c r="G847" s="11"/>
    </row>
    <row r="848" spans="1:7" s="65" customFormat="1" x14ac:dyDescent="0.2">
      <c r="A848" s="53"/>
      <c r="B848" s="53"/>
      <c r="C848" s="98"/>
      <c r="D848" s="99"/>
      <c r="E848" s="98"/>
      <c r="F848" s="98"/>
      <c r="G848" s="11"/>
    </row>
    <row r="849" spans="1:7" s="65" customFormat="1" x14ac:dyDescent="0.2">
      <c r="A849" s="53"/>
      <c r="B849" s="53"/>
      <c r="C849" s="98"/>
      <c r="D849" s="99"/>
      <c r="E849" s="98"/>
      <c r="F849" s="98"/>
      <c r="G849" s="11"/>
    </row>
    <row r="850" spans="1:7" s="65" customFormat="1" x14ac:dyDescent="0.2">
      <c r="A850" s="53"/>
      <c r="B850" s="53"/>
      <c r="C850" s="98"/>
      <c r="D850" s="99"/>
      <c r="E850" s="98"/>
      <c r="F850" s="98"/>
      <c r="G850" s="11"/>
    </row>
    <row r="851" spans="1:7" s="65" customFormat="1" x14ac:dyDescent="0.2">
      <c r="A851" s="53"/>
      <c r="B851" s="53"/>
      <c r="C851" s="98"/>
      <c r="D851" s="99"/>
      <c r="E851" s="98"/>
      <c r="F851" s="98"/>
      <c r="G851" s="11"/>
    </row>
    <row r="852" spans="1:7" s="65" customFormat="1" x14ac:dyDescent="0.2">
      <c r="A852" s="53"/>
      <c r="B852" s="53"/>
      <c r="C852" s="98"/>
      <c r="D852" s="99"/>
      <c r="E852" s="98"/>
      <c r="F852" s="98"/>
      <c r="G852" s="11"/>
    </row>
    <row r="853" spans="1:7" s="65" customFormat="1" x14ac:dyDescent="0.2">
      <c r="A853" s="53"/>
      <c r="B853" s="53"/>
      <c r="C853" s="98"/>
      <c r="D853" s="99"/>
      <c r="E853" s="98"/>
      <c r="F853" s="98"/>
      <c r="G853" s="11"/>
    </row>
    <row r="854" spans="1:7" s="65" customFormat="1" x14ac:dyDescent="0.2">
      <c r="A854" s="53"/>
      <c r="B854" s="53"/>
      <c r="C854" s="98"/>
      <c r="D854" s="99"/>
      <c r="E854" s="98"/>
      <c r="F854" s="98"/>
      <c r="G854" s="11"/>
    </row>
    <row r="855" spans="1:7" s="65" customFormat="1" x14ac:dyDescent="0.2">
      <c r="A855" s="53"/>
      <c r="B855" s="53"/>
      <c r="C855" s="98"/>
      <c r="D855" s="99"/>
      <c r="E855" s="98"/>
      <c r="F855" s="98"/>
      <c r="G855" s="11"/>
    </row>
    <row r="856" spans="1:7" s="65" customFormat="1" x14ac:dyDescent="0.2">
      <c r="A856" s="53"/>
      <c r="B856" s="53"/>
      <c r="C856" s="98"/>
      <c r="D856" s="99"/>
      <c r="E856" s="98"/>
      <c r="F856" s="98"/>
      <c r="G856" s="11"/>
    </row>
    <row r="857" spans="1:7" s="65" customFormat="1" x14ac:dyDescent="0.2">
      <c r="A857" s="53"/>
      <c r="B857" s="53"/>
      <c r="C857" s="98"/>
      <c r="D857" s="99"/>
      <c r="E857" s="98"/>
      <c r="F857" s="98"/>
      <c r="G857" s="11"/>
    </row>
    <row r="858" spans="1:7" s="65" customFormat="1" x14ac:dyDescent="0.2">
      <c r="A858" s="53"/>
      <c r="B858" s="53"/>
      <c r="C858" s="98"/>
      <c r="D858" s="99"/>
      <c r="E858" s="98"/>
      <c r="F858" s="98"/>
      <c r="G858" s="11"/>
    </row>
    <row r="859" spans="1:7" s="65" customFormat="1" x14ac:dyDescent="0.2">
      <c r="A859" s="53"/>
      <c r="B859" s="53"/>
      <c r="C859" s="98"/>
      <c r="D859" s="99"/>
      <c r="E859" s="98"/>
      <c r="F859" s="98"/>
      <c r="G859" s="11"/>
    </row>
    <row r="860" spans="1:7" s="65" customFormat="1" x14ac:dyDescent="0.2">
      <c r="A860" s="53"/>
      <c r="B860" s="53"/>
      <c r="C860" s="98"/>
      <c r="D860" s="99"/>
      <c r="E860" s="98"/>
      <c r="F860" s="98"/>
      <c r="G860" s="11"/>
    </row>
    <row r="861" spans="1:7" s="65" customFormat="1" x14ac:dyDescent="0.2">
      <c r="A861" s="53"/>
      <c r="B861" s="53"/>
      <c r="C861" s="98"/>
      <c r="D861" s="99"/>
      <c r="E861" s="98"/>
      <c r="F861" s="98"/>
      <c r="G861" s="11"/>
    </row>
    <row r="862" spans="1:7" s="65" customFormat="1" x14ac:dyDescent="0.2">
      <c r="A862" s="53"/>
      <c r="B862" s="53"/>
      <c r="C862" s="98"/>
      <c r="D862" s="99"/>
      <c r="E862" s="98"/>
      <c r="F862" s="98"/>
      <c r="G862" s="11"/>
    </row>
    <row r="863" spans="1:7" s="65" customFormat="1" x14ac:dyDescent="0.2">
      <c r="A863" s="53"/>
      <c r="B863" s="53"/>
      <c r="C863" s="98"/>
      <c r="D863" s="99"/>
      <c r="E863" s="98"/>
      <c r="F863" s="98"/>
      <c r="G863" s="11"/>
    </row>
    <row r="864" spans="1:7" s="65" customFormat="1" x14ac:dyDescent="0.2">
      <c r="A864" s="53"/>
      <c r="B864" s="53"/>
      <c r="C864" s="98"/>
      <c r="D864" s="99"/>
      <c r="E864" s="98"/>
      <c r="F864" s="98"/>
      <c r="G864" s="11"/>
    </row>
    <row r="865" spans="1:7" s="65" customFormat="1" x14ac:dyDescent="0.2">
      <c r="A865" s="53"/>
      <c r="B865" s="53"/>
      <c r="C865" s="98"/>
      <c r="D865" s="99"/>
      <c r="E865" s="98"/>
      <c r="F865" s="98"/>
      <c r="G865" s="11"/>
    </row>
    <row r="866" spans="1:7" s="65" customFormat="1" x14ac:dyDescent="0.2">
      <c r="A866" s="53"/>
      <c r="B866" s="53"/>
      <c r="C866" s="98"/>
      <c r="D866" s="99"/>
      <c r="E866" s="98"/>
      <c r="F866" s="98"/>
      <c r="G866" s="11"/>
    </row>
    <row r="867" spans="1:7" s="65" customFormat="1" x14ac:dyDescent="0.2">
      <c r="A867" s="53"/>
      <c r="B867" s="53"/>
      <c r="C867" s="98"/>
      <c r="D867" s="99"/>
      <c r="E867" s="98"/>
      <c r="F867" s="98"/>
      <c r="G867" s="11"/>
    </row>
    <row r="868" spans="1:7" s="65" customFormat="1" x14ac:dyDescent="0.2">
      <c r="A868" s="53"/>
      <c r="B868" s="53"/>
      <c r="C868" s="98"/>
      <c r="D868" s="99"/>
      <c r="E868" s="98"/>
      <c r="F868" s="98"/>
      <c r="G868" s="11"/>
    </row>
    <row r="869" spans="1:7" s="65" customFormat="1" x14ac:dyDescent="0.2">
      <c r="A869" s="53"/>
      <c r="B869" s="53"/>
      <c r="C869" s="98"/>
      <c r="D869" s="99"/>
      <c r="E869" s="98"/>
      <c r="F869" s="98"/>
      <c r="G869" s="11"/>
    </row>
    <row r="870" spans="1:7" s="65" customFormat="1" x14ac:dyDescent="0.2">
      <c r="A870" s="53"/>
      <c r="B870" s="53"/>
      <c r="C870" s="98"/>
      <c r="D870" s="99"/>
      <c r="E870" s="98"/>
      <c r="F870" s="98"/>
      <c r="G870" s="11"/>
    </row>
    <row r="871" spans="1:7" s="65" customFormat="1" x14ac:dyDescent="0.2">
      <c r="A871" s="53"/>
      <c r="B871" s="53"/>
      <c r="C871" s="98"/>
      <c r="D871" s="99"/>
      <c r="E871" s="98"/>
      <c r="F871" s="98"/>
      <c r="G871" s="11"/>
    </row>
  </sheetData>
  <sheetProtection password="8A46" sheet="1" objects="1" scenarios="1"/>
  <autoFilter ref="A9:F371"/>
  <mergeCells count="9">
    <mergeCell ref="C360:C368"/>
    <mergeCell ref="D360:D368"/>
    <mergeCell ref="E360:E368"/>
    <mergeCell ref="F360:F368"/>
    <mergeCell ref="A1:F1"/>
    <mergeCell ref="A2:F2"/>
    <mergeCell ref="A3:F3"/>
    <mergeCell ref="A4:F4"/>
    <mergeCell ref="A6:F6"/>
  </mergeCells>
  <printOptions horizontalCentered="1"/>
  <pageMargins left="0.23622047244094491" right="0.23622047244094491" top="0.15748031496062992" bottom="0.31496062992125984" header="0.31496062992125984" footer="0.15748031496062992"/>
  <pageSetup scale="95" fitToWidth="0" fitToHeight="0" orientation="portrait" r:id="rId1"/>
  <headerFooter alignWithMargins="0">
    <oddFooter>&amp;C&amp;8Página &amp;P de &amp;N</oddFooter>
  </headerFooter>
  <rowBreaks count="1" manualBreakCount="1">
    <brk id="371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PARTIDAS </vt:lpstr>
      <vt:lpstr>'LISTA PARTIDAS '!Área_de_impresión</vt:lpstr>
      <vt:lpstr>'LISTA PARTIDAS '!Títulos_a_imprimir</vt:lpstr>
    </vt:vector>
  </TitlesOfParts>
  <Company>INAPA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Claudia Sofía De León Rosario</cp:lastModifiedBy>
  <cp:lastPrinted>2018-12-06T17:06:31Z</cp:lastPrinted>
  <dcterms:created xsi:type="dcterms:W3CDTF">2000-07-13T16:24:23Z</dcterms:created>
  <dcterms:modified xsi:type="dcterms:W3CDTF">2019-03-12T21:01:39Z</dcterms:modified>
</cp:coreProperties>
</file>