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18915" windowHeight="7170"/>
  </bookViews>
  <sheets>
    <sheet name="LISTADO CANTIDAD MODIFIC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[6]INS!#REF!</definedName>
    <definedName name="ACUEDUCTO">[6]INS!#REF!</definedName>
    <definedName name="ACUEDUCTO_8" localSheetId="0">#REF!</definedName>
    <definedName name="ACUEDUCTO_8">#REF!</definedName>
    <definedName name="ADA" localSheetId="0">'[7]CUB-10181-3(Rescision)'!#REF!</definedName>
    <definedName name="ADA">'[7]CUB-10181-3(Rescision)'!#REF!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[8]M.O.!$C$12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[9]M.O.!#REF!</definedName>
    <definedName name="analiis">[9]M.O.!#REF!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'LISTADO CANTIDAD MODIFICADO'!$A$1:$F$265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#REF!</definedName>
    <definedName name="as">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[10]INS!#REF!</definedName>
    <definedName name="AYCARP">[10]INS!#REF!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[11]ADDENDA!#REF!</definedName>
    <definedName name="b">[11]ADDENDA!#REF!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[12]INSU!$B$42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[8]M.O.!$C$9</definedName>
    <definedName name="BRIGADATOPOGRAFICA_6" localSheetId="0">#REF!</definedName>
    <definedName name="BRIGADATOPOGRAFICA_6">#REF!</definedName>
    <definedName name="BVNBVNBV" localSheetId="0">[13]M.O.!#REF!</definedName>
    <definedName name="BVNBVNBV">[13]M.O.!#REF!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[14]precios!#REF!</definedName>
    <definedName name="caballeteasbecto">[14]precios!#REF!</definedName>
    <definedName name="caballeteasbecto_8" localSheetId="0">#REF!</definedName>
    <definedName name="caballeteasbecto_8">#REF!</definedName>
    <definedName name="caballeteasbeto" localSheetId="0">[14]precios!#REF!</definedName>
    <definedName name="caballeteasbeto">[14]precios!#REF!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#REF!</definedName>
    <definedName name="CARACOL">#REF!</definedName>
    <definedName name="CARANTEPECHO" localSheetId="0">[8]M.O.!#REF!</definedName>
    <definedName name="CARANTEPECHO">[8]M.O.!#REF!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[8]M.O.!#REF!</definedName>
    <definedName name="CARCOL30">[8]M.O.!#REF!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[8]M.O.!#REF!</definedName>
    <definedName name="CARCOL50">[8]M.O.!#REF!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[9]M.O.!#REF!</definedName>
    <definedName name="CARCOL51">[9]M.O.!#REF!</definedName>
    <definedName name="CARCOLAMARRE" localSheetId="0">[8]M.O.!#REF!</definedName>
    <definedName name="CARCOLAMARRE">[8]M.O.!#REF!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[8]M.O.!#REF!</definedName>
    <definedName name="CARLOSAPLA">[8]M.O.!#REF!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[8]M.O.!#REF!</definedName>
    <definedName name="CARLOSAVARIASAGUAS">[8]M.O.!#REF!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[8]M.O.!#REF!</definedName>
    <definedName name="CARMURO">[8]M.O.!#REF!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[10]INS!#REF!</definedName>
    <definedName name="CARP1">[10]INS!#REF!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[10]INS!#REF!</definedName>
    <definedName name="CARP2">[10]INS!#REF!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[8]M.O.!#REF!</definedName>
    <definedName name="CARPDINTEL">[8]M.O.!#REF!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[8]M.O.!#REF!</definedName>
    <definedName name="CARPVIGA2040">[8]M.O.!#REF!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[8]M.O.!#REF!</definedName>
    <definedName name="CARPVIGA3050">[8]M.O.!#REF!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[8]M.O.!#REF!</definedName>
    <definedName name="CARPVIGA3060">[8]M.O.!#REF!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[8]M.O.!#REF!</definedName>
    <definedName name="CARPVIGA4080">[8]M.O.!#REF!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[8]M.O.!#REF!</definedName>
    <definedName name="CARRAMPA">[8]M.O.!#REF!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[9]M.O.!#REF!</definedName>
    <definedName name="CASABE">[9]M.O.!#REF!</definedName>
    <definedName name="CASABE_8" localSheetId="0">#REF!</definedName>
    <definedName name="CASABE_8">#REF!</definedName>
    <definedName name="CASBESTO" localSheetId="0">[8]M.O.!#REF!</definedName>
    <definedName name="CASBESTO">[8]M.O.!#REF!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[10]INS!#REF!</definedName>
    <definedName name="CBLOCK10">[10]INS!#REF!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'[15]LISTADO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[12]INSU!$B$104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[5]INSU!$D$131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[16]INS!$D$767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[6]INS!#REF!</definedName>
    <definedName name="COPIA">[6]INS!#REF!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[11]ADDENDA!#REF!</definedName>
    <definedName name="cuadro">[11]ADDENDA!#REF!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[8]M.O.!#REF!</definedName>
    <definedName name="CZINC">[8]M.O.!#REF!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#REF!</definedName>
    <definedName name="derop">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#REF!</definedName>
    <definedName name="donatelo">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[5]MO!$B$247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[11]ADDENDA!#REF!</definedName>
    <definedName name="expl">[11]ADDENDA!#REF!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[10]INS!$D$561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'[16]HORM.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[9]M.O.!#REF!</definedName>
    <definedName name="ilma">[9]M.O.!#REF!</definedName>
    <definedName name="impresion_2" localSheetId="0">[17]Directos!#REF!</definedName>
    <definedName name="impresion_2">[17]Directos!#REF!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 localSheetId="0">#REF!</definedName>
    <definedName name="ingeniera">#REF!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[9]M.O.!#REF!</definedName>
    <definedName name="k">[9]M.O.!#REF!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[12]INSU!$B$41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[8]M.O.!$C$10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[5]INSU!$D$132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[10]INS!#REF!</definedName>
    <definedName name="MAESTROCARP">[10]INS!#REF!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[5]MO!$B$612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[10]INS!#REF!</definedName>
    <definedName name="MOPISOCERAMICA">[10]INS!#REF!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[18]Insumos!#REF!</definedName>
    <definedName name="NADA">[18]Insumos!#REF!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[18]Insumos!#REF!</definedName>
    <definedName name="NINGUNA">[18]Insumos!#REF!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[16]SALARIOS!$C$10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[19]peso!#REF!</definedName>
    <definedName name="p">[19]peso!#REF!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[5]MO!$B$11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[12]MO!$B$11</definedName>
    <definedName name="PEONCARP" localSheetId="0">[10]INS!#REF!</definedName>
    <definedName name="PEONCARP">[10]INS!#REF!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[12]INSU!$B$91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[16]INS!$D$770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[12]INSU!$B$103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[12]INSU!$B$90</definedName>
    <definedName name="PLIGADORA2">[10]INS!$D$563</definedName>
    <definedName name="PLIGADORA2_6" localSheetId="0">#REF!</definedName>
    <definedName name="PLIGADORA2_6">#REF!</definedName>
    <definedName name="PLOMERO" localSheetId="0">[10]INS!#REF!</definedName>
    <definedName name="PLOMERO">[10]INS!#REF!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[10]INS!#REF!</definedName>
    <definedName name="PLOMEROAYUDANTE">[10]INS!#REF!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[10]INS!#REF!</definedName>
    <definedName name="PLOMEROOFICIAL">[10]INS!#REF!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[5]INSU!$D$133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[14]precios!#REF!</definedName>
    <definedName name="pmadera2162">[14]precios!#REF!</definedName>
    <definedName name="pmadera2162_8" localSheetId="0">#REF!</definedName>
    <definedName name="pmadera2162_8">#REF!</definedName>
    <definedName name="po">[20]PRESUPUESTO!$O$9:$O$236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[10]INS!$D$568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[22]INS!#REF!</definedName>
    <definedName name="QQ">[22]INS!#REF!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[20]PRESUPUESTO!$M$10:$AH$731</definedName>
    <definedName name="qwe">[23]INSU!$D$133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[24]COF!$G$733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SISADO" localSheetId="0">[1]M.O.!#REF!</definedName>
    <definedName name="RESISADO">[1]M.O.!#REF!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ISADO" localSheetId="0">#REF!</definedName>
    <definedName name="REVISADO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 localSheetId="0">#REF!</definedName>
    <definedName name="SS">#REF!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'LISTADO CANTIDAD MODIFICADO'!$2:$5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[22]INS!$D$561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45621"/>
</workbook>
</file>

<file path=xl/calcChain.xml><?xml version="1.0" encoding="utf-8"?>
<calcChain xmlns="http://schemas.openxmlformats.org/spreadsheetml/2006/main">
  <c r="F235" i="1" l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19" i="1"/>
  <c r="F222" i="1"/>
  <c r="F221" i="1"/>
  <c r="F220" i="1"/>
  <c r="F218" i="1"/>
  <c r="F217" i="1"/>
  <c r="F216" i="1"/>
  <c r="F215" i="1"/>
  <c r="F214" i="1"/>
  <c r="F213" i="1"/>
  <c r="F212" i="1"/>
  <c r="F211" i="1"/>
  <c r="F210" i="1"/>
  <c r="F209" i="1"/>
  <c r="F236" i="1" l="1"/>
  <c r="F237" i="1" s="1"/>
  <c r="A214" i="1" l="1"/>
  <c r="A215" i="1" s="1"/>
  <c r="A216" i="1" s="1"/>
  <c r="A217" i="1" s="1"/>
  <c r="A218" i="1" s="1"/>
  <c r="F82" i="1" l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66" i="1"/>
  <c r="F65" i="1"/>
  <c r="F63" i="1"/>
  <c r="F61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64" i="1" l="1"/>
  <c r="F62" i="1"/>
  <c r="F52" i="1"/>
  <c r="F50" i="1"/>
  <c r="F49" i="1"/>
  <c r="F48" i="1"/>
  <c r="F47" i="1"/>
  <c r="F44" i="1"/>
  <c r="F40" i="1"/>
  <c r="C36" i="1"/>
  <c r="F16" i="1"/>
  <c r="F15" i="1"/>
  <c r="F14" i="1"/>
  <c r="F11" i="1"/>
  <c r="F77" i="1" l="1"/>
  <c r="F106" i="1" s="1"/>
  <c r="F43" i="1"/>
  <c r="F36" i="1" l="1"/>
  <c r="F135" i="1"/>
  <c r="F136" i="1"/>
  <c r="F134" i="1" l="1"/>
  <c r="F133" i="1" l="1"/>
  <c r="F37" i="1"/>
  <c r="F29" i="1"/>
  <c r="F30" i="1"/>
  <c r="F34" i="1"/>
  <c r="F35" i="1"/>
  <c r="F19" i="1"/>
  <c r="F20" i="1"/>
  <c r="F38" i="1"/>
  <c r="F33" i="1" l="1"/>
  <c r="F132" i="1"/>
  <c r="F26" i="1"/>
  <c r="F21" i="1"/>
  <c r="F39" i="1"/>
  <c r="F22" i="1" l="1"/>
  <c r="F25" i="1"/>
  <c r="F23" i="1" l="1"/>
  <c r="F24" i="1"/>
  <c r="F53" i="1" l="1"/>
  <c r="F107" i="1" s="1"/>
  <c r="F193" i="1"/>
  <c r="F242" i="1"/>
  <c r="F241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2" i="1"/>
  <c r="F191" i="1"/>
  <c r="F190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14" i="1"/>
  <c r="F115" i="1"/>
  <c r="F116" i="1"/>
  <c r="F117" i="1"/>
  <c r="F118" i="1"/>
  <c r="F119" i="1"/>
  <c r="F120" i="1"/>
  <c r="F121" i="1"/>
  <c r="F125" i="1"/>
  <c r="F126" i="1"/>
  <c r="F127" i="1"/>
  <c r="F128" i="1"/>
  <c r="F129" i="1"/>
  <c r="F130" i="1"/>
  <c r="F131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2" i="1"/>
  <c r="F154" i="1"/>
  <c r="F155" i="1"/>
  <c r="F156" i="1"/>
  <c r="F158" i="1"/>
  <c r="F159" i="1"/>
  <c r="F160" i="1"/>
  <c r="F161" i="1"/>
  <c r="F162" i="1"/>
  <c r="F163" i="1"/>
  <c r="F164" i="1"/>
  <c r="F165" i="1"/>
  <c r="F113" i="1"/>
  <c r="AB171" i="1"/>
  <c r="AA171" i="1"/>
  <c r="F157" i="1"/>
  <c r="F153" i="1"/>
  <c r="F142" i="1"/>
  <c r="F124" i="1"/>
  <c r="F123" i="1"/>
  <c r="F122" i="1"/>
  <c r="F243" i="1" l="1"/>
  <c r="F166" i="1"/>
  <c r="F186" i="1"/>
  <c r="F206" i="1"/>
  <c r="F207" i="1" l="1"/>
  <c r="F245" i="1" s="1"/>
  <c r="F247" i="1" s="1"/>
  <c r="F257" i="1" l="1"/>
  <c r="F255" i="1"/>
  <c r="F250" i="1"/>
  <c r="F253" i="1"/>
  <c r="F252" i="1"/>
  <c r="F259" i="1"/>
  <c r="F251" i="1"/>
  <c r="F256" i="1" s="1"/>
  <c r="F260" i="1"/>
  <c r="F254" i="1"/>
  <c r="F261" i="1" l="1"/>
  <c r="F263" i="1" s="1"/>
</calcChain>
</file>

<file path=xl/sharedStrings.xml><?xml version="1.0" encoding="utf-8"?>
<sst xmlns="http://schemas.openxmlformats.org/spreadsheetml/2006/main" count="404" uniqueCount="240">
  <si>
    <t>Ubicación : SAN CRISTOBAL</t>
  </si>
  <si>
    <t>ZONA IV</t>
  </si>
  <si>
    <t>Part.</t>
  </si>
  <si>
    <t>Descripción</t>
  </si>
  <si>
    <t>Cantidad</t>
  </si>
  <si>
    <t>Unid.</t>
  </si>
  <si>
    <t>P.U. (RD$)</t>
  </si>
  <si>
    <t>Valor (RD$)</t>
  </si>
  <si>
    <t>A</t>
  </si>
  <si>
    <t>M2</t>
  </si>
  <si>
    <t>U</t>
  </si>
  <si>
    <t>B</t>
  </si>
  <si>
    <t>LIMPIEZA FINAL</t>
  </si>
  <si>
    <t>C</t>
  </si>
  <si>
    <t>REPLANTEO</t>
  </si>
  <si>
    <t>MOVIMIENTO DE TIERRA</t>
  </si>
  <si>
    <t>M3</t>
  </si>
  <si>
    <t>VARIOS</t>
  </si>
  <si>
    <t>CAMPAMENTO</t>
  </si>
  <si>
    <t>SUB-TOTAL GENERAL</t>
  </si>
  <si>
    <t>P</t>
  </si>
  <si>
    <t>TERMINACION DE SUPERFICIE</t>
  </si>
  <si>
    <t>IMPERMEABILIZANTE DE TECHO</t>
  </si>
  <si>
    <t xml:space="preserve">SUMINISTRO Y COLOCACION PIEZAS ESPECIALES </t>
  </si>
  <si>
    <t>ML</t>
  </si>
  <si>
    <t xml:space="preserve">REPLANTEO </t>
  </si>
  <si>
    <t>EXCAVACION MATERIAL COMPACTO A MANO</t>
  </si>
  <si>
    <t>BOTE DE MATERIAL C/CAMION (DIST.=5.00 KM)</t>
  </si>
  <si>
    <t>CISTERNA</t>
  </si>
  <si>
    <t>HORMIGON ARMADO (F'C=210 KG/CM2)</t>
  </si>
  <si>
    <t>3.1.1</t>
  </si>
  <si>
    <t>LOSA DE FUNDACION (INCLUYE ZAPATA DE MURO) E=0.35 - 1.68 QQ/M3</t>
  </si>
  <si>
    <t>3.1.2</t>
  </si>
  <si>
    <t>MURO 0.20 - 4.18 QQ/M3</t>
  </si>
  <si>
    <t>3.1.3</t>
  </si>
  <si>
    <t>LOSA DE TECHO E=0.15 - 1.12 QQ/M3</t>
  </si>
  <si>
    <t>APLICACION DE:</t>
  </si>
  <si>
    <t>3.2.1</t>
  </si>
  <si>
    <t>3.3.1</t>
  </si>
  <si>
    <t>FINO DE FONDO PULIDO</t>
  </si>
  <si>
    <t>3.3.2</t>
  </si>
  <si>
    <t>PANETE INTERIOR PULIDO</t>
  </si>
  <si>
    <t>3.3.3</t>
  </si>
  <si>
    <t>PANETE EXTERIOR</t>
  </si>
  <si>
    <t>3.3.4</t>
  </si>
  <si>
    <t>CANTOS</t>
  </si>
  <si>
    <t>3.3.5</t>
  </si>
  <si>
    <t>FINO DE TECHO</t>
  </si>
  <si>
    <t>3.3.6</t>
  </si>
  <si>
    <t>3.3.7</t>
  </si>
  <si>
    <t>PINTURA ACRILICA (INC. BASE BLANCA)</t>
  </si>
  <si>
    <t>SUM. Y COLOC. TAPA ALUMINIO 1.00 X 1.00 (INC. MARCO Y CANDADO)</t>
  </si>
  <si>
    <t>CASETA DE BOMBA</t>
  </si>
  <si>
    <t>4.1.1</t>
  </si>
  <si>
    <t>LOSA DE TECHO E=0.12 - 2.31 QQ/M3</t>
  </si>
  <si>
    <t>4.3.1</t>
  </si>
  <si>
    <t>PANETE EXTERIOR E INTERIOR  (INC. TECHO)</t>
  </si>
  <si>
    <t>4.3.2</t>
  </si>
  <si>
    <t>4.3.3</t>
  </si>
  <si>
    <t>4.3.4</t>
  </si>
  <si>
    <t>4.3.5</t>
  </si>
  <si>
    <t>PUERTA EN HIERROS (2.00X1.68) (EN BARRAS Ø3/4" C/TUBO 2"X 1"Y MARCO EN TUBOS 2"X 2")</t>
  </si>
  <si>
    <t>AREA EXTERIOR</t>
  </si>
  <si>
    <t xml:space="preserve">CONSTRUCCION VERJA PERIMETRAL </t>
  </si>
  <si>
    <t>5.1.1</t>
  </si>
  <si>
    <t>VERJA PERIMETRAL EN MURO DE BLOCK 6" C/COLUMNAS 0.25 X 0.25 CADA 3.00 MTS Y VIGA DE AMARRE 0.20 X 0.25 (H=2.60M, SNT)</t>
  </si>
  <si>
    <t>5.1.2</t>
  </si>
  <si>
    <t>PUERTA EN MALLA CICLONICA 4.00 ,MTS</t>
  </si>
  <si>
    <t>EMBELLECIMIENTO CON GRAVILLA</t>
  </si>
  <si>
    <t>LOGO Y LETRERO INAPA</t>
  </si>
  <si>
    <t>ELECTRIFICACION Y EQUIPO DE BOMBEO</t>
  </si>
  <si>
    <t>INSTALACION ELECTROBOMBA</t>
  </si>
  <si>
    <t>NIPLE Ø2'' x 12'' H.G., ROSCADO</t>
  </si>
  <si>
    <t>VALV. DE AIRE  COMPLETA DE Ø11/2'', 125 PSI</t>
  </si>
  <si>
    <t xml:space="preserve">INSTALACION MANOMETRICA COMPLETA, INC. MANOMETRO SUMERGIDO EN GLISERINA (0-150 PSI) </t>
  </si>
  <si>
    <t>UNION UNIVERSAL DE Ø2" EN HG, 125 PSI</t>
  </si>
  <si>
    <t>CHECK VERTICAL Ø2" DE H.G., 125 PSI</t>
  </si>
  <si>
    <t>TEE PLATILLADA DE 2" X 2" EN H.G.</t>
  </si>
  <si>
    <t>TANQUE HIDRONEUMATICO DE 40 GALONES DE FIBRA DE VIDRIO PREGARGADO CO RANGO DE TRABAJO 85-100 PSI</t>
  </si>
  <si>
    <t xml:space="preserve">CODO DE 2" X 90  EN H.G </t>
  </si>
  <si>
    <t xml:space="preserve">CONDUCTOR THWN #10  </t>
  </si>
  <si>
    <t xml:space="preserve">CONDUCTOR THWN #12  </t>
  </si>
  <si>
    <t xml:space="preserve">TUBERIA L.T. Ø1/2" </t>
  </si>
  <si>
    <t>MANO DE OBRA, PLOMERO Y ELECTRICISTA</t>
  </si>
  <si>
    <t>INTERCONEXION DE CISTERNA CON LINEA DE IMPULSION  EXISTENTE TUB. Ø4" PVC SDR-26</t>
  </si>
  <si>
    <t xml:space="preserve">MOVIMIENTO DE TIERRA: </t>
  </si>
  <si>
    <t xml:space="preserve">SUMINISTRO Y COLOCACION DE ASIENTO DE ARENA </t>
  </si>
  <si>
    <t>SUMINISTRO  TUBERIA  Ø4" PVC SDR-26 C/JUNTA DE GOMA</t>
  </si>
  <si>
    <t>COLOCACION TUBERIA  Ø4" PVC SDR-26 C/JUNTA DE GOMA</t>
  </si>
  <si>
    <t>NIPLE Ø4" (0.90M)  PVC SDR-26</t>
  </si>
  <si>
    <t>MANO DE OBRA D/EMPALME DE TUBERIA  Ø4" EXISTENTE   (INC. CORTE DE TUBERIA, MOV. DE TIERRA ADICIONAL)</t>
  </si>
  <si>
    <t>GASTOS INDIRECTOS</t>
  </si>
  <si>
    <t>GASTOS ADMINISTRATIVOS</t>
  </si>
  <si>
    <t>HONORARIOS PROFESIONALES</t>
  </si>
  <si>
    <t>SEGUROS,POLIZAS Y FIANZAS</t>
  </si>
  <si>
    <t xml:space="preserve">SUPERVISION DEL INAPA </t>
  </si>
  <si>
    <t>GASTOS DE TRANSPORTE</t>
  </si>
  <si>
    <t>LEY 6-86</t>
  </si>
  <si>
    <t>ITBIS (LEY 07-2007)</t>
  </si>
  <si>
    <t>COMPLETIVO TRANSPORTE EQUIPO (IDA Y VUELTA)</t>
  </si>
  <si>
    <t>TOTAL GASTOS INDIRECTOS</t>
  </si>
  <si>
    <t>IMPREVISTOS</t>
  </si>
  <si>
    <t>SUB-TOTAL FASE A</t>
  </si>
  <si>
    <t>SUB-TOTAL FASE B</t>
  </si>
  <si>
    <t>SUB-TOTAL FASE C</t>
  </si>
  <si>
    <t>OPERACION Y MANTENIMIENTO INAPA</t>
  </si>
  <si>
    <t>TOTAL A CONTRATAR (RD$)</t>
  </si>
  <si>
    <t>M</t>
  </si>
  <si>
    <t>P2</t>
  </si>
  <si>
    <t>FINO LOSA DE TECHO</t>
  </si>
  <si>
    <t>I</t>
  </si>
  <si>
    <t xml:space="preserve">MOVIMIENTO DE TIERRA </t>
  </si>
  <si>
    <t>ZAPATA DE MURO  0.67 QQ/M3</t>
  </si>
  <si>
    <t>ZAPATA COLUMNA 1.25X1.25X0.35 - 0.85QQ/M3</t>
  </si>
  <si>
    <t>VIGA INFERIOR POR DEBAJO NIVEL DE PISO 0.20X0.20 - 3.95 QQ/M3</t>
  </si>
  <si>
    <t>COLUMNAS 0.35X0.35 - 5.38 QQ/M3</t>
  </si>
  <si>
    <t>VIGA V1 0.20X0.40 3.94 QQ/M3</t>
  </si>
  <si>
    <t>DINTEL DE  0.20X0.30  2.45 QQ/M3</t>
  </si>
  <si>
    <t>DINTEL DI  0.20X0.20  2.32 QQ/M3</t>
  </si>
  <si>
    <t>LOSA DE TECHO 0.12 1.20 QQ/M3</t>
  </si>
  <si>
    <t>MURO BLOCK</t>
  </si>
  <si>
    <t>MURO BLOCK 8" (B.N.P.)</t>
  </si>
  <si>
    <t>MURO BLOCK 8" (S.N.P.)</t>
  </si>
  <si>
    <t>PAÑETE INTERIOR Y EXTERIOR  (INC. TECHO)</t>
  </si>
  <si>
    <t>CANTOS Y MOCHETAS</t>
  </si>
  <si>
    <t>PINTURA (INC. BASE)</t>
  </si>
  <si>
    <t>ZABALETA</t>
  </si>
  <si>
    <t>ANTEPECHO EN BLOCK DE 0.15 M</t>
  </si>
  <si>
    <t>PORTAJE</t>
  </si>
  <si>
    <t>VENTANA SALOMONICA AA (1.00x1.20) M</t>
  </si>
  <si>
    <t>INSTALACIONES ELECTRICAS</t>
  </si>
  <si>
    <t>ENTRADA GENERAL</t>
  </si>
  <si>
    <t>SALIDAS CENTRALES</t>
  </si>
  <si>
    <t>INTERRUPTORES SENCILLOS</t>
  </si>
  <si>
    <t>TOMACORRIENTES DOBLES 110 V</t>
  </si>
  <si>
    <t>LOGO Y LETRERO DE INAPA</t>
  </si>
  <si>
    <t>ELECTRIFICACION SECUNDARIA</t>
  </si>
  <si>
    <t>CONDULET EMT Ø2"</t>
  </si>
  <si>
    <t>CURVA  PVC Ø 2"</t>
  </si>
  <si>
    <t>TUBERIA  LIQUIT TIGHT   Ø 3/4"</t>
  </si>
  <si>
    <t>TERMINAL RECTO LIQUIT  TIGHT  Ø 3/4"</t>
  </si>
  <si>
    <t>TERMINAL CURVO LIQUIT  TIGHT  Ø 3/4"</t>
  </si>
  <si>
    <t>CONDUCTOR  THW # 4</t>
  </si>
  <si>
    <t>CONDUCTOR  THW # 6</t>
  </si>
  <si>
    <t>CONDUCTOR  THW # 8</t>
  </si>
  <si>
    <t>CONDUCTOR  THW # 10</t>
  </si>
  <si>
    <t>TRANSFORMADOR SECO DE 5 KVA</t>
  </si>
  <si>
    <t>ELECTRIFICACION Y EQUIPAMIENTO</t>
  </si>
  <si>
    <t>TUBERIA  IMC Ø2 x 10'</t>
  </si>
  <si>
    <t>TERMINAL RECTO IMC- Ø 2"</t>
  </si>
  <si>
    <t>CURVA IMC Ø2"</t>
  </si>
  <si>
    <t>COUPLING IMC Ø2"</t>
  </si>
  <si>
    <t>CONDUCTOR # 2 DE 7 HILOS TRENSADO</t>
  </si>
  <si>
    <t>PANEL BOARD, 100 AMPS, CON MAIN BRAKER 60/3, INCLUYE 2 BRAKER 35/3 A, Y 1 BREAKER 15/2</t>
  </si>
  <si>
    <t>INSTALACION DE ELECTROBOMBA</t>
  </si>
  <si>
    <t xml:space="preserve">MANO DE OBRA ELECTRICA SECUNDARIA </t>
  </si>
  <si>
    <t>CONSTRUCCION DE CASETA (4.40 M X 3.40 M)  P/EQUIPO BOMBA EN AREA DEPOSITO REGULADOR</t>
  </si>
  <si>
    <t>EQUIPAMIENTO</t>
  </si>
  <si>
    <t>INTERRUPTOR DE BAJA PRESION</t>
  </si>
  <si>
    <t>MEDIDOR DE CAUDAL DE 4"</t>
  </si>
  <si>
    <t>INSTALACION MANOMETRICA COMPLETA</t>
  </si>
  <si>
    <t>PINTURA AZUL PARA DESCARGA (OXIDO)</t>
  </si>
  <si>
    <t>SUB-TOTAL  I</t>
  </si>
  <si>
    <t>II</t>
  </si>
  <si>
    <t>CISTERNA CAP. 25M3 Y CASETA DE BOMBA</t>
  </si>
  <si>
    <t>SUB-TOTAL II</t>
  </si>
  <si>
    <t xml:space="preserve">                                                                                                                                                                                                        </t>
  </si>
  <si>
    <t>CODIA</t>
  </si>
  <si>
    <t>CABLES THW, AWG No.1/0</t>
  </si>
  <si>
    <t>PIES</t>
  </si>
  <si>
    <t>CABLES THW, AWG No.4</t>
  </si>
  <si>
    <t>TUBERIA LIQUIT TIGHT DE 2"</t>
  </si>
  <si>
    <t>TERMINALES RECTOS PARA LIQUIT TIGHT DE 2"</t>
  </si>
  <si>
    <t>UDS</t>
  </si>
  <si>
    <t>TERMINALES CURVO PARA LIQUIT TIGHT DE 2"</t>
  </si>
  <si>
    <t>UD</t>
  </si>
  <si>
    <t xml:space="preserve">INSTALACION MANOMETRICA, IC. MANOMETRO SUMERGIDO EN GLISERINA, 3", DE 0 @ 300 PSI </t>
  </si>
  <si>
    <t>III</t>
  </si>
  <si>
    <t>SUB-TOTAL III</t>
  </si>
  <si>
    <t>MANO DE OBRA CONSTRUCCION DE LA DESCARGA, INCLUYE  EQUIPOS Y MATERIALES MENORES PARA CONFECCION  DE LA DESCARGA</t>
  </si>
  <si>
    <t>REEMPLAZO DE DESCARGA EQUIPO DE BOMBEO EN LA TOMA</t>
  </si>
  <si>
    <t>ELECTRIFICACION Y DESCARGAS</t>
  </si>
  <si>
    <t>CONSTRUCCION DESCARGA</t>
  </si>
  <si>
    <t>DESMONTE DE DESCARGA EXISTENTE</t>
  </si>
  <si>
    <t>MANO DE OBRA ELECTRIFICACION SECUNDARIA (INC. MICELANEO PARA FIJACION DE TUBERIA Y CONDUCTORES ELECTRICOS)</t>
  </si>
  <si>
    <t>REDUCCION DE  8" A 6" ACERO SCH-40 C/PROTECCION ANTICORROSIVA</t>
  </si>
  <si>
    <t>CODO 4" X90  ACERO SCH-80 C/PROTECCION ANTICORROSIVA</t>
  </si>
  <si>
    <t xml:space="preserve">PUERTA METALICA POSTERIOR (2.10M X 1.50 M),2 HOJAS CON BARRA DE 1/2" </t>
  </si>
  <si>
    <t>VALVULA DE COMPUERTA DE 6" DE H.F.VASTAGO ASCENDENTE PLATILLADO 200 PSI  (INC. TORNILLOS Y JUNTA DE GOMA)</t>
  </si>
  <si>
    <t>VALVULA DE COMPUERTA DE 8" DE H.F.VASTAGO ASCENDENTE PLATILLADO 200 PSI (INC. TORNILLOS Y JUNTA DE GOMA)</t>
  </si>
  <si>
    <t>Z</t>
  </si>
  <si>
    <t>SISTEMA DE BOMBEO EN AREA DEPOSITO REGULADOR</t>
  </si>
  <si>
    <t xml:space="preserve">SISTEMA DE BOMBEO PARA ZONA ALTA EN REDES DE DISTRIBUCION </t>
  </si>
  <si>
    <t xml:space="preserve">Obra : CONSTRUCCION SISTEMAS DE BOMBEO AC. VILLEGAS - LAS ROSAS </t>
  </si>
  <si>
    <t>RELLENO COMPACTADO  C/COMPACTADOR MECANICO EN CAPAS DE 0.30 M</t>
  </si>
  <si>
    <t>HORMIGON ARMADO EN F'C=210 KG/CM2</t>
  </si>
  <si>
    <t>VALVULA CHEK HORIZONTAL DE 4" 250 PSI, CON REGULADOR DE CAUDAL INTEGRADO</t>
  </si>
  <si>
    <t>VALVULA DE COMPUERTA DE 4" HF 250 PSI, PLATILLADA</t>
  </si>
  <si>
    <t>VALVULA DE COMPUERTA DE 3" HF 250 PSI, PLATILLADA</t>
  </si>
  <si>
    <t>BASE PARA BOMBAS EN H.A. (SEGUN DETALLE)</t>
  </si>
  <si>
    <t>ANCLAJES SOPORTES DE VALVULAS Y CHEK EN H. A. (SEGUN DETALLE)</t>
  </si>
  <si>
    <t>RELLENO COMPACTADO C/COMPACTADOR MECANICO EN CAPAS DE 0.30 M</t>
  </si>
  <si>
    <t xml:space="preserve">BANDA DE GOMA HIDROFILICA, PREFORMADA, EXPANDIBLE 25 X 20 MM </t>
  </si>
  <si>
    <t>ACERA PERIMETRAL 0.60 M</t>
  </si>
  <si>
    <t>RELLENO COMPACTADO C/EQUIPO EN CAPAS DE 0.30 M</t>
  </si>
  <si>
    <t xml:space="preserve">NIPLES PLATILLADOS EN UN EXTREMOS, DE 8"X15" EN ACERO SCH-40, C/PROTECCION ANTICORROSIVO </t>
  </si>
  <si>
    <t>NIPLES PLATILLADOS EN AMBOS EXTREMOS, DE 8"X15" EN ACERO SCH-40, C/PROTECCION ANTICORROSIVO</t>
  </si>
  <si>
    <t>NIPLE DE 4" X 12"  EN ACERO SCH-80, PLATILLADO EN UN EXTREMO, C/PROTECCION ANTICORROSIVO</t>
  </si>
  <si>
    <t>NIPLE DE 3" X 12"  EN ACERO SCH-80, PLATILLADO EN UN EXTREMO, C/PROTECCION ANTICORROSIVO</t>
  </si>
  <si>
    <t>NIPLE DE 4" X 28"  EN ACERO SCH-80, PLATILLADO EN UN EXTREMO, C/PROTECCION ANTICORROSIVO</t>
  </si>
  <si>
    <t>NIPLE DE 4" X 16"  EN ACERO SCH-80, PLATILLADO EN AMBOS EXTREMOS, C/PROTECCION ANTICORROSIVO</t>
  </si>
  <si>
    <t>TUBO DE 4" X 10 PIES EN ACERO S/COSTURA SCH-80  C/PROTECCION ANTICORROSIVO</t>
  </si>
  <si>
    <t>CODO DE 4" X 90° ACERO SCH-80 PLATILLADO EN UN EXTREMO, C/PROTECCION ANTICORROSIVO</t>
  </si>
  <si>
    <t>CODO DE 4" X 45° ACERO SCH-80 PLATILLADO EN UN EXTREMO, C/PROTECCION ANTICORROSIVO</t>
  </si>
  <si>
    <t>CODO DE 4" X 45° ACERO SCH-80, C/PROTECCION ANTICORROSIVO</t>
  </si>
  <si>
    <t>REDUCCION DE 6" A 4" EN ACERO SCH-40, C/PROTECCION ANTICORROSIVO</t>
  </si>
  <si>
    <t>VALLA ANUNCIANDO OBRA 4' X 8' IMPRESION FULL COLOR CONTENIENDO LOGO DE INAPA, NOMBRE DE PROYECTO Y CONTRATISTA. ESTRUCTURA EN TUBOS GALVANIZADOS 1 1/2"X 1 1/2" Y SOPORTES EN TUBO CUAD. 4" X 4"</t>
  </si>
  <si>
    <t>BOTE DE MATERIAL CON CAMION DIST= 5KM</t>
  </si>
  <si>
    <t>PISO HORMIGON PULIDO C/MALLA ELECTROSOLDADA DE (10 X 10 CM)</t>
  </si>
  <si>
    <t>TEE DE 4" X 4" EN ACERO SCH-80 C/PROTECCION ANTICORROSIVO</t>
  </si>
  <si>
    <t>TEE DE 4" X 3" EN ACERO SCH-80 C/PROTECCION ANTICORROSIVO</t>
  </si>
  <si>
    <t>MURO DE BLOCK 6" (S.N.P)</t>
  </si>
  <si>
    <t>VALVULA DE BOLA DE 2" H.G., 125 PSI</t>
  </si>
  <si>
    <t>TUBERIA PVC SDR-26 C/J.G Ø3/4" X 19'</t>
  </si>
  <si>
    <t>JUNTA MECANICA TIPO DRESSER Ø4" 150 PSI</t>
  </si>
  <si>
    <t>CHECK  VALVULA  HORIZONTAL  DE  8",  200  PSI  EN  H.F. PLATILLADO (COMPLETA)</t>
  </si>
  <si>
    <t>CODO EN ACERO 8"X45 SCH-40 C/PROTECCION ANTICORROSIVA</t>
  </si>
  <si>
    <t>TEE EN ACERO DE 8"X8" SCH-40 C/PROTECCION ANTICORROSIVA</t>
  </si>
  <si>
    <t xml:space="preserve">TAPE GOMA </t>
  </si>
  <si>
    <t xml:space="preserve">TAPE PLASTICO </t>
  </si>
  <si>
    <t>JUNTA DRESSER 4" 250 PSI</t>
  </si>
  <si>
    <t>VALVULA DE DE AIRE 1" A 250 PSI</t>
  </si>
  <si>
    <t xml:space="preserve">CONSTRUCCION DE DESCARGA </t>
  </si>
  <si>
    <t>JUNTA MECANICA TIPO DRESSER 8" 200 PSI</t>
  </si>
  <si>
    <t>VALVULA DE AIRE 200 PSI (VENTOSA) DE 2" COMPLETA  (INC. TORNILLOS Y JUNTA DE GOMA)</t>
  </si>
  <si>
    <t>BOTE DE MATERIAL CON CAMION  DIST= 5 KM</t>
  </si>
  <si>
    <t>TUBERIA PVC  Ø2" x 20'</t>
  </si>
  <si>
    <t>ELECTROBOMBA CENTRIFUGA EN LINEA CON MOTOR DE EJE VERTICAL, 121GPM Y TDH DE 132 PIES, CON MOTOR DE 10HP A 460VOLT.</t>
  </si>
  <si>
    <t>SUMINISTRO  ELECTROBOMBA CENTRIFUGA DE EJE HORIZONTAL SECCION NEGATIVA EN LINEA DE 12 GPM CONTRA 197 PIES DE TDH ACCIONADA POR MOTOR DE 1.5 HP, 220 V, MONOFASICO, 60 HZ A 3500 RPM, INCLUYE ARRANCADOR TIPO VDF, CON TODAS SUS PROTECCIONES Y MEDICIONES.</t>
  </si>
  <si>
    <t>SUMINISTRO E INSTALACION DE ARRANCADOR TIPO VDF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</si>
</sst>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(* #,##0.00_);_(* \(#,##0.00\);_(* &quot;-&quot;??_);_(@_)"/>
    <numFmt numFmtId="164" formatCode="#,##0.00;[Red]#,##0.00"/>
    <numFmt numFmtId="165" formatCode="#,##0.00_ ;\-#,##0.00\ "/>
    <numFmt numFmtId="166" formatCode="General_)"/>
    <numFmt numFmtId="167" formatCode="_-* #,##0.00\ _€_-;\-* #,##0.00\ _€_-;_-* &quot;-&quot;??\ _€_-;_-@_-"/>
    <numFmt numFmtId="168" formatCode="_-* #,##0.00_-;\-* #,##0.00_-;_-* &quot;-&quot;??_-;_-@_-"/>
    <numFmt numFmtId="169" formatCode="#"/>
    <numFmt numFmtId="170" formatCode="#,##0\ &quot;€&quot;;[Red]\-#,##0\ &quot;€&quot;"/>
    <numFmt numFmtId="171" formatCode="&quot;$&quot;#,##0.00;[Red]\-&quot;$&quot;#,##0.00"/>
    <numFmt numFmtId="172" formatCode="0.00_)"/>
    <numFmt numFmtId="173" formatCode="#,##0.00\ &quot;€&quot;;[Red]\-#,##0.00\ &quot;€&quot;"/>
    <numFmt numFmtId="174" formatCode="#,##0.0\ _€;\-#,##0.0\ _€"/>
    <numFmt numFmtId="175" formatCode="#,##0\ _€;\-#,##0\ _€"/>
    <numFmt numFmtId="176" formatCode="0.0%"/>
    <numFmt numFmtId="177" formatCode="_-* #,##0\ _€_-;\-* #,##0\ _€_-;_-* &quot;-&quot;\ _€_-;_-@_-"/>
    <numFmt numFmtId="178" formatCode="_-[$€-2]* #,##0.00_-;\-[$€-2]* #,##0.00_-;_-[$€-2]* &quot;-&quot;??_-"/>
    <numFmt numFmtId="179" formatCode="_([$€]* #,##0.00_);_([$€]* \(#,##0.00\);_([$€]* &quot;-&quot;??_);_(@_)"/>
    <numFmt numFmtId="180" formatCode="[$€]#,##0.00;[Red]\-[$€]#,##0.00"/>
    <numFmt numFmtId="181" formatCode="_-* #,##0.00\ &quot;€&quot;_-;\-* #,##0.00\ &quot;€&quot;_-;_-* &quot;-&quot;??\ &quot;€&quot;_-;_-@_-"/>
    <numFmt numFmtId="182" formatCode="#."/>
    <numFmt numFmtId="183" formatCode="_-* #,##0.00\ _R_D_$_-;\-* #,##0.00\ _R_D_$_-;_-* &quot;-&quot;??\ _R_D_$_-;_-@_-"/>
    <numFmt numFmtId="184" formatCode="#.0"/>
    <numFmt numFmtId="185" formatCode="_-* #,##0.00\ &quot;Pts&quot;_-;\-* #,##0.00\ &quot;Pts&quot;_-;_-* &quot;-&quot;??\ &quot;Pts&quot;_-;_-@_-"/>
    <numFmt numFmtId="186" formatCode="_-* #,##0.00\ _P_t_s_-;\-* #,##0.00\ _P_t_s_-;_-* &quot;-&quot;??\ _P_t_s_-;_-@_-"/>
    <numFmt numFmtId="187" formatCode="#.00"/>
    <numFmt numFmtId="188" formatCode="0.000"/>
    <numFmt numFmtId="189" formatCode="&quot;$&quot;#,##0_);\(&quot;$&quot;#,##0\)"/>
    <numFmt numFmtId="190" formatCode="_-&quot;$&quot;* #,##0.00_-;\-&quot;$&quot;* #,##0.00_-;_-&quot;$&quot;* &quot;-&quot;??_-;_-@_-"/>
    <numFmt numFmtId="191" formatCode="0.0"/>
    <numFmt numFmtId="192" formatCode="#,##0.0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10"/>
      <color rgb="FFFF0000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sz val="10"/>
      <name val="Tms Rmn"/>
    </font>
    <font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5"/>
        <bgColor theme="0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5">
    <xf numFmtId="0" fontId="0" fillId="0" borderId="0"/>
    <xf numFmtId="167" fontId="4" fillId="0" borderId="0" applyFont="0" applyFill="0" applyBorder="0" applyAlignment="0" applyProtection="0"/>
    <xf numFmtId="0" fontId="4" fillId="0" borderId="0"/>
    <xf numFmtId="39" fontId="10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4" fillId="0" borderId="0"/>
    <xf numFmtId="43" fontId="4" fillId="0" borderId="0" applyFont="0" applyFill="0" applyBorder="0" applyAlignment="0" applyProtection="0"/>
    <xf numFmtId="0" fontId="4" fillId="0" borderId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168" fontId="8" fillId="0" borderId="0" applyFont="0" applyFill="0" applyBorder="0" applyAlignment="0" applyProtection="0"/>
    <xf numFmtId="39" fontId="10" fillId="0" borderId="0"/>
    <xf numFmtId="0" fontId="1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166" fontId="16" fillId="0" borderId="0"/>
    <xf numFmtId="9" fontId="4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22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24" borderId="0" applyNumberFormat="0" applyBorder="0" applyAlignment="0" applyProtection="0"/>
    <xf numFmtId="0" fontId="18" fillId="20" borderId="0" applyNumberFormat="0" applyBorder="0" applyAlignment="0" applyProtection="0"/>
    <xf numFmtId="0" fontId="18" fillId="16" borderId="0" applyNumberFormat="0" applyBorder="0" applyAlignment="0" applyProtection="0"/>
    <xf numFmtId="0" fontId="18" fillId="1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11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10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19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7" fillId="26" borderId="0" applyNumberFormat="0" applyBorder="0" applyAlignment="0" applyProtection="0"/>
    <xf numFmtId="0" fontId="17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9" fillId="15" borderId="0" applyNumberFormat="0" applyBorder="0" applyAlignment="0" applyProtection="0"/>
    <xf numFmtId="0" fontId="20" fillId="39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42" borderId="10" applyNumberFormat="0" applyAlignment="0" applyProtection="0"/>
    <xf numFmtId="0" fontId="23" fillId="43" borderId="10" applyNumberFormat="0" applyAlignment="0" applyProtection="0"/>
    <xf numFmtId="0" fontId="24" fillId="44" borderId="10" applyNumberFormat="0" applyAlignment="0" applyProtection="0"/>
    <xf numFmtId="0" fontId="22" fillId="42" borderId="10" applyNumberFormat="0" applyAlignment="0" applyProtection="0"/>
    <xf numFmtId="0" fontId="25" fillId="45" borderId="11" applyNumberFormat="0" applyAlignment="0" applyProtection="0"/>
    <xf numFmtId="0" fontId="25" fillId="45" borderId="11" applyNumberFormat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5" fillId="45" borderId="11" applyNumberFormat="0" applyAlignment="0" applyProtection="0"/>
    <xf numFmtId="0" fontId="25" fillId="31" borderId="11" applyNumberFormat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8" fillId="49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50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34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38" borderId="0" applyNumberFormat="0" applyBorder="0" applyAlignment="0" applyProtection="0"/>
    <xf numFmtId="0" fontId="31" fillId="14" borderId="10" applyNumberFormat="0" applyAlignment="0" applyProtection="0"/>
    <xf numFmtId="0" fontId="31" fillId="17" borderId="10" applyNumberFormat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4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2" fontId="34" fillId="0" borderId="0">
      <protection locked="0"/>
    </xf>
    <xf numFmtId="182" fontId="34" fillId="0" borderId="0">
      <protection locked="0"/>
    </xf>
    <xf numFmtId="182" fontId="34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182" fontId="35" fillId="0" borderId="0">
      <protection locked="0"/>
    </xf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36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7" applyNumberFormat="0" applyFill="0" applyAlignment="0" applyProtection="0"/>
    <xf numFmtId="0" fontId="30" fillId="0" borderId="18" applyNumberFormat="0" applyFill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31" fillId="17" borderId="10" applyNumberFormat="0" applyAlignment="0" applyProtection="0"/>
    <xf numFmtId="0" fontId="38" fillId="40" borderId="10" applyNumberFormat="0" applyAlignment="0" applyProtection="0"/>
    <xf numFmtId="0" fontId="27" fillId="0" borderId="13" applyNumberFormat="0" applyFill="0" applyAlignment="0" applyProtection="0"/>
    <xf numFmtId="0" fontId="39" fillId="0" borderId="20" applyNumberFormat="0" applyFill="0" applyAlignment="0" applyProtection="0"/>
    <xf numFmtId="43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ill="0" applyBorder="0" applyAlignment="0" applyProtection="0"/>
    <xf numFmtId="18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39" fillId="40" borderId="0" applyNumberFormat="0" applyBorder="0" applyAlignment="0" applyProtection="0"/>
    <xf numFmtId="0" fontId="40" fillId="17" borderId="0" applyNumberFormat="0" applyBorder="0" applyAlignment="0" applyProtection="0"/>
    <xf numFmtId="0" fontId="39" fillId="17" borderId="0" applyNumberFormat="0" applyBorder="0" applyAlignment="0" applyProtection="0"/>
    <xf numFmtId="0" fontId="16" fillId="0" borderId="0"/>
    <xf numFmtId="0" fontId="16" fillId="0" borderId="0"/>
    <xf numFmtId="172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39" fontId="1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166" fontId="16" fillId="0" borderId="0"/>
    <xf numFmtId="0" fontId="3" fillId="0" borderId="0"/>
    <xf numFmtId="0" fontId="10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166" fontId="16" fillId="0" borderId="0"/>
    <xf numFmtId="0" fontId="4" fillId="12" borderId="21" applyNumberFormat="0" applyFont="0" applyAlignment="0" applyProtection="0"/>
    <xf numFmtId="0" fontId="10" fillId="12" borderId="21" applyNumberFormat="0" applyFont="0" applyAlignment="0" applyProtection="0"/>
    <xf numFmtId="0" fontId="4" fillId="12" borderId="21" applyNumberFormat="0" applyFont="0" applyAlignment="0" applyProtection="0"/>
    <xf numFmtId="0" fontId="4" fillId="12" borderId="21" applyNumberFormat="0" applyFont="0" applyAlignment="0" applyProtection="0"/>
    <xf numFmtId="0" fontId="4" fillId="39" borderId="21" applyNumberFormat="0" applyFont="0" applyAlignment="0" applyProtection="0"/>
    <xf numFmtId="0" fontId="4" fillId="12" borderId="21" applyNumberFormat="0" applyFont="0" applyAlignment="0" applyProtection="0"/>
    <xf numFmtId="0" fontId="42" fillId="42" borderId="22" applyNumberFormat="0" applyAlignment="0" applyProtection="0"/>
    <xf numFmtId="0" fontId="42" fillId="43" borderId="22" applyNumberFormat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44" borderId="22" applyNumberFormat="0" applyAlignment="0" applyProtection="0"/>
    <xf numFmtId="0" fontId="42" fillId="42" borderId="22" applyNumberFormat="0" applyAlignment="0" applyProtection="0"/>
    <xf numFmtId="0" fontId="4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36" fillId="0" borderId="14" applyNumberFormat="0" applyFill="0" applyAlignment="0" applyProtection="0"/>
    <xf numFmtId="0" fontId="46" fillId="0" borderId="24" applyNumberFormat="0" applyFill="0" applyAlignment="0" applyProtection="0"/>
    <xf numFmtId="0" fontId="37" fillId="0" borderId="16" applyNumberFormat="0" applyFill="0" applyAlignment="0" applyProtection="0"/>
    <xf numFmtId="0" fontId="29" fillId="0" borderId="19" applyNumberFormat="0" applyFill="0" applyAlignment="0" applyProtection="0"/>
    <xf numFmtId="0" fontId="30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28" fillId="0" borderId="26" applyNumberFormat="0" applyFill="0" applyAlignment="0" applyProtection="0"/>
    <xf numFmtId="0" fontId="28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47" fillId="0" borderId="0"/>
    <xf numFmtId="0" fontId="50" fillId="0" borderId="0"/>
    <xf numFmtId="0" fontId="5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80">
    <xf numFmtId="0" fontId="0" fillId="0" borderId="0" xfId="0"/>
    <xf numFmtId="4" fontId="4" fillId="2" borderId="0" xfId="2" applyNumberFormat="1" applyFont="1" applyFill="1" applyBorder="1" applyAlignment="1">
      <alignment vertical="top" wrapText="1"/>
    </xf>
    <xf numFmtId="4" fontId="8" fillId="2" borderId="0" xfId="2" applyNumberFormat="1" applyFont="1" applyFill="1" applyBorder="1" applyAlignment="1">
      <alignment vertical="top" wrapText="1"/>
    </xf>
    <xf numFmtId="0" fontId="8" fillId="2" borderId="0" xfId="2" applyFont="1" applyFill="1" applyBorder="1" applyAlignment="1">
      <alignment vertical="top" wrapText="1"/>
    </xf>
    <xf numFmtId="164" fontId="4" fillId="2" borderId="6" xfId="0" applyNumberFormat="1" applyFont="1" applyFill="1" applyBorder="1"/>
    <xf numFmtId="4" fontId="0" fillId="2" borderId="0" xfId="0" applyNumberFormat="1" applyFill="1"/>
    <xf numFmtId="0" fontId="0" fillId="2" borderId="0" xfId="0" applyFill="1"/>
    <xf numFmtId="164" fontId="4" fillId="2" borderId="6" xfId="0" applyNumberFormat="1" applyFont="1" applyFill="1" applyBorder="1" applyAlignment="1">
      <alignment horizontal="right" wrapText="1"/>
    </xf>
    <xf numFmtId="164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right" vertical="top"/>
    </xf>
    <xf numFmtId="0" fontId="4" fillId="2" borderId="6" xfId="6" applyFont="1" applyFill="1" applyBorder="1" applyAlignment="1">
      <alignment vertical="top" wrapText="1"/>
    </xf>
    <xf numFmtId="164" fontId="4" fillId="3" borderId="6" xfId="0" applyNumberFormat="1" applyFont="1" applyFill="1" applyBorder="1" applyAlignment="1">
      <alignment horizontal="center"/>
    </xf>
    <xf numFmtId="4" fontId="4" fillId="2" borderId="0" xfId="4" applyNumberFormat="1" applyFont="1" applyFill="1" applyBorder="1" applyAlignment="1">
      <alignment vertical="top" wrapText="1"/>
    </xf>
    <xf numFmtId="0" fontId="4" fillId="2" borderId="0" xfId="4" applyFont="1" applyFill="1" applyBorder="1" applyAlignment="1">
      <alignment vertical="top" wrapText="1"/>
    </xf>
    <xf numFmtId="0" fontId="4" fillId="4" borderId="0" xfId="4" applyFont="1" applyFill="1" applyBorder="1" applyAlignment="1">
      <alignment vertical="top" wrapText="1"/>
    </xf>
    <xf numFmtId="0" fontId="5" fillId="4" borderId="8" xfId="0" applyNumberFormat="1" applyFont="1" applyFill="1" applyBorder="1" applyAlignment="1">
      <alignment horizontal="center"/>
    </xf>
    <xf numFmtId="0" fontId="4" fillId="4" borderId="6" xfId="0" applyNumberFormat="1" applyFont="1" applyFill="1" applyBorder="1" applyAlignment="1">
      <alignment horizontal="center"/>
    </xf>
    <xf numFmtId="0" fontId="4" fillId="6" borderId="0" xfId="4" applyFont="1" applyFill="1" applyBorder="1" applyAlignment="1">
      <alignment vertical="top" wrapText="1"/>
    </xf>
    <xf numFmtId="4" fontId="4" fillId="2" borderId="0" xfId="2" applyNumberFormat="1" applyFont="1" applyFill="1" applyBorder="1" applyAlignment="1">
      <alignment wrapText="1"/>
    </xf>
    <xf numFmtId="0" fontId="4" fillId="0" borderId="6" xfId="0" applyFont="1" applyFill="1" applyBorder="1"/>
    <xf numFmtId="0" fontId="5" fillId="4" borderId="6" xfId="0" applyFont="1" applyFill="1" applyBorder="1" applyAlignment="1">
      <alignment horizontal="center" vertical="top" wrapText="1"/>
    </xf>
    <xf numFmtId="0" fontId="4" fillId="3" borderId="6" xfId="4" applyFont="1" applyFill="1" applyBorder="1" applyAlignment="1">
      <alignment horizontal="right" vertical="top" wrapText="1"/>
    </xf>
    <xf numFmtId="0" fontId="5" fillId="3" borderId="6" xfId="4" applyFont="1" applyFill="1" applyBorder="1" applyAlignment="1">
      <alignment horizontal="center" vertical="top" wrapText="1"/>
    </xf>
    <xf numFmtId="4" fontId="4" fillId="3" borderId="6" xfId="4" applyNumberFormat="1" applyFont="1" applyFill="1" applyBorder="1" applyAlignment="1">
      <alignment wrapText="1"/>
    </xf>
    <xf numFmtId="164" fontId="4" fillId="3" borderId="6" xfId="4" applyNumberFormat="1" applyFont="1" applyFill="1" applyBorder="1" applyAlignment="1">
      <alignment horizontal="center" wrapText="1"/>
    </xf>
    <xf numFmtId="0" fontId="4" fillId="0" borderId="0" xfId="4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wrapText="1"/>
    </xf>
    <xf numFmtId="4" fontId="12" fillId="5" borderId="0" xfId="2" applyNumberFormat="1" applyFont="1" applyFill="1" applyBorder="1" applyAlignment="1">
      <alignment vertical="top" wrapText="1"/>
    </xf>
    <xf numFmtId="0" fontId="4" fillId="5" borderId="0" xfId="4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168" fontId="4" fillId="3" borderId="0" xfId="7" applyFont="1" applyFill="1" applyAlignment="1">
      <alignment vertical="top" wrapText="1"/>
    </xf>
    <xf numFmtId="4" fontId="7" fillId="3" borderId="9" xfId="0" applyNumberFormat="1" applyFont="1" applyFill="1" applyBorder="1" applyAlignment="1">
      <alignment vertical="top" wrapText="1"/>
    </xf>
    <xf numFmtId="168" fontId="7" fillId="3" borderId="6" xfId="7" applyFont="1" applyFill="1" applyBorder="1" applyAlignment="1">
      <alignment vertical="top" wrapText="1"/>
    </xf>
    <xf numFmtId="4" fontId="7" fillId="3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right" wrapText="1"/>
    </xf>
    <xf numFmtId="0" fontId="4" fillId="2" borderId="0" xfId="4" applyFont="1" applyFill="1" applyBorder="1" applyAlignment="1">
      <alignment wrapText="1"/>
    </xf>
    <xf numFmtId="0" fontId="4" fillId="6" borderId="0" xfId="4" applyFont="1" applyFill="1" applyBorder="1" applyAlignment="1">
      <alignment wrapText="1"/>
    </xf>
    <xf numFmtId="169" fontId="4" fillId="4" borderId="6" xfId="0" applyNumberFormat="1" applyFont="1" applyFill="1" applyBorder="1" applyAlignment="1">
      <alignment vertical="center" wrapText="1"/>
    </xf>
    <xf numFmtId="0" fontId="5" fillId="3" borderId="6" xfId="4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right"/>
    </xf>
    <xf numFmtId="176" fontId="9" fillId="2" borderId="6" xfId="0" applyNumberFormat="1" applyFont="1" applyFill="1" applyBorder="1" applyProtection="1">
      <protection locked="0"/>
    </xf>
    <xf numFmtId="166" fontId="9" fillId="3" borderId="6" xfId="29" applyFont="1" applyFill="1" applyBorder="1" applyAlignment="1">
      <alignment horizontal="center" vertical="top"/>
    </xf>
    <xf numFmtId="0" fontId="4" fillId="7" borderId="0" xfId="4" applyFont="1" applyFill="1" applyBorder="1" applyAlignment="1">
      <alignment vertical="top" wrapText="1"/>
    </xf>
    <xf numFmtId="0" fontId="4" fillId="2" borderId="6" xfId="4" applyFont="1" applyFill="1" applyBorder="1" applyAlignment="1">
      <alignment horizontal="right" vertical="justify" wrapText="1"/>
    </xf>
    <xf numFmtId="0" fontId="13" fillId="2" borderId="6" xfId="0" applyFont="1" applyFill="1" applyBorder="1" applyAlignment="1">
      <alignment horizontal="right" vertical="justify"/>
    </xf>
    <xf numFmtId="0" fontId="4" fillId="0" borderId="6" xfId="4" applyFont="1" applyFill="1" applyBorder="1" applyAlignment="1">
      <alignment vertical="justify" wrapText="1"/>
    </xf>
    <xf numFmtId="0" fontId="4" fillId="4" borderId="6" xfId="4" applyFont="1" applyFill="1" applyBorder="1" applyAlignment="1">
      <alignment horizontal="left" vertical="top" wrapText="1"/>
    </xf>
    <xf numFmtId="0" fontId="5" fillId="4" borderId="6" xfId="4" applyFont="1" applyFill="1" applyBorder="1" applyAlignment="1">
      <alignment horizontal="right" vertical="top" wrapText="1"/>
    </xf>
    <xf numFmtId="10" fontId="4" fillId="4" borderId="6" xfId="30" applyNumberFormat="1" applyFont="1" applyFill="1" applyBorder="1" applyAlignment="1">
      <alignment wrapText="1"/>
    </xf>
    <xf numFmtId="164" fontId="4" fillId="4" borderId="6" xfId="4" applyNumberFormat="1" applyFont="1" applyFill="1" applyBorder="1" applyAlignment="1">
      <alignment horizontal="center" wrapText="1"/>
    </xf>
    <xf numFmtId="0" fontId="4" fillId="3" borderId="6" xfId="4" applyFont="1" applyFill="1" applyBorder="1" applyAlignment="1">
      <alignment horizontal="center" vertical="top" wrapText="1"/>
    </xf>
    <xf numFmtId="10" fontId="4" fillId="3" borderId="6" xfId="30" applyNumberFormat="1" applyFont="1" applyFill="1" applyBorder="1" applyAlignment="1">
      <alignment wrapText="1"/>
    </xf>
    <xf numFmtId="0" fontId="4" fillId="3" borderId="0" xfId="4" applyFont="1" applyFill="1" applyBorder="1" applyAlignment="1">
      <alignment horizontal="left" vertical="top" wrapText="1"/>
    </xf>
    <xf numFmtId="0" fontId="5" fillId="3" borderId="0" xfId="4" applyFont="1" applyFill="1" applyBorder="1" applyAlignment="1">
      <alignment vertical="top" wrapText="1"/>
    </xf>
    <xf numFmtId="4" fontId="4" fillId="3" borderId="0" xfId="4" quotePrefix="1" applyNumberFormat="1" applyFont="1" applyFill="1" applyBorder="1" applyAlignment="1">
      <alignment wrapText="1"/>
    </xf>
    <xf numFmtId="164" fontId="4" fillId="3" borderId="0" xfId="4" applyNumberFormat="1" applyFont="1" applyFill="1" applyBorder="1" applyAlignment="1">
      <alignment horizontal="center" wrapText="1"/>
    </xf>
    <xf numFmtId="4" fontId="4" fillId="3" borderId="0" xfId="4" applyNumberFormat="1" applyFont="1" applyFill="1" applyBorder="1" applyAlignment="1">
      <alignment wrapText="1"/>
    </xf>
    <xf numFmtId="4" fontId="5" fillId="3" borderId="0" xfId="4" applyNumberFormat="1" applyFont="1" applyFill="1" applyBorder="1" applyAlignment="1">
      <alignment horizontal="right" wrapText="1"/>
    </xf>
    <xf numFmtId="0" fontId="5" fillId="0" borderId="5" xfId="2" applyFont="1" applyFill="1" applyBorder="1" applyAlignment="1">
      <alignment horizontal="right" vertical="top" wrapText="1"/>
    </xf>
    <xf numFmtId="0" fontId="5" fillId="0" borderId="5" xfId="2" applyFont="1" applyFill="1" applyBorder="1" applyAlignment="1">
      <alignment horizontal="center" vertical="top" wrapText="1"/>
    </xf>
    <xf numFmtId="4" fontId="5" fillId="0" borderId="5" xfId="2" applyNumberFormat="1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wrapText="1"/>
    </xf>
    <xf numFmtId="175" fontId="5" fillId="0" borderId="6" xfId="3" applyNumberFormat="1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left"/>
    </xf>
    <xf numFmtId="4" fontId="4" fillId="0" borderId="6" xfId="5" applyNumberFormat="1" applyFont="1" applyFill="1" applyBorder="1" applyAlignment="1"/>
    <xf numFmtId="0" fontId="4" fillId="0" borderId="6" xfId="5" applyFont="1" applyFill="1" applyBorder="1" applyAlignment="1">
      <alignment horizontal="center"/>
    </xf>
    <xf numFmtId="175" fontId="5" fillId="0" borderId="6" xfId="3" applyNumberFormat="1" applyFont="1" applyFill="1" applyBorder="1" applyAlignment="1">
      <alignment horizontal="right" vertical="center" wrapText="1"/>
    </xf>
    <xf numFmtId="0" fontId="5" fillId="0" borderId="6" xfId="5" applyFont="1" applyFill="1" applyBorder="1" applyAlignment="1">
      <alignment horizontal="left" wrapText="1"/>
    </xf>
    <xf numFmtId="174" fontId="4" fillId="0" borderId="6" xfId="3" applyNumberFormat="1" applyFont="1" applyFill="1" applyBorder="1" applyAlignment="1">
      <alignment horizontal="right" vertical="center" wrapText="1"/>
    </xf>
    <xf numFmtId="0" fontId="4" fillId="0" borderId="6" xfId="5" applyFont="1" applyFill="1" applyBorder="1" applyAlignment="1">
      <alignment horizontal="left"/>
    </xf>
    <xf numFmtId="174" fontId="5" fillId="0" borderId="6" xfId="3" applyNumberFormat="1" applyFont="1" applyFill="1" applyBorder="1" applyAlignment="1">
      <alignment horizontal="right" vertical="center" wrapText="1"/>
    </xf>
    <xf numFmtId="0" fontId="4" fillId="0" borderId="6" xfId="5" applyFont="1" applyFill="1" applyBorder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4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left"/>
    </xf>
    <xf numFmtId="174" fontId="4" fillId="0" borderId="6" xfId="3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left" vertical="top" wrapText="1"/>
    </xf>
    <xf numFmtId="2" fontId="4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49" fontId="4" fillId="4" borderId="8" xfId="0" applyNumberFormat="1" applyFont="1" applyFill="1" applyBorder="1" applyAlignment="1">
      <alignment horizontal="right"/>
    </xf>
    <xf numFmtId="164" fontId="4" fillId="4" borderId="8" xfId="0" applyNumberFormat="1" applyFont="1" applyFill="1" applyBorder="1" applyAlignment="1"/>
    <xf numFmtId="43" fontId="4" fillId="4" borderId="8" xfId="19" applyFont="1" applyFill="1" applyBorder="1" applyAlignment="1"/>
    <xf numFmtId="49" fontId="4" fillId="0" borderId="6" xfId="0" applyNumberFormat="1" applyFont="1" applyFill="1" applyBorder="1" applyAlignment="1">
      <alignment horizontal="right"/>
    </xf>
    <xf numFmtId="0" fontId="5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/>
    <xf numFmtId="43" fontId="4" fillId="0" borderId="6" xfId="19" applyFont="1" applyFill="1" applyBorder="1" applyAlignment="1"/>
    <xf numFmtId="0" fontId="4" fillId="0" borderId="6" xfId="21" applyFont="1" applyFill="1" applyBorder="1" applyAlignment="1">
      <alignment vertical="top" wrapText="1"/>
    </xf>
    <xf numFmtId="0" fontId="4" fillId="0" borderId="6" xfId="21" applyFont="1" applyFill="1" applyBorder="1" applyAlignment="1">
      <alignment horizontal="justify" vertical="center"/>
    </xf>
    <xf numFmtId="4" fontId="4" fillId="0" borderId="6" xfId="22" applyNumberFormat="1" applyFont="1" applyFill="1" applyBorder="1" applyAlignment="1"/>
    <xf numFmtId="0" fontId="4" fillId="0" borderId="6" xfId="21" applyFont="1" applyFill="1" applyBorder="1" applyAlignment="1">
      <alignment horizontal="center"/>
    </xf>
    <xf numFmtId="0" fontId="4" fillId="0" borderId="6" xfId="21" applyFont="1" applyFill="1" applyBorder="1" applyAlignment="1">
      <alignment vertical="center"/>
    </xf>
    <xf numFmtId="4" fontId="4" fillId="0" borderId="6" xfId="22" applyNumberFormat="1" applyFont="1" applyFill="1" applyBorder="1" applyAlignment="1">
      <alignment vertical="center"/>
    </xf>
    <xf numFmtId="0" fontId="4" fillId="0" borderId="6" xfId="21" applyFont="1" applyFill="1" applyBorder="1" applyAlignment="1">
      <alignment horizontal="center" vertical="center"/>
    </xf>
    <xf numFmtId="39" fontId="4" fillId="0" borderId="6" xfId="23" applyFont="1" applyFill="1" applyBorder="1" applyAlignment="1">
      <alignment horizontal="left" vertical="center"/>
    </xf>
    <xf numFmtId="0" fontId="4" fillId="0" borderId="6" xfId="24" applyFont="1" applyFill="1" applyBorder="1" applyAlignment="1" applyProtection="1">
      <alignment horizontal="left" vertical="center" wrapText="1"/>
      <protection locked="0"/>
    </xf>
    <xf numFmtId="4" fontId="4" fillId="0" borderId="6" xfId="25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25" applyNumberFormat="1" applyFont="1" applyFill="1" applyBorder="1" applyAlignment="1" applyProtection="1">
      <alignment horizontal="right" wrapText="1"/>
      <protection locked="0"/>
    </xf>
    <xf numFmtId="0" fontId="4" fillId="0" borderId="7" xfId="24" applyFont="1" applyFill="1" applyBorder="1" applyAlignment="1" applyProtection="1">
      <alignment horizontal="left" vertical="center" wrapText="1"/>
      <protection locked="0"/>
    </xf>
    <xf numFmtId="4" fontId="4" fillId="0" borderId="7" xfId="25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21" applyFont="1" applyFill="1" applyBorder="1" applyAlignment="1">
      <alignment horizontal="center" vertical="center"/>
    </xf>
    <xf numFmtId="37" fontId="5" fillId="0" borderId="6" xfId="3" applyNumberFormat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left" vertical="top" wrapText="1"/>
    </xf>
    <xf numFmtId="37" fontId="5" fillId="0" borderId="6" xfId="3" applyNumberFormat="1" applyFont="1" applyFill="1" applyBorder="1" applyAlignment="1">
      <alignment horizontal="right" vertical="center" wrapText="1"/>
    </xf>
    <xf numFmtId="175" fontId="4" fillId="0" borderId="6" xfId="26" applyNumberFormat="1" applyFont="1" applyFill="1" applyBorder="1" applyAlignment="1">
      <alignment vertical="top" wrapText="1"/>
    </xf>
    <xf numFmtId="0" fontId="4" fillId="0" borderId="6" xfId="26" applyFont="1" applyFill="1" applyBorder="1" applyAlignment="1">
      <alignment horizontal="left" vertical="top" wrapText="1"/>
    </xf>
    <xf numFmtId="0" fontId="0" fillId="0" borderId="6" xfId="0" applyNumberFormat="1" applyFont="1" applyFill="1" applyBorder="1" applyAlignment="1">
      <alignment horizontal="center"/>
    </xf>
    <xf numFmtId="37" fontId="4" fillId="0" borderId="6" xfId="26" applyNumberFormat="1" applyFont="1" applyFill="1" applyBorder="1" applyAlignment="1">
      <alignment vertical="top" wrapText="1"/>
    </xf>
    <xf numFmtId="0" fontId="5" fillId="0" borderId="6" xfId="26" applyFont="1" applyFill="1" applyBorder="1" applyAlignment="1">
      <alignment horizontal="center" vertical="top" wrapText="1"/>
    </xf>
    <xf numFmtId="175" fontId="5" fillId="0" borderId="6" xfId="26" applyNumberFormat="1" applyFont="1" applyFill="1" applyBorder="1" applyAlignment="1">
      <alignment vertical="top" wrapText="1"/>
    </xf>
    <xf numFmtId="0" fontId="5" fillId="0" borderId="6" xfId="26" applyFont="1" applyFill="1" applyBorder="1" applyAlignment="1">
      <alignment horizontal="left" vertical="top" wrapText="1"/>
    </xf>
    <xf numFmtId="174" fontId="4" fillId="0" borderId="6" xfId="26" applyNumberFormat="1" applyFont="1" applyFill="1" applyBorder="1" applyAlignment="1">
      <alignment horizontal="right" vertical="top" wrapText="1"/>
    </xf>
    <xf numFmtId="0" fontId="9" fillId="0" borderId="6" xfId="0" applyNumberFormat="1" applyFont="1" applyFill="1" applyBorder="1" applyAlignment="1">
      <alignment vertical="center" wrapText="1"/>
    </xf>
    <xf numFmtId="2" fontId="11" fillId="0" borderId="6" xfId="0" applyNumberFormat="1" applyFont="1" applyFill="1" applyBorder="1" applyAlignment="1"/>
    <xf numFmtId="175" fontId="4" fillId="0" borderId="6" xfId="3" applyNumberFormat="1" applyFont="1" applyFill="1" applyBorder="1" applyAlignment="1">
      <alignment horizontal="right" vertical="center" wrapText="1"/>
    </xf>
    <xf numFmtId="175" fontId="5" fillId="0" borderId="6" xfId="3" applyNumberFormat="1" applyFont="1" applyFill="1" applyBorder="1" applyAlignment="1">
      <alignment horizontal="right" wrapText="1"/>
    </xf>
    <xf numFmtId="0" fontId="5" fillId="0" borderId="6" xfId="2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vertical="center"/>
    </xf>
    <xf numFmtId="43" fontId="4" fillId="0" borderId="6" xfId="19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right" vertical="top"/>
    </xf>
    <xf numFmtId="0" fontId="4" fillId="0" borderId="6" xfId="6" applyFont="1" applyFill="1" applyBorder="1" applyAlignment="1">
      <alignment vertical="center" wrapText="1"/>
    </xf>
    <xf numFmtId="43" fontId="4" fillId="0" borderId="6" xfId="19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top" wrapText="1"/>
    </xf>
    <xf numFmtId="0" fontId="0" fillId="0" borderId="6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vertical="center" wrapText="1"/>
    </xf>
    <xf numFmtId="4" fontId="5" fillId="4" borderId="2" xfId="2" applyNumberFormat="1" applyFont="1" applyFill="1" applyBorder="1" applyAlignment="1">
      <alignment horizontal="center" vertical="center" wrapText="1"/>
    </xf>
    <xf numFmtId="4" fontId="5" fillId="4" borderId="3" xfId="2" applyNumberFormat="1" applyFont="1" applyFill="1" applyBorder="1" applyAlignment="1">
      <alignment horizontal="center" vertical="center" wrapText="1"/>
    </xf>
    <xf numFmtId="4" fontId="5" fillId="4" borderId="4" xfId="2" applyNumberFormat="1" applyFont="1" applyFill="1" applyBorder="1" applyAlignment="1">
      <alignment horizontal="right" vertical="center" wrapText="1"/>
    </xf>
    <xf numFmtId="4" fontId="8" fillId="4" borderId="0" xfId="2" applyNumberFormat="1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74" fontId="4" fillId="4" borderId="6" xfId="3" applyNumberFormat="1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center" vertical="top" wrapText="1"/>
    </xf>
    <xf numFmtId="2" fontId="4" fillId="4" borderId="6" xfId="0" applyNumberFormat="1" applyFont="1" applyFill="1" applyBorder="1" applyAlignment="1"/>
    <xf numFmtId="4" fontId="4" fillId="4" borderId="0" xfId="2" applyNumberFormat="1" applyFont="1" applyFill="1" applyBorder="1" applyAlignment="1">
      <alignment vertical="top" wrapText="1"/>
    </xf>
    <xf numFmtId="0" fontId="5" fillId="0" borderId="6" xfId="2" applyFont="1" applyFill="1" applyBorder="1" applyAlignment="1">
      <alignment horizontal="center" vertical="top" wrapText="1"/>
    </xf>
    <xf numFmtId="0" fontId="4" fillId="0" borderId="6" xfId="2" applyFont="1" applyFill="1" applyBorder="1" applyAlignment="1">
      <alignment horizontal="right" vertical="top" wrapText="1"/>
    </xf>
    <xf numFmtId="0" fontId="0" fillId="3" borderId="6" xfId="0" applyFont="1" applyFill="1" applyBorder="1" applyAlignment="1">
      <alignment horizontal="right"/>
    </xf>
    <xf numFmtId="0" fontId="4" fillId="4" borderId="8" xfId="4" applyFont="1" applyFill="1" applyBorder="1" applyAlignment="1">
      <alignment horizontal="left" wrapText="1"/>
    </xf>
    <xf numFmtId="0" fontId="5" fillId="4" borderId="8" xfId="4" applyFont="1" applyFill="1" applyBorder="1" applyAlignment="1">
      <alignment horizontal="right" wrapText="1"/>
    </xf>
    <xf numFmtId="4" fontId="4" fillId="4" borderId="8" xfId="4" applyNumberFormat="1" applyFont="1" applyFill="1" applyBorder="1" applyAlignment="1">
      <alignment wrapText="1"/>
    </xf>
    <xf numFmtId="164" fontId="4" fillId="4" borderId="8" xfId="4" applyNumberFormat="1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right" vertical="top" wrapText="1"/>
    </xf>
    <xf numFmtId="4" fontId="5" fillId="0" borderId="6" xfId="2" applyNumberFormat="1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top" wrapText="1"/>
    </xf>
    <xf numFmtId="4" fontId="12" fillId="2" borderId="0" xfId="2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1" fontId="4" fillId="2" borderId="7" xfId="0" applyNumberFormat="1" applyFont="1" applyFill="1" applyBorder="1" applyAlignment="1">
      <alignment vertical="top" wrapText="1"/>
    </xf>
    <xf numFmtId="191" fontId="4" fillId="2" borderId="7" xfId="0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40" fontId="4" fillId="52" borderId="6" xfId="3" applyNumberFormat="1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top" wrapText="1"/>
    </xf>
    <xf numFmtId="191" fontId="4" fillId="2" borderId="7" xfId="0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wrapText="1"/>
    </xf>
    <xf numFmtId="191" fontId="4" fillId="2" borderId="6" xfId="0" applyNumberFormat="1" applyFont="1" applyFill="1" applyBorder="1" applyAlignment="1">
      <alignment horizontal="right" vertical="top" wrapText="1"/>
    </xf>
    <xf numFmtId="40" fontId="4" fillId="0" borderId="6" xfId="3" applyNumberFormat="1" applyFont="1" applyFill="1" applyBorder="1" applyAlignment="1">
      <alignment horizontal="right" wrapText="1"/>
    </xf>
    <xf numFmtId="164" fontId="4" fillId="0" borderId="6" xfId="0" applyNumberFormat="1" applyFont="1" applyFill="1" applyBorder="1" applyAlignment="1">
      <alignment horizontal="center" wrapText="1"/>
    </xf>
    <xf numFmtId="0" fontId="4" fillId="2" borderId="6" xfId="0" quotePrefix="1" applyFont="1" applyFill="1" applyBorder="1" applyAlignment="1">
      <alignment vertical="top" wrapText="1"/>
    </xf>
    <xf numFmtId="0" fontId="4" fillId="2" borderId="7" xfId="0" applyFont="1" applyFill="1" applyBorder="1" applyAlignment="1" applyProtection="1">
      <alignment horizontal="right" vertical="top" wrapText="1"/>
    </xf>
    <xf numFmtId="0" fontId="4" fillId="2" borderId="6" xfId="0" applyFont="1" applyFill="1" applyBorder="1" applyAlignment="1">
      <alignment horizontal="left" wrapText="1"/>
    </xf>
    <xf numFmtId="40" fontId="4" fillId="52" borderId="6" xfId="3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91" fontId="4" fillId="2" borderId="6" xfId="0" applyNumberFormat="1" applyFont="1" applyFill="1" applyBorder="1" applyAlignment="1">
      <alignment horizontal="right" wrapText="1"/>
    </xf>
    <xf numFmtId="191" fontId="4" fillId="2" borderId="7" xfId="0" applyNumberFormat="1" applyFont="1" applyFill="1" applyBorder="1" applyAlignment="1">
      <alignment horizontal="right" wrapText="1"/>
    </xf>
    <xf numFmtId="3" fontId="4" fillId="2" borderId="7" xfId="3" applyNumberFormat="1" applyFont="1" applyFill="1" applyBorder="1" applyAlignment="1">
      <alignment horizontal="right" vertical="top" wrapText="1"/>
    </xf>
    <xf numFmtId="49" fontId="4" fillId="2" borderId="6" xfId="3" applyNumberFormat="1" applyFont="1" applyFill="1" applyBorder="1" applyAlignment="1">
      <alignment horizontal="left" vertical="center" wrapText="1"/>
    </xf>
    <xf numFmtId="4" fontId="4" fillId="2" borderId="6" xfId="1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0" xfId="2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wrapText="1"/>
    </xf>
    <xf numFmtId="4" fontId="4" fillId="2" borderId="6" xfId="1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 vertical="top" wrapText="1"/>
    </xf>
    <xf numFmtId="0" fontId="4" fillId="3" borderId="6" xfId="0" applyFont="1" applyFill="1" applyBorder="1"/>
    <xf numFmtId="4" fontId="4" fillId="3" borderId="6" xfId="10" applyNumberFormat="1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/>
    <xf numFmtId="4" fontId="4" fillId="3" borderId="7" xfId="10" applyNumberFormat="1" applyFont="1" applyFill="1" applyBorder="1" applyAlignment="1"/>
    <xf numFmtId="0" fontId="4" fillId="3" borderId="7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vertical="top" wrapText="1"/>
    </xf>
    <xf numFmtId="4" fontId="4" fillId="0" borderId="6" xfId="10" applyNumberFormat="1" applyFont="1" applyFill="1" applyBorder="1" applyAlignment="1"/>
    <xf numFmtId="0" fontId="4" fillId="2" borderId="0" xfId="255" applyFont="1" applyFill="1" applyBorder="1" applyAlignment="1">
      <alignment vertical="top" wrapText="1"/>
    </xf>
    <xf numFmtId="0" fontId="4" fillId="6" borderId="0" xfId="255" applyFont="1" applyFill="1" applyBorder="1" applyAlignment="1">
      <alignment vertical="top" wrapText="1"/>
    </xf>
    <xf numFmtId="0" fontId="4" fillId="0" borderId="6" xfId="0" applyFont="1" applyFill="1" applyBorder="1" applyAlignment="1">
      <alignment wrapText="1"/>
    </xf>
    <xf numFmtId="4" fontId="4" fillId="0" borderId="6" xfId="10" applyNumberFormat="1" applyFont="1" applyFill="1" applyBorder="1" applyAlignment="1">
      <alignment vertical="center"/>
    </xf>
    <xf numFmtId="49" fontId="5" fillId="0" borderId="6" xfId="3" applyNumberFormat="1" applyFont="1" applyFill="1" applyBorder="1" applyAlignment="1">
      <alignment horizontal="left" vertical="center" wrapText="1"/>
    </xf>
    <xf numFmtId="37" fontId="5" fillId="2" borderId="6" xfId="3" applyNumberFormat="1" applyFont="1" applyFill="1" applyBorder="1" applyAlignment="1">
      <alignment horizontal="right" wrapText="1"/>
    </xf>
    <xf numFmtId="4" fontId="4" fillId="0" borderId="6" xfId="3" applyNumberFormat="1" applyFont="1" applyFill="1" applyBorder="1" applyAlignment="1">
      <alignment horizontal="right" vertical="center" wrapText="1"/>
    </xf>
    <xf numFmtId="39" fontId="4" fillId="2" borderId="6" xfId="3" applyNumberFormat="1" applyFont="1" applyFill="1" applyBorder="1" applyAlignment="1" applyProtection="1">
      <alignment vertical="center"/>
      <protection locked="0"/>
    </xf>
    <xf numFmtId="192" fontId="4" fillId="2" borderId="6" xfId="3" applyNumberFormat="1" applyFont="1" applyFill="1" applyBorder="1" applyAlignment="1">
      <alignment horizontal="right" vertical="top" wrapText="1"/>
    </xf>
    <xf numFmtId="39" fontId="4" fillId="2" borderId="6" xfId="3" applyNumberFormat="1" applyFont="1" applyFill="1" applyBorder="1" applyAlignment="1" applyProtection="1">
      <alignment horizontal="center" vertical="center"/>
      <protection locked="0"/>
    </xf>
    <xf numFmtId="4" fontId="5" fillId="4" borderId="0" xfId="2" applyNumberFormat="1" applyFont="1" applyFill="1" applyBorder="1" applyAlignment="1">
      <alignment vertical="top" wrapText="1"/>
    </xf>
    <xf numFmtId="192" fontId="4" fillId="2" borderId="6" xfId="3" applyNumberFormat="1" applyFont="1" applyFill="1" applyBorder="1" applyAlignment="1">
      <alignment horizontal="right" vertical="center" wrapText="1"/>
    </xf>
    <xf numFmtId="49" fontId="4" fillId="0" borderId="6" xfId="3" applyNumberFormat="1" applyFont="1" applyFill="1" applyBorder="1" applyAlignment="1">
      <alignment horizontal="left" vertical="top" wrapText="1"/>
    </xf>
    <xf numFmtId="0" fontId="0" fillId="3" borderId="6" xfId="0" applyFont="1" applyFill="1" applyBorder="1"/>
    <xf numFmtId="0" fontId="0" fillId="3" borderId="6" xfId="0" applyFont="1" applyFill="1" applyBorder="1" applyAlignment="1">
      <alignment horizontal="center"/>
    </xf>
    <xf numFmtId="0" fontId="5" fillId="0" borderId="7" xfId="2" applyFont="1" applyFill="1" applyBorder="1" applyAlignment="1">
      <alignment horizontal="right" vertical="top" wrapText="1"/>
    </xf>
    <xf numFmtId="1" fontId="5" fillId="2" borderId="7" xfId="0" applyNumberFormat="1" applyFont="1" applyFill="1" applyBorder="1" applyAlignment="1">
      <alignment vertical="top" wrapText="1"/>
    </xf>
    <xf numFmtId="1" fontId="5" fillId="2" borderId="7" xfId="0" applyNumberFormat="1" applyFont="1" applyFill="1" applyBorder="1" applyAlignment="1">
      <alignment horizontal="right" vertical="top" wrapText="1"/>
    </xf>
    <xf numFmtId="1" fontId="5" fillId="2" borderId="7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right" wrapText="1"/>
    </xf>
    <xf numFmtId="49" fontId="4" fillId="2" borderId="8" xfId="3" applyNumberFormat="1" applyFont="1" applyFill="1" applyBorder="1" applyAlignment="1">
      <alignment horizontal="left" vertical="center" wrapText="1"/>
    </xf>
    <xf numFmtId="39" fontId="4" fillId="2" borderId="8" xfId="3" applyNumberFormat="1" applyFont="1" applyFill="1" applyBorder="1" applyAlignment="1" applyProtection="1">
      <alignment horizontal="center" vertical="center"/>
      <protection locked="0"/>
    </xf>
    <xf numFmtId="0" fontId="4" fillId="2" borderId="1" xfId="4" applyFont="1" applyFill="1" applyBorder="1" applyAlignment="1">
      <alignment vertical="top" wrapText="1"/>
    </xf>
    <xf numFmtId="0" fontId="4" fillId="6" borderId="1" xfId="4" applyFont="1" applyFill="1" applyBorder="1" applyAlignment="1">
      <alignment vertical="top" wrapText="1"/>
    </xf>
    <xf numFmtId="4" fontId="4" fillId="2" borderId="7" xfId="3" applyNumberFormat="1" applyFont="1" applyFill="1" applyBorder="1" applyAlignment="1">
      <alignment horizontal="right" vertical="center" wrapText="1"/>
    </xf>
    <xf numFmtId="4" fontId="4" fillId="2" borderId="7" xfId="3" applyNumberFormat="1" applyFont="1" applyFill="1" applyBorder="1" applyAlignment="1">
      <alignment horizontal="right" vertical="top" wrapText="1"/>
    </xf>
    <xf numFmtId="40" fontId="4" fillId="2" borderId="0" xfId="4" applyNumberFormat="1" applyFont="1" applyFill="1" applyBorder="1" applyAlignment="1">
      <alignment vertical="top" wrapText="1"/>
    </xf>
    <xf numFmtId="174" fontId="4" fillId="4" borderId="8" xfId="3" applyNumberFormat="1" applyFont="1" applyFill="1" applyBorder="1" applyAlignment="1">
      <alignment horizontal="right" vertical="center" wrapText="1"/>
    </xf>
    <xf numFmtId="0" fontId="5" fillId="4" borderId="1" xfId="2" applyFont="1" applyFill="1" applyBorder="1" applyAlignment="1">
      <alignment horizontal="center" vertical="top" wrapText="1"/>
    </xf>
    <xf numFmtId="2" fontId="4" fillId="4" borderId="8" xfId="0" applyNumberFormat="1" applyFont="1" applyFill="1" applyBorder="1" applyAlignment="1"/>
    <xf numFmtId="0" fontId="4" fillId="4" borderId="8" xfId="0" applyNumberFormat="1" applyFont="1" applyFill="1" applyBorder="1" applyAlignment="1">
      <alignment horizontal="center"/>
    </xf>
    <xf numFmtId="4" fontId="4" fillId="4" borderId="1" xfId="2" applyNumberFormat="1" applyFont="1" applyFill="1" applyBorder="1" applyAlignment="1">
      <alignment vertical="top" wrapText="1"/>
    </xf>
    <xf numFmtId="0" fontId="4" fillId="4" borderId="1" xfId="4" applyFont="1" applyFill="1" applyBorder="1" applyAlignment="1">
      <alignment vertical="top" wrapText="1"/>
    </xf>
    <xf numFmtId="4" fontId="4" fillId="2" borderId="28" xfId="3" applyNumberFormat="1" applyFont="1" applyFill="1" applyBorder="1" applyAlignment="1">
      <alignment horizontal="right" vertical="top" wrapText="1"/>
    </xf>
    <xf numFmtId="40" fontId="4" fillId="52" borderId="8" xfId="3" applyNumberFormat="1" applyFont="1" applyFill="1" applyBorder="1" applyAlignment="1">
      <alignment horizontal="right" vertical="center" wrapText="1"/>
    </xf>
    <xf numFmtId="4" fontId="4" fillId="2" borderId="1" xfId="4" applyNumberFormat="1" applyFont="1" applyFill="1" applyBorder="1" applyAlignment="1">
      <alignment vertical="top" wrapText="1"/>
    </xf>
    <xf numFmtId="40" fontId="4" fillId="2" borderId="1" xfId="4" applyNumberFormat="1" applyFont="1" applyFill="1" applyBorder="1" applyAlignment="1">
      <alignment vertical="top" wrapText="1"/>
    </xf>
    <xf numFmtId="4" fontId="4" fillId="2" borderId="6" xfId="3" applyNumberFormat="1" applyFont="1" applyFill="1" applyBorder="1" applyAlignment="1">
      <alignment horizontal="right" vertical="top" wrapText="1"/>
    </xf>
    <xf numFmtId="4" fontId="4" fillId="2" borderId="6" xfId="3" applyNumberFormat="1" applyFont="1" applyFill="1" applyBorder="1" applyAlignment="1">
      <alignment horizontal="right" vertical="center" wrapText="1"/>
    </xf>
    <xf numFmtId="174" fontId="4" fillId="0" borderId="8" xfId="3" applyNumberFormat="1" applyFont="1" applyFill="1" applyBorder="1" applyAlignment="1">
      <alignment horizontal="right" vertical="center" wrapText="1"/>
    </xf>
    <xf numFmtId="0" fontId="4" fillId="0" borderId="8" xfId="5" applyFont="1" applyFill="1" applyBorder="1" applyAlignment="1">
      <alignment horizontal="left"/>
    </xf>
    <xf numFmtId="4" fontId="4" fillId="0" borderId="8" xfId="5" applyNumberFormat="1" applyFont="1" applyFill="1" applyBorder="1" applyAlignment="1"/>
    <xf numFmtId="0" fontId="4" fillId="0" borderId="8" xfId="5" applyFont="1" applyFill="1" applyBorder="1" applyAlignment="1">
      <alignment horizontal="center"/>
    </xf>
    <xf numFmtId="4" fontId="4" fillId="2" borderId="1" xfId="2" applyNumberFormat="1" applyFont="1" applyFill="1" applyBorder="1" applyAlignment="1">
      <alignment vertical="top" wrapText="1"/>
    </xf>
    <xf numFmtId="0" fontId="4" fillId="0" borderId="8" xfId="21" applyFont="1" applyFill="1" applyBorder="1" applyAlignment="1">
      <alignment vertical="center"/>
    </xf>
    <xf numFmtId="4" fontId="4" fillId="0" borderId="8" xfId="22" applyNumberFormat="1" applyFont="1" applyFill="1" applyBorder="1" applyAlignment="1">
      <alignment vertical="center"/>
    </xf>
    <xf numFmtId="0" fontId="4" fillId="0" borderId="8" xfId="2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168" fontId="4" fillId="3" borderId="1" xfId="7" applyFont="1" applyFill="1" applyBorder="1" applyAlignment="1">
      <alignment vertical="top" wrapText="1"/>
    </xf>
    <xf numFmtId="4" fontId="7" fillId="3" borderId="29" xfId="0" applyNumberFormat="1" applyFont="1" applyFill="1" applyBorder="1" applyAlignment="1">
      <alignment vertical="top" wrapText="1"/>
    </xf>
    <xf numFmtId="168" fontId="7" fillId="3" borderId="8" xfId="7" applyFont="1" applyFill="1" applyBorder="1" applyAlignment="1">
      <alignment vertical="top" wrapText="1"/>
    </xf>
    <xf numFmtId="10" fontId="9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>
      <alignment wrapText="1"/>
    </xf>
    <xf numFmtId="0" fontId="0" fillId="0" borderId="6" xfId="5" applyFont="1" applyFill="1" applyBorder="1" applyAlignment="1">
      <alignment horizontal="left" wrapText="1"/>
    </xf>
    <xf numFmtId="49" fontId="0" fillId="2" borderId="6" xfId="3" applyNumberFormat="1" applyFont="1" applyFill="1" applyBorder="1" applyAlignment="1">
      <alignment horizontal="left" vertical="center" wrapText="1"/>
    </xf>
    <xf numFmtId="0" fontId="0" fillId="0" borderId="6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4" borderId="0" xfId="4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right" vertical="top"/>
    </xf>
    <xf numFmtId="0" fontId="5" fillId="0" borderId="6" xfId="6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vertical="center"/>
    </xf>
    <xf numFmtId="43" fontId="5" fillId="0" borderId="6" xfId="19" applyFont="1" applyFill="1" applyBorder="1" applyAlignment="1">
      <alignment horizontal="center" vertical="center" wrapText="1"/>
    </xf>
    <xf numFmtId="4" fontId="48" fillId="2" borderId="0" xfId="2" applyNumberFormat="1" applyFont="1" applyFill="1" applyBorder="1" applyAlignment="1">
      <alignment vertical="top" wrapText="1"/>
    </xf>
    <xf numFmtId="0" fontId="48" fillId="2" borderId="0" xfId="2" applyFont="1" applyFill="1" applyBorder="1" applyAlignment="1">
      <alignment vertical="top" wrapText="1"/>
    </xf>
    <xf numFmtId="0" fontId="0" fillId="0" borderId="6" xfId="6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top"/>
    </xf>
    <xf numFmtId="0" fontId="0" fillId="0" borderId="0" xfId="6" applyFont="1" applyFill="1" applyBorder="1" applyAlignment="1">
      <alignment vertical="center" wrapText="1"/>
    </xf>
    <xf numFmtId="43" fontId="0" fillId="0" borderId="6" xfId="19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top" wrapText="1"/>
    </xf>
    <xf numFmtId="167" fontId="9" fillId="2" borderId="6" xfId="1" applyFont="1" applyFill="1" applyBorder="1" applyProtection="1">
      <protection locked="0"/>
    </xf>
    <xf numFmtId="0" fontId="0" fillId="7" borderId="0" xfId="4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right" vertical="top"/>
    </xf>
    <xf numFmtId="0" fontId="0" fillId="0" borderId="8" xfId="6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/>
    </xf>
    <xf numFmtId="43" fontId="4" fillId="0" borderId="8" xfId="19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vertical="top" wrapText="1"/>
    </xf>
    <xf numFmtId="0" fontId="8" fillId="2" borderId="1" xfId="2" applyFont="1" applyFill="1" applyBorder="1" applyAlignment="1">
      <alignment vertical="top" wrapText="1"/>
    </xf>
    <xf numFmtId="0" fontId="0" fillId="0" borderId="1" xfId="0" applyBorder="1"/>
    <xf numFmtId="0" fontId="0" fillId="0" borderId="7" xfId="21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left" vertical="top" wrapText="1"/>
    </xf>
    <xf numFmtId="2" fontId="4" fillId="0" borderId="6" xfId="0" applyNumberFormat="1" applyFont="1" applyFill="1" applyBorder="1" applyAlignment="1">
      <alignment horizontal="right" vertical="top"/>
    </xf>
    <xf numFmtId="0" fontId="4" fillId="2" borderId="6" xfId="0" applyNumberFormat="1" applyFont="1" applyFill="1" applyBorder="1" applyAlignment="1">
      <alignment vertical="top" wrapText="1"/>
    </xf>
    <xf numFmtId="2" fontId="4" fillId="0" borderId="6" xfId="0" applyNumberFormat="1" applyFont="1" applyFill="1" applyBorder="1" applyAlignment="1">
      <alignment vertical="center"/>
    </xf>
    <xf numFmtId="0" fontId="0" fillId="0" borderId="6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wrapText="1"/>
    </xf>
    <xf numFmtId="0" fontId="0" fillId="0" borderId="6" xfId="5" applyFont="1" applyFill="1" applyBorder="1" applyAlignment="1">
      <alignment horizontal="left"/>
    </xf>
    <xf numFmtId="0" fontId="0" fillId="0" borderId="6" xfId="24" applyFont="1" applyFill="1" applyBorder="1" applyAlignment="1" applyProtection="1">
      <alignment horizontal="left" vertical="center" wrapText="1"/>
      <protection locked="0"/>
    </xf>
    <xf numFmtId="0" fontId="0" fillId="0" borderId="8" xfId="21" applyFont="1" applyFill="1" applyBorder="1" applyAlignment="1">
      <alignment vertical="center"/>
    </xf>
    <xf numFmtId="0" fontId="0" fillId="0" borderId="6" xfId="0" applyFont="1" applyFill="1" applyBorder="1" applyAlignment="1">
      <alignment horizontal="left" wrapText="1"/>
    </xf>
    <xf numFmtId="0" fontId="0" fillId="0" borderId="7" xfId="0" applyBorder="1"/>
    <xf numFmtId="0" fontId="0" fillId="0" borderId="6" xfId="0" applyBorder="1"/>
    <xf numFmtId="0" fontId="5" fillId="0" borderId="6" xfId="0" applyFont="1" applyBorder="1" applyAlignment="1">
      <alignment wrapText="1"/>
    </xf>
    <xf numFmtId="49" fontId="0" fillId="0" borderId="6" xfId="3" applyNumberFormat="1" applyFont="1" applyFill="1" applyBorder="1" applyAlignment="1">
      <alignment horizontal="left" vertical="center" wrapText="1"/>
    </xf>
    <xf numFmtId="49" fontId="0" fillId="2" borderId="6" xfId="3" applyNumberFormat="1" applyFont="1" applyFill="1" applyBorder="1" applyAlignment="1">
      <alignment horizontal="left" vertical="top" wrapText="1"/>
    </xf>
    <xf numFmtId="0" fontId="0" fillId="0" borderId="6" xfId="21" applyFont="1" applyFill="1" applyBorder="1" applyAlignment="1">
      <alignment horizontal="justify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wrapText="1"/>
      <protection locked="0"/>
    </xf>
    <xf numFmtId="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2" applyFont="1" applyFill="1" applyBorder="1" applyAlignment="1" applyProtection="1">
      <alignment horizontal="left" vertical="top" wrapText="1"/>
      <protection locked="0"/>
    </xf>
    <xf numFmtId="0" fontId="4" fillId="2" borderId="0" xfId="2" applyFont="1" applyFill="1" applyBorder="1" applyAlignment="1" applyProtection="1">
      <alignment horizontal="left" vertical="top" wrapText="1"/>
      <protection locked="0"/>
    </xf>
    <xf numFmtId="4" fontId="4" fillId="2" borderId="0" xfId="2" applyNumberFormat="1" applyFont="1" applyFill="1" applyBorder="1" applyAlignment="1" applyProtection="1">
      <alignment vertical="top" wrapText="1"/>
      <protection locked="0"/>
    </xf>
    <xf numFmtId="0" fontId="4" fillId="2" borderId="0" xfId="2" applyFont="1" applyFill="1" applyBorder="1" applyAlignment="1" applyProtection="1">
      <alignment vertical="top" wrapText="1"/>
      <protection locked="0"/>
    </xf>
    <xf numFmtId="0" fontId="4" fillId="2" borderId="0" xfId="2" quotePrefix="1" applyFont="1" applyFill="1" applyBorder="1" applyAlignment="1" applyProtection="1">
      <alignment horizontal="left" vertical="top" wrapText="1"/>
      <protection locked="0"/>
    </xf>
    <xf numFmtId="4" fontId="4" fillId="2" borderId="0" xfId="2" applyNumberFormat="1" applyFont="1" applyFill="1" applyBorder="1" applyAlignment="1" applyProtection="1">
      <alignment horizontal="left" wrapText="1"/>
      <protection locked="0"/>
    </xf>
    <xf numFmtId="0" fontId="4" fillId="2" borderId="0" xfId="2" quotePrefix="1" applyFont="1" applyFill="1" applyBorder="1" applyAlignment="1" applyProtection="1">
      <alignment horizontal="left" wrapText="1"/>
      <protection locked="0"/>
    </xf>
    <xf numFmtId="4" fontId="4" fillId="2" borderId="0" xfId="2" applyNumberFormat="1" applyFont="1" applyFill="1" applyBorder="1" applyAlignment="1" applyProtection="1">
      <alignment horizontal="right" wrapText="1"/>
      <protection locked="0"/>
    </xf>
    <xf numFmtId="3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" fontId="6" fillId="2" borderId="0" xfId="2" applyNumberFormat="1" applyFont="1" applyFill="1" applyBorder="1" applyAlignment="1" applyProtection="1">
      <alignment vertical="top" wrapText="1"/>
      <protection locked="0"/>
    </xf>
    <xf numFmtId="0" fontId="6" fillId="2" borderId="0" xfId="2" applyFont="1" applyFill="1" applyBorder="1" applyAlignment="1" applyProtection="1">
      <alignment vertical="top" wrapText="1"/>
      <protection locked="0"/>
    </xf>
    <xf numFmtId="4" fontId="5" fillId="0" borderId="5" xfId="2" applyNumberFormat="1" applyFont="1" applyFill="1" applyBorder="1" applyAlignment="1" applyProtection="1">
      <alignment horizontal="center" wrapText="1"/>
      <protection locked="0"/>
    </xf>
    <xf numFmtId="4" fontId="5" fillId="0" borderId="5" xfId="2" applyNumberFormat="1" applyFont="1" applyFill="1" applyBorder="1" applyAlignment="1" applyProtection="1">
      <alignment horizontal="right" wrapText="1"/>
      <protection locked="0"/>
    </xf>
    <xf numFmtId="4" fontId="5" fillId="0" borderId="6" xfId="2" applyNumberFormat="1" applyFont="1" applyFill="1" applyBorder="1" applyAlignment="1" applyProtection="1">
      <alignment horizontal="center" wrapText="1"/>
      <protection locked="0"/>
    </xf>
    <xf numFmtId="4" fontId="5" fillId="0" borderId="6" xfId="2" applyNumberFormat="1" applyFont="1" applyFill="1" applyBorder="1" applyAlignment="1" applyProtection="1">
      <alignment horizontal="right" wrapText="1"/>
      <protection locked="0"/>
    </xf>
    <xf numFmtId="164" fontId="4" fillId="2" borderId="6" xfId="13" applyNumberFormat="1" applyFont="1" applyFill="1" applyBorder="1" applyProtection="1">
      <protection locked="0"/>
    </xf>
    <xf numFmtId="40" fontId="4" fillId="52" borderId="6" xfId="10" applyNumberFormat="1" applyFont="1" applyFill="1" applyBorder="1" applyAlignment="1" applyProtection="1">
      <protection locked="0"/>
    </xf>
    <xf numFmtId="4" fontId="4" fillId="0" borderId="6" xfId="10" applyNumberFormat="1" applyFont="1" applyFill="1" applyBorder="1" applyAlignment="1" applyProtection="1">
      <alignment horizontal="right" wrapText="1"/>
      <protection locked="0"/>
    </xf>
    <xf numFmtId="40" fontId="4" fillId="0" borderId="6" xfId="10" applyNumberFormat="1" applyFont="1" applyFill="1" applyBorder="1" applyAlignment="1" applyProtection="1">
      <protection locked="0"/>
    </xf>
    <xf numFmtId="168" fontId="4" fillId="2" borderId="6" xfId="12" applyNumberFormat="1" applyFont="1" applyFill="1" applyBorder="1" applyAlignment="1" applyProtection="1">
      <alignment horizontal="right" vertical="top" wrapText="1"/>
      <protection locked="0"/>
    </xf>
    <xf numFmtId="164" fontId="4" fillId="2" borderId="6" xfId="0" applyNumberFormat="1" applyFont="1" applyFill="1" applyBorder="1" applyAlignment="1" applyProtection="1">
      <alignment wrapText="1"/>
      <protection locked="0"/>
    </xf>
    <xf numFmtId="164" fontId="0" fillId="2" borderId="6" xfId="0" applyNumberFormat="1" applyFont="1" applyFill="1" applyBorder="1" applyAlignment="1" applyProtection="1">
      <alignment wrapText="1"/>
      <protection locked="0"/>
    </xf>
    <xf numFmtId="164" fontId="4" fillId="2" borderId="6" xfId="0" applyNumberFormat="1" applyFont="1" applyFill="1" applyBorder="1" applyAlignment="1" applyProtection="1">
      <alignment vertical="center" wrapText="1"/>
      <protection locked="0"/>
    </xf>
    <xf numFmtId="40" fontId="4" fillId="52" borderId="6" xfId="10" applyNumberFormat="1" applyFont="1" applyFill="1" applyBorder="1" applyAlignment="1" applyProtection="1">
      <alignment vertical="center"/>
      <protection locked="0"/>
    </xf>
    <xf numFmtId="4" fontId="4" fillId="2" borderId="6" xfId="14" applyNumberFormat="1" applyFont="1" applyFill="1" applyBorder="1" applyAlignment="1" applyProtection="1">
      <alignment horizontal="right" wrapText="1"/>
      <protection locked="0"/>
    </xf>
    <xf numFmtId="4" fontId="4" fillId="4" borderId="8" xfId="0" applyNumberFormat="1" applyFont="1" applyFill="1" applyBorder="1" applyAlignment="1" applyProtection="1">
      <alignment horizontal="right"/>
      <protection locked="0"/>
    </xf>
    <xf numFmtId="4" fontId="5" fillId="4" borderId="8" xfId="10" applyNumberFormat="1" applyFont="1" applyFill="1" applyBorder="1" applyAlignment="1" applyProtection="1">
      <alignment horizontal="right" wrapText="1"/>
      <protection locked="0"/>
    </xf>
    <xf numFmtId="4" fontId="4" fillId="2" borderId="6" xfId="10" applyNumberFormat="1" applyFont="1" applyFill="1" applyBorder="1" applyAlignment="1" applyProtection="1">
      <alignment horizontal="right" vertical="center"/>
      <protection locked="0"/>
    </xf>
    <xf numFmtId="4" fontId="4" fillId="3" borderId="6" xfId="10" applyNumberFormat="1" applyFont="1" applyFill="1" applyBorder="1" applyAlignment="1" applyProtection="1">
      <alignment horizontal="right" vertical="center" wrapText="1"/>
      <protection locked="0"/>
    </xf>
    <xf numFmtId="4" fontId="49" fillId="2" borderId="6" xfId="10" applyNumberFormat="1" applyFont="1" applyFill="1" applyBorder="1" applyAlignment="1" applyProtection="1">
      <alignment horizontal="right"/>
      <protection locked="0"/>
    </xf>
    <xf numFmtId="4" fontId="4" fillId="2" borderId="6" xfId="10" applyNumberFormat="1" applyFont="1" applyFill="1" applyBorder="1" applyAlignment="1" applyProtection="1">
      <alignment horizontal="right" wrapText="1"/>
      <protection locked="0"/>
    </xf>
    <xf numFmtId="4" fontId="4" fillId="2" borderId="6" xfId="10" applyNumberFormat="1" applyFont="1" applyFill="1" applyBorder="1" applyAlignment="1" applyProtection="1">
      <alignment horizontal="right"/>
      <protection locked="0"/>
    </xf>
    <xf numFmtId="4" fontId="4" fillId="3" borderId="6" xfId="10" applyNumberFormat="1" applyFont="1" applyFill="1" applyBorder="1" applyAlignment="1" applyProtection="1">
      <alignment horizontal="right" wrapText="1"/>
      <protection locked="0"/>
    </xf>
    <xf numFmtId="4" fontId="4" fillId="2" borderId="7" xfId="10" applyNumberFormat="1" applyFont="1" applyFill="1" applyBorder="1" applyAlignment="1" applyProtection="1">
      <alignment horizontal="right"/>
      <protection locked="0"/>
    </xf>
    <xf numFmtId="4" fontId="9" fillId="2" borderId="6" xfId="10" applyNumberFormat="1" applyFont="1" applyFill="1" applyBorder="1" applyAlignment="1" applyProtection="1">
      <alignment horizontal="right"/>
      <protection locked="0"/>
    </xf>
    <xf numFmtId="4" fontId="4" fillId="3" borderId="6" xfId="10" applyNumberFormat="1" applyFont="1" applyFill="1" applyBorder="1" applyAlignment="1" applyProtection="1">
      <alignment horizontal="right"/>
      <protection locked="0"/>
    </xf>
    <xf numFmtId="4" fontId="4" fillId="2" borderId="6" xfId="3" applyNumberFormat="1" applyFont="1" applyFill="1" applyBorder="1" applyAlignment="1" applyProtection="1">
      <alignment vertical="center"/>
      <protection locked="0"/>
    </xf>
    <xf numFmtId="168" fontId="5" fillId="2" borderId="6" xfId="213" applyNumberFormat="1" applyFont="1" applyFill="1" applyBorder="1" applyAlignment="1" applyProtection="1">
      <alignment horizontal="right" vertical="center" wrapText="1"/>
      <protection locked="0"/>
    </xf>
    <xf numFmtId="4" fontId="4" fillId="2" borderId="6" xfId="10" applyNumberFormat="1" applyFont="1" applyFill="1" applyBorder="1" applyAlignment="1" applyProtection="1">
      <alignment horizontal="right" vertical="center" wrapText="1"/>
      <protection locked="0"/>
    </xf>
    <xf numFmtId="4" fontId="4" fillId="2" borderId="8" xfId="3" applyNumberFormat="1" applyFont="1" applyFill="1" applyBorder="1" applyAlignment="1" applyProtection="1">
      <alignment vertical="center"/>
      <protection locked="0"/>
    </xf>
    <xf numFmtId="40" fontId="4" fillId="52" borderId="8" xfId="10" applyNumberFormat="1" applyFont="1" applyFill="1" applyBorder="1" applyAlignment="1" applyProtection="1">
      <protection locked="0"/>
    </xf>
    <xf numFmtId="4" fontId="4" fillId="0" borderId="6" xfId="3" applyNumberFormat="1" applyFont="1" applyFill="1" applyBorder="1" applyAlignment="1" applyProtection="1">
      <alignment vertical="center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4" fontId="5" fillId="4" borderId="6" xfId="10" applyNumberFormat="1" applyFont="1" applyFill="1" applyBorder="1" applyAlignment="1" applyProtection="1">
      <alignment horizontal="right" wrapText="1"/>
      <protection locked="0"/>
    </xf>
    <xf numFmtId="4" fontId="4" fillId="0" borderId="6" xfId="20" applyNumberFormat="1" applyFont="1" applyFill="1" applyBorder="1" applyAlignment="1" applyProtection="1">
      <alignment horizontal="right"/>
      <protection locked="0"/>
    </xf>
    <xf numFmtId="4" fontId="4" fillId="0" borderId="8" xfId="10" applyNumberFormat="1" applyFont="1" applyFill="1" applyBorder="1" applyAlignment="1" applyProtection="1">
      <alignment horizontal="right" wrapText="1"/>
      <protection locked="0"/>
    </xf>
    <xf numFmtId="4" fontId="4" fillId="0" borderId="6" xfId="0" applyNumberFormat="1" applyFont="1" applyFill="1" applyBorder="1" applyAlignment="1" applyProtection="1">
      <alignment horizontal="right"/>
      <protection locked="0"/>
    </xf>
    <xf numFmtId="4" fontId="4" fillId="0" borderId="6" xfId="0" applyNumberFormat="1" applyFont="1" applyFill="1" applyBorder="1" applyAlignment="1" applyProtection="1">
      <protection locked="0"/>
    </xf>
    <xf numFmtId="167" fontId="5" fillId="0" borderId="6" xfId="1" applyFont="1" applyFill="1" applyBorder="1" applyAlignment="1" applyProtection="1">
      <alignment horizontal="center" wrapText="1"/>
      <protection locked="0"/>
    </xf>
    <xf numFmtId="4" fontId="5" fillId="0" borderId="6" xfId="0" applyNumberFormat="1" applyFont="1" applyFill="1" applyBorder="1" applyAlignment="1" applyProtection="1">
      <alignment horizontal="right" wrapText="1"/>
      <protection locked="0"/>
    </xf>
    <xf numFmtId="4" fontId="4" fillId="0" borderId="6" xfId="21" applyNumberFormat="1" applyFont="1" applyFill="1" applyBorder="1" applyAlignment="1" applyProtection="1">
      <protection locked="0"/>
    </xf>
    <xf numFmtId="4" fontId="4" fillId="0" borderId="6" xfId="21" applyNumberFormat="1" applyFont="1" applyFill="1" applyBorder="1" applyAlignment="1" applyProtection="1">
      <alignment vertical="center"/>
      <protection locked="0"/>
    </xf>
    <xf numFmtId="4" fontId="4" fillId="0" borderId="7" xfId="21" applyNumberFormat="1" applyFont="1" applyFill="1" applyBorder="1" applyAlignment="1" applyProtection="1">
      <alignment vertical="center"/>
      <protection locked="0"/>
    </xf>
    <xf numFmtId="4" fontId="4" fillId="0" borderId="8" xfId="23" applyNumberFormat="1" applyFont="1" applyFill="1" applyBorder="1" applyAlignment="1" applyProtection="1">
      <alignment vertical="center"/>
      <protection locked="0"/>
    </xf>
    <xf numFmtId="4" fontId="4" fillId="0" borderId="6" xfId="23" applyNumberFormat="1" applyFont="1" applyFill="1" applyBorder="1" applyAlignment="1" applyProtection="1">
      <alignment vertical="center"/>
      <protection locked="0"/>
    </xf>
    <xf numFmtId="4" fontId="4" fillId="0" borderId="6" xfId="26" applyNumberFormat="1" applyFont="1" applyFill="1" applyBorder="1" applyAlignment="1" applyProtection="1">
      <alignment vertical="top"/>
      <protection locked="0"/>
    </xf>
    <xf numFmtId="164" fontId="4" fillId="0" borderId="6" xfId="0" applyNumberFormat="1" applyFont="1" applyFill="1" applyBorder="1" applyProtection="1">
      <protection locked="0"/>
    </xf>
    <xf numFmtId="43" fontId="4" fillId="0" borderId="7" xfId="19" applyFont="1" applyFill="1" applyBorder="1" applyAlignment="1" applyProtection="1">
      <alignment horizontal="right" wrapText="1"/>
      <protection locked="0"/>
    </xf>
    <xf numFmtId="164" fontId="4" fillId="0" borderId="6" xfId="0" applyNumberFormat="1" applyFont="1" applyFill="1" applyBorder="1" applyAlignment="1" applyProtection="1">
      <alignment vertical="center"/>
      <protection locked="0"/>
    </xf>
    <xf numFmtId="4" fontId="4" fillId="0" borderId="6" xfId="0" applyNumberFormat="1" applyFont="1" applyFill="1" applyBorder="1" applyAlignment="1" applyProtection="1">
      <alignment horizontal="right" wrapText="1"/>
      <protection locked="0"/>
    </xf>
    <xf numFmtId="164" fontId="5" fillId="0" borderId="6" xfId="0" applyNumberFormat="1" applyFont="1" applyFill="1" applyBorder="1" applyAlignment="1" applyProtection="1">
      <alignment vertical="center"/>
      <protection locked="0"/>
    </xf>
    <xf numFmtId="4" fontId="4" fillId="0" borderId="6" xfId="10" applyNumberFormat="1" applyFont="1" applyFill="1" applyBorder="1" applyAlignment="1" applyProtection="1">
      <alignment horizontal="right" vertical="center" wrapText="1"/>
      <protection locked="0"/>
    </xf>
    <xf numFmtId="164" fontId="4" fillId="0" borderId="8" xfId="0" applyNumberFormat="1" applyFont="1" applyFill="1" applyBorder="1" applyAlignment="1" applyProtection="1">
      <alignment vertical="center"/>
      <protection locked="0"/>
    </xf>
    <xf numFmtId="43" fontId="4" fillId="4" borderId="8" xfId="19" applyFont="1" applyFill="1" applyBorder="1" applyAlignment="1" applyProtection="1">
      <protection locked="0"/>
    </xf>
    <xf numFmtId="4" fontId="5" fillId="4" borderId="8" xfId="9" applyNumberFormat="1" applyFont="1" applyFill="1" applyBorder="1" applyAlignment="1" applyProtection="1">
      <alignment horizontal="right" vertical="center" wrapText="1"/>
      <protection locked="0"/>
    </xf>
    <xf numFmtId="43" fontId="4" fillId="0" borderId="6" xfId="19" applyFont="1" applyFill="1" applyBorder="1" applyAlignment="1" applyProtection="1">
      <protection locked="0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169" fontId="4" fillId="4" borderId="6" xfId="0" applyNumberFormat="1" applyFont="1" applyFill="1" applyBorder="1" applyAlignment="1" applyProtection="1">
      <alignment vertical="center" wrapText="1"/>
      <protection locked="0"/>
    </xf>
    <xf numFmtId="4" fontId="5" fillId="4" borderId="6" xfId="9" applyNumberFormat="1" applyFont="1" applyFill="1" applyBorder="1" applyAlignment="1" applyProtection="1">
      <alignment horizontal="right" vertical="center" wrapText="1"/>
      <protection locked="0"/>
    </xf>
    <xf numFmtId="4" fontId="4" fillId="3" borderId="6" xfId="4" applyNumberFormat="1" applyFont="1" applyFill="1" applyBorder="1" applyAlignment="1" applyProtection="1">
      <alignment wrapText="1"/>
      <protection locked="0"/>
    </xf>
    <xf numFmtId="165" fontId="4" fillId="2" borderId="6" xfId="8" applyNumberFormat="1" applyFont="1" applyFill="1" applyBorder="1" applyAlignment="1" applyProtection="1">
      <alignment horizontal="right" wrapText="1"/>
      <protection locked="0"/>
    </xf>
    <xf numFmtId="4" fontId="4" fillId="3" borderId="6" xfId="0" applyNumberFormat="1" applyFont="1" applyFill="1" applyBorder="1" applyAlignment="1" applyProtection="1">
      <alignment horizontal="right"/>
      <protection locked="0"/>
    </xf>
    <xf numFmtId="4" fontId="4" fillId="3" borderId="6" xfId="0" applyNumberFormat="1" applyFont="1" applyFill="1" applyBorder="1" applyAlignment="1" applyProtection="1">
      <alignment horizontal="right" wrapText="1"/>
      <protection locked="0"/>
    </xf>
    <xf numFmtId="4" fontId="9" fillId="3" borderId="6" xfId="29" applyNumberFormat="1" applyFont="1" applyFill="1" applyBorder="1" applyProtection="1">
      <protection locked="0"/>
    </xf>
    <xf numFmtId="4" fontId="4" fillId="0" borderId="6" xfId="4" applyNumberFormat="1" applyFont="1" applyFill="1" applyBorder="1" applyAlignment="1" applyProtection="1">
      <alignment vertical="justify" wrapText="1"/>
      <protection locked="0"/>
    </xf>
    <xf numFmtId="4" fontId="9" fillId="3" borderId="6" xfId="29" applyNumberFormat="1" applyFont="1" applyFill="1" applyBorder="1" applyAlignment="1" applyProtection="1">
      <alignment horizontal="right" wrapText="1"/>
      <protection locked="0"/>
    </xf>
    <xf numFmtId="4" fontId="4" fillId="4" borderId="6" xfId="4" applyNumberFormat="1" applyFont="1" applyFill="1" applyBorder="1" applyAlignment="1" applyProtection="1">
      <alignment wrapText="1"/>
      <protection locked="0"/>
    </xf>
    <xf numFmtId="4" fontId="5" fillId="4" borderId="6" xfId="4" applyNumberFormat="1" applyFont="1" applyFill="1" applyBorder="1" applyAlignment="1" applyProtection="1">
      <alignment horizontal="right" wrapText="1"/>
      <protection locked="0"/>
    </xf>
    <xf numFmtId="4" fontId="5" fillId="3" borderId="6" xfId="4" applyNumberFormat="1" applyFont="1" applyFill="1" applyBorder="1" applyAlignment="1" applyProtection="1">
      <alignment horizontal="right" wrapText="1"/>
      <protection locked="0"/>
    </xf>
    <xf numFmtId="4" fontId="4" fillId="4" borderId="8" xfId="4" applyNumberFormat="1" applyFont="1" applyFill="1" applyBorder="1" applyAlignment="1" applyProtection="1">
      <alignment wrapText="1"/>
      <protection locked="0"/>
    </xf>
    <xf numFmtId="164" fontId="5" fillId="4" borderId="8" xfId="0" applyNumberFormat="1" applyFont="1" applyFill="1" applyBorder="1" applyAlignment="1" applyProtection="1">
      <alignment horizontal="right" wrapText="1"/>
      <protection locked="0"/>
    </xf>
  </cellXfs>
  <cellStyles count="325">
    <cellStyle name="20% - Accent1" xfId="31"/>
    <cellStyle name="20% - Accent1 2" xfId="32"/>
    <cellStyle name="20% - Accent2" xfId="33"/>
    <cellStyle name="20% - Accent2 2" xfId="34"/>
    <cellStyle name="20% - Accent3" xfId="35"/>
    <cellStyle name="20% - Accent3 2" xfId="36"/>
    <cellStyle name="20% - Accent4" xfId="37"/>
    <cellStyle name="20% - Accent4 2" xfId="38"/>
    <cellStyle name="20% - Accent5" xfId="39"/>
    <cellStyle name="20% - Accent6" xfId="40"/>
    <cellStyle name="20% - Accent6 2" xfId="41"/>
    <cellStyle name="20% - Énfasis1 2" xfId="42"/>
    <cellStyle name="20% - Énfasis1 3" xfId="43"/>
    <cellStyle name="20% - Énfasis2 2" xfId="44"/>
    <cellStyle name="20% - Énfasis2 3" xfId="45"/>
    <cellStyle name="20% - Énfasis3 2" xfId="46"/>
    <cellStyle name="20% - Énfasis3 3" xfId="47"/>
    <cellStyle name="20% - Énfasis4 2" xfId="48"/>
    <cellStyle name="20% - Énfasis4 3" xfId="49"/>
    <cellStyle name="20% - Énfasis5 2" xfId="50"/>
    <cellStyle name="20% - Énfasis5 3" xfId="51"/>
    <cellStyle name="20% - Énfasis6 2" xfId="52"/>
    <cellStyle name="20% - Énfasis6 3" xfId="53"/>
    <cellStyle name="40% - Accent1" xfId="54"/>
    <cellStyle name="40% - Accent1 2" xfId="55"/>
    <cellStyle name="40% - Accent2" xfId="56"/>
    <cellStyle name="40% - Accent3" xfId="57"/>
    <cellStyle name="40% - Accent3 2" xfId="58"/>
    <cellStyle name="40% - Accent4" xfId="59"/>
    <cellStyle name="40% - Accent4 2" xfId="60"/>
    <cellStyle name="40% - Accent5" xfId="61"/>
    <cellStyle name="40% - Accent5 2" xfId="62"/>
    <cellStyle name="40% - Accent6" xfId="63"/>
    <cellStyle name="40% - Accent6 2" xfId="64"/>
    <cellStyle name="40% - Énfasis1 2" xfId="65"/>
    <cellStyle name="40% - Énfasis1 3" xfId="66"/>
    <cellStyle name="40% - Énfasis2 2" xfId="67"/>
    <cellStyle name="40% - Énfasis2 3" xfId="68"/>
    <cellStyle name="40% - Énfasis3 2" xfId="69"/>
    <cellStyle name="40% - Énfasis3 3" xfId="70"/>
    <cellStyle name="40% - Énfasis4 2" xfId="71"/>
    <cellStyle name="40% - Énfasis4 3" xfId="72"/>
    <cellStyle name="40% - Énfasis5 2" xfId="73"/>
    <cellStyle name="40% - Énfasis5 3" xfId="74"/>
    <cellStyle name="40% - Énfasis6 2" xfId="75"/>
    <cellStyle name="40% - Énfasis6 3" xfId="76"/>
    <cellStyle name="60% - Accent1" xfId="77"/>
    <cellStyle name="60% - Accent1 2" xfId="78"/>
    <cellStyle name="60% - Accent2" xfId="79"/>
    <cellStyle name="60% - Accent2 2" xfId="80"/>
    <cellStyle name="60% - Accent3" xfId="81"/>
    <cellStyle name="60% - Accent3 2" xfId="82"/>
    <cellStyle name="60% - Accent4" xfId="83"/>
    <cellStyle name="60% - Accent4 2" xfId="84"/>
    <cellStyle name="60% - Accent5" xfId="85"/>
    <cellStyle name="60% - Accent5 2" xfId="86"/>
    <cellStyle name="60% - Accent6" xfId="87"/>
    <cellStyle name="60% - Accent6 2" xfId="88"/>
    <cellStyle name="60% - Énfasis1 2" xfId="89"/>
    <cellStyle name="60% - Énfasis1 3" xfId="90"/>
    <cellStyle name="60% - Énfasis2 2" xfId="91"/>
    <cellStyle name="60% - Énfasis2 3" xfId="92"/>
    <cellStyle name="60% - Énfasis3 2" xfId="93"/>
    <cellStyle name="60% - Énfasis3 3" xfId="94"/>
    <cellStyle name="60% - Énfasis4 2" xfId="95"/>
    <cellStyle name="60% - Énfasis4 3" xfId="96"/>
    <cellStyle name="60% - Énfasis5 2" xfId="97"/>
    <cellStyle name="60% - Énfasis5 3" xfId="98"/>
    <cellStyle name="60% - Énfasis6 2" xfId="99"/>
    <cellStyle name="60% - Énfasis6 3" xfId="100"/>
    <cellStyle name="Accent1" xfId="101"/>
    <cellStyle name="Accent1 - 20%" xfId="102"/>
    <cellStyle name="Accent1 - 40%" xfId="103"/>
    <cellStyle name="Accent1 - 60%" xfId="104"/>
    <cellStyle name="Accent1 2" xfId="105"/>
    <cellStyle name="Accent2" xfId="106"/>
    <cellStyle name="Accent2 - 20%" xfId="107"/>
    <cellStyle name="Accent2 - 40%" xfId="108"/>
    <cellStyle name="Accent2 - 60%" xfId="109"/>
    <cellStyle name="Accent2 2" xfId="110"/>
    <cellStyle name="Accent3" xfId="111"/>
    <cellStyle name="Accent3 - 20%" xfId="112"/>
    <cellStyle name="Accent3 - 40%" xfId="113"/>
    <cellStyle name="Accent3 - 60%" xfId="114"/>
    <cellStyle name="Accent3 2" xfId="115"/>
    <cellStyle name="Accent4" xfId="116"/>
    <cellStyle name="Accent4 - 20%" xfId="117"/>
    <cellStyle name="Accent4 - 40%" xfId="118"/>
    <cellStyle name="Accent4 - 60%" xfId="119"/>
    <cellStyle name="Accent4 2" xfId="120"/>
    <cellStyle name="Accent5" xfId="121"/>
    <cellStyle name="Accent5 - 20%" xfId="122"/>
    <cellStyle name="Accent5 - 40%" xfId="123"/>
    <cellStyle name="Accent5 - 60%" xfId="124"/>
    <cellStyle name="Accent5 2" xfId="125"/>
    <cellStyle name="Accent6" xfId="126"/>
    <cellStyle name="Accent6 - 20%" xfId="127"/>
    <cellStyle name="Accent6 - 40%" xfId="128"/>
    <cellStyle name="Accent6 - 60%" xfId="129"/>
    <cellStyle name="Accent6 2" xfId="130"/>
    <cellStyle name="Bad" xfId="131"/>
    <cellStyle name="Bad 2" xfId="132"/>
    <cellStyle name="Buena 2" xfId="133"/>
    <cellStyle name="Buena 3" xfId="134"/>
    <cellStyle name="Calculation" xfId="135"/>
    <cellStyle name="Calculation 2" xfId="136"/>
    <cellStyle name="Cálculo 2" xfId="137"/>
    <cellStyle name="Cálculo 3" xfId="138"/>
    <cellStyle name="Celda de comprobación 2" xfId="139"/>
    <cellStyle name="Celda de comprobación 3" xfId="140"/>
    <cellStyle name="Celda vinculada 2" xfId="141"/>
    <cellStyle name="Celda vinculada 3" xfId="142"/>
    <cellStyle name="Check Cell" xfId="143"/>
    <cellStyle name="Check Cell 2" xfId="144"/>
    <cellStyle name="Comma 2" xfId="145"/>
    <cellStyle name="Comma 2 2" xfId="146"/>
    <cellStyle name="Comma 2 2 3" xfId="321"/>
    <cellStyle name="Comma 3" xfId="147"/>
    <cellStyle name="Comma_ACUEDUCTO DE  PADRE LAS CASAS" xfId="148"/>
    <cellStyle name="Emphasis 1" xfId="149"/>
    <cellStyle name="Emphasis 2" xfId="150"/>
    <cellStyle name="Emphasis 3" xfId="151"/>
    <cellStyle name="Encabezado 4 2" xfId="152"/>
    <cellStyle name="Encabezado 4 3" xfId="153"/>
    <cellStyle name="Énfasis1 2" xfId="154"/>
    <cellStyle name="Énfasis1 3" xfId="155"/>
    <cellStyle name="Énfasis2 2" xfId="156"/>
    <cellStyle name="Énfasis2 3" xfId="157"/>
    <cellStyle name="Énfasis3 2" xfId="158"/>
    <cellStyle name="Énfasis3 3" xfId="159"/>
    <cellStyle name="Énfasis4 2" xfId="160"/>
    <cellStyle name="Énfasis4 3" xfId="161"/>
    <cellStyle name="Énfasis5 2" xfId="162"/>
    <cellStyle name="Énfasis5 3" xfId="163"/>
    <cellStyle name="Énfasis6 2" xfId="164"/>
    <cellStyle name="Énfasis6 3" xfId="165"/>
    <cellStyle name="Entrada 2" xfId="166"/>
    <cellStyle name="Entrada 3" xfId="167"/>
    <cellStyle name="Euro" xfId="168"/>
    <cellStyle name="Euro 2" xfId="169"/>
    <cellStyle name="Euro 3" xfId="170"/>
    <cellStyle name="Euro 4" xfId="171"/>
    <cellStyle name="Euro_act 102-11 al 46-11 REH OT, EST BOM, PT Y DR AC CASTILLO LOS CAFES" xfId="172"/>
    <cellStyle name="Explanatory Text" xfId="173"/>
    <cellStyle name="F2" xfId="174"/>
    <cellStyle name="F2 2" xfId="175"/>
    <cellStyle name="F2_act 102-11 al 46-11 REH OT, EST BOM, PT Y DR AC CASTILLO LOS CAFES" xfId="176"/>
    <cellStyle name="F3" xfId="177"/>
    <cellStyle name="F3 2" xfId="178"/>
    <cellStyle name="F3_act 102-11 al 46-11 REH OT, EST BOM, PT Y DR AC CASTILLO LOS CAFES" xfId="179"/>
    <cellStyle name="F4" xfId="180"/>
    <cellStyle name="F4 2" xfId="181"/>
    <cellStyle name="F4_act 102-11 al 46-11 REH OT, EST BOM, PT Y DR AC CASTILLO LOS CAFES" xfId="182"/>
    <cellStyle name="F5" xfId="183"/>
    <cellStyle name="F5 2" xfId="184"/>
    <cellStyle name="F5_act 102-11 al 46-11 REH OT, EST BOM, PT Y DR AC CASTILLO LOS CAFES" xfId="185"/>
    <cellStyle name="F6" xfId="186"/>
    <cellStyle name="F6 2" xfId="187"/>
    <cellStyle name="F6_act 102-11 al 46-11 REH OT, EST BOM, PT Y DR AC CASTILLO LOS CAFES" xfId="188"/>
    <cellStyle name="F7" xfId="189"/>
    <cellStyle name="F7 2" xfId="190"/>
    <cellStyle name="F7_act 102-11 al 46-11 REH OT, EST BOM, PT Y DR AC CASTILLO LOS CAFES" xfId="191"/>
    <cellStyle name="F8" xfId="192"/>
    <cellStyle name="F8 2" xfId="193"/>
    <cellStyle name="F8_act 102-11 al 46-11 REH OT, EST BOM, PT Y DR AC CASTILLO LOS CAFES" xfId="194"/>
    <cellStyle name="Good" xfId="195"/>
    <cellStyle name="Good 2" xfId="196"/>
    <cellStyle name="Heading 1" xfId="197"/>
    <cellStyle name="Heading 1 2" xfId="198"/>
    <cellStyle name="Heading 2" xfId="199"/>
    <cellStyle name="Heading 2 2" xfId="200"/>
    <cellStyle name="Heading 3" xfId="201"/>
    <cellStyle name="Heading 3 2" xfId="202"/>
    <cellStyle name="Heading 4" xfId="203"/>
    <cellStyle name="Heading 4 2" xfId="204"/>
    <cellStyle name="Incorrecto 2" xfId="205"/>
    <cellStyle name="Incorrecto 3" xfId="206"/>
    <cellStyle name="Input" xfId="207"/>
    <cellStyle name="Input 2" xfId="208"/>
    <cellStyle name="Linked Cell" xfId="209"/>
    <cellStyle name="Linked Cell 2" xfId="210"/>
    <cellStyle name="Millares" xfId="1" builtinId="3"/>
    <cellStyle name="Millares 10" xfId="7"/>
    <cellStyle name="Millares 11" xfId="19"/>
    <cellStyle name="Millares 12" xfId="211"/>
    <cellStyle name="Millares 2" xfId="212"/>
    <cellStyle name="Millares 2 11" xfId="10"/>
    <cellStyle name="Millares 2 2" xfId="213"/>
    <cellStyle name="Millares 2 2 2" xfId="214"/>
    <cellStyle name="Millares 2 2 2 4" xfId="12"/>
    <cellStyle name="Millares 2 2 3" xfId="11"/>
    <cellStyle name="Millares 2 3" xfId="215"/>
    <cellStyle name="Millares 2 3 3" xfId="216"/>
    <cellStyle name="Millares 2 4" xfId="217"/>
    <cellStyle name="Millares 2 5" xfId="218"/>
    <cellStyle name="Millares 2 6" xfId="219"/>
    <cellStyle name="Millares 2 6 2" xfId="323"/>
    <cellStyle name="Millares 2_111-12 ac neyba zona alta" xfId="220"/>
    <cellStyle name="Millares 3" xfId="221"/>
    <cellStyle name="Millares 3 2" xfId="222"/>
    <cellStyle name="Millares 3 2 2" xfId="223"/>
    <cellStyle name="Millares 3 2 3" xfId="27"/>
    <cellStyle name="Millares 3 3" xfId="224"/>
    <cellStyle name="Millares 3 3 2" xfId="18"/>
    <cellStyle name="Millares 3 4" xfId="225"/>
    <cellStyle name="Millares 3 5" xfId="226"/>
    <cellStyle name="Millares 3_111-12 ac neyba zona alta" xfId="227"/>
    <cellStyle name="Millares 4" xfId="228"/>
    <cellStyle name="Millares 4 2" xfId="16"/>
    <cellStyle name="Millares 5" xfId="229"/>
    <cellStyle name="Millares 5 2" xfId="230"/>
    <cellStyle name="Millares 5 3" xfId="231"/>
    <cellStyle name="Millares 5 4" xfId="232"/>
    <cellStyle name="Millares 6" xfId="233"/>
    <cellStyle name="Millares 6 2" xfId="234"/>
    <cellStyle name="Millares 7" xfId="235"/>
    <cellStyle name="Millares 7 2" xfId="14"/>
    <cellStyle name="Millares 7 3" xfId="9"/>
    <cellStyle name="Millares 8" xfId="236"/>
    <cellStyle name="Millares 9" xfId="237"/>
    <cellStyle name="Millares_Copia de Copia de Copia de Copia de 153-09 ELECTRIFICACION..." xfId="25"/>
    <cellStyle name="Millares_PRESUPUESTO" xfId="22"/>
    <cellStyle name="Moneda 2" xfId="238"/>
    <cellStyle name="Neutral 2" xfId="239"/>
    <cellStyle name="Neutral 3" xfId="240"/>
    <cellStyle name="Neutral 4" xfId="241"/>
    <cellStyle name="No-definido" xfId="242"/>
    <cellStyle name="No-definido 2" xfId="243"/>
    <cellStyle name="Normal" xfId="0" builtinId="0"/>
    <cellStyle name="Normal - Style1" xfId="244"/>
    <cellStyle name="Normal 10" xfId="29"/>
    <cellStyle name="Normal 11" xfId="245"/>
    <cellStyle name="Normal 12" xfId="246"/>
    <cellStyle name="Normal 13" xfId="247"/>
    <cellStyle name="Normal 13 2" xfId="248"/>
    <cellStyle name="Normal 14" xfId="249"/>
    <cellStyle name="Normal 15" xfId="250"/>
    <cellStyle name="Normal 16" xfId="251"/>
    <cellStyle name="Normal 17" xfId="252"/>
    <cellStyle name="Normal 18" xfId="253"/>
    <cellStyle name="Normal 19" xfId="254"/>
    <cellStyle name="Normal 2" xfId="255"/>
    <cellStyle name="Normal 2 10" xfId="4"/>
    <cellStyle name="Normal 2 2" xfId="256"/>
    <cellStyle name="Normal 2 2 2" xfId="26"/>
    <cellStyle name="Normal 2 3" xfId="257"/>
    <cellStyle name="Normal 2 3 2" xfId="8"/>
    <cellStyle name="Normal 2 3 3" xfId="320"/>
    <cellStyle name="Normal 2 4" xfId="258"/>
    <cellStyle name="Normal 2 5" xfId="259"/>
    <cellStyle name="Normal 2 5 2" xfId="324"/>
    <cellStyle name="Normal 2 9" xfId="322"/>
    <cellStyle name="Normal 2_07-09 presupu..." xfId="260"/>
    <cellStyle name="Normal 2_ANALISIS REC 3" xfId="5"/>
    <cellStyle name="Normal 20" xfId="261"/>
    <cellStyle name="Normal 20 2" xfId="317"/>
    <cellStyle name="Normal 21" xfId="262"/>
    <cellStyle name="Normal 22" xfId="318"/>
    <cellStyle name="Normal 3" xfId="263"/>
    <cellStyle name="Normal 3 2" xfId="15"/>
    <cellStyle name="Normal 3 3" xfId="264"/>
    <cellStyle name="Normal 35" xfId="319"/>
    <cellStyle name="Normal 4" xfId="265"/>
    <cellStyle name="Normal 4 2" xfId="266"/>
    <cellStyle name="Normal 4 3" xfId="267"/>
    <cellStyle name="Normal 4 4" xfId="268"/>
    <cellStyle name="Normal 44" xfId="13"/>
    <cellStyle name="Normal 48" xfId="269"/>
    <cellStyle name="Normal 5" xfId="270"/>
    <cellStyle name="Normal 5 2" xfId="271"/>
    <cellStyle name="Normal 5 3" xfId="272"/>
    <cellStyle name="Normal 5 4" xfId="6"/>
    <cellStyle name="Normal 5_Act.1 103-2011, Rehabilitacion y acondicionamiento de 2 depositos Nigua y el AC.MULT. EL CARRIL LA PARED, san cristobal" xfId="273"/>
    <cellStyle name="Normal 6" xfId="274"/>
    <cellStyle name="Normal 6 2" xfId="275"/>
    <cellStyle name="Normal 6 3" xfId="276"/>
    <cellStyle name="Normal 7" xfId="277"/>
    <cellStyle name="Normal 7 2" xfId="28"/>
    <cellStyle name="Normal 8" xfId="278"/>
    <cellStyle name="Normal 8 2" xfId="279"/>
    <cellStyle name="Normal 9" xfId="280"/>
    <cellStyle name="Normal 9 2" xfId="17"/>
    <cellStyle name="Normal_BOQ - ALC-RED-NEIBA-QAQC_VINCI PRESUPUESTO UNIFICADO  LOS  ALCANTARILLADOS SANITARIOS PARA INAPA 02.09.11" xfId="20"/>
    <cellStyle name="Normal_Copia de Copia de Copia de Copia de 153-09 ELECTRIFICACION..." xfId="23"/>
    <cellStyle name="Normal_Hoja1" xfId="3"/>
    <cellStyle name="Normal_PRESUPUESTO" xfId="21"/>
    <cellStyle name="Normal_REC. 1 No.204-05 AL AC. LA ANGELINA-LA CANA-Las guaranas-_REC. 3 No. xxx-08 AL 018-02 ACUEDUCTO MULTIPLE ANGELINA-LAS CANAS- LAS GUARANAS" xfId="24"/>
    <cellStyle name="Normal_Rec. No.3 118-03   Pta. de trat.A.Negras san juan de la maguana 2" xfId="2"/>
    <cellStyle name="Notas 2" xfId="281"/>
    <cellStyle name="Notas 3" xfId="282"/>
    <cellStyle name="Notas 4" xfId="283"/>
    <cellStyle name="Note" xfId="284"/>
    <cellStyle name="Note 2" xfId="285"/>
    <cellStyle name="Note 3" xfId="286"/>
    <cellStyle name="Output" xfId="287"/>
    <cellStyle name="Output 2" xfId="288"/>
    <cellStyle name="Percent 2" xfId="289"/>
    <cellStyle name="Porcentaje 2" xfId="290"/>
    <cellStyle name="Porcentual 2" xfId="291"/>
    <cellStyle name="Porcentual 2 2" xfId="292"/>
    <cellStyle name="Porcentual 2 3" xfId="30"/>
    <cellStyle name="Porcentual 3" xfId="293"/>
    <cellStyle name="Porcentual 4" xfId="294"/>
    <cellStyle name="Porcentual 5" xfId="295"/>
    <cellStyle name="Salida 2" xfId="296"/>
    <cellStyle name="Salida 3" xfId="297"/>
    <cellStyle name="Sheet Title" xfId="298"/>
    <cellStyle name="Texto de advertencia 2" xfId="299"/>
    <cellStyle name="Texto de advertencia 3" xfId="300"/>
    <cellStyle name="Texto explicativo 2" xfId="301"/>
    <cellStyle name="Texto explicativo 3" xfId="302"/>
    <cellStyle name="Title" xfId="303"/>
    <cellStyle name="Title 2" xfId="304"/>
    <cellStyle name="Título 1 2" xfId="305"/>
    <cellStyle name="Título 1 3" xfId="306"/>
    <cellStyle name="Título 2 2" xfId="307"/>
    <cellStyle name="Título 2 3" xfId="308"/>
    <cellStyle name="Título 3 2" xfId="309"/>
    <cellStyle name="Título 3 3" xfId="310"/>
    <cellStyle name="Título 4" xfId="311"/>
    <cellStyle name="Título 5" xfId="312"/>
    <cellStyle name="Total 2" xfId="313"/>
    <cellStyle name="Total 3" xfId="314"/>
    <cellStyle name="Total 4" xfId="315"/>
    <cellStyle name="Warning Text" xfId="3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240</xdr:row>
      <xdr:rowOff>0</xdr:rowOff>
    </xdr:from>
    <xdr:to>
      <xdr:col>1</xdr:col>
      <xdr:colOff>1304925</xdr:colOff>
      <xdr:row>242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19275" y="488632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seopc\Copia%20de%20Analisis%20PARA%20PRESUPUESTO%20OBRAS%20PUBLICA%20df%20enero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-costos-01\reclamaciones%20ucr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V265"/>
  <sheetViews>
    <sheetView showGridLines="0" showZeros="0" tabSelected="1" view="pageBreakPreview" topLeftCell="A79" zoomScaleSheetLayoutView="100" workbookViewId="0">
      <selection activeCell="J11" sqref="J11"/>
    </sheetView>
  </sheetViews>
  <sheetFormatPr baseColWidth="10" defaultRowHeight="12.75" x14ac:dyDescent="0.2"/>
  <cols>
    <col min="1" max="1" width="6.7109375" customWidth="1"/>
    <col min="2" max="2" width="56.28515625" customWidth="1"/>
    <col min="3" max="3" width="11.85546875" customWidth="1"/>
    <col min="4" max="4" width="6" customWidth="1"/>
    <col min="5" max="5" width="11.7109375" customWidth="1"/>
    <col min="6" max="6" width="15.140625" style="41" customWidth="1"/>
    <col min="7" max="7" width="17.140625" style="5" customWidth="1"/>
    <col min="8" max="9" width="12.7109375" style="6" bestFit="1" customWidth="1"/>
    <col min="10" max="10" width="11.7109375" bestFit="1" customWidth="1"/>
  </cols>
  <sheetData>
    <row r="1" spans="1:14" s="295" customFormat="1" x14ac:dyDescent="0.2">
      <c r="F1" s="296"/>
      <c r="G1" s="297"/>
      <c r="H1" s="298"/>
      <c r="I1" s="298"/>
    </row>
    <row r="2" spans="1:14" s="295" customFormat="1" x14ac:dyDescent="0.2">
      <c r="A2" s="299" t="s">
        <v>193</v>
      </c>
      <c r="B2" s="300"/>
      <c r="C2" s="300"/>
      <c r="D2" s="300"/>
      <c r="E2" s="300"/>
      <c r="F2" s="300"/>
      <c r="G2" s="301"/>
      <c r="H2" s="302"/>
      <c r="I2" s="302"/>
    </row>
    <row r="3" spans="1:14" s="295" customFormat="1" x14ac:dyDescent="0.2">
      <c r="A3" s="303" t="s">
        <v>0</v>
      </c>
      <c r="B3" s="303"/>
      <c r="C3" s="304"/>
      <c r="D3" s="305" t="s">
        <v>1</v>
      </c>
      <c r="E3" s="305"/>
      <c r="F3" s="306"/>
      <c r="G3" s="301"/>
      <c r="H3" s="302"/>
      <c r="I3" s="302"/>
    </row>
    <row r="4" spans="1:14" s="295" customFormat="1" ht="9.75" customHeight="1" x14ac:dyDescent="0.2">
      <c r="A4" s="307"/>
      <c r="B4" s="307"/>
      <c r="C4" s="307"/>
      <c r="D4" s="307"/>
      <c r="E4" s="307"/>
      <c r="F4" s="307"/>
      <c r="G4" s="308"/>
      <c r="H4" s="309"/>
      <c r="I4" s="309"/>
    </row>
    <row r="5" spans="1:14" s="140" customFormat="1" ht="14.25" customHeight="1" x14ac:dyDescent="0.2">
      <c r="A5" s="134" t="s">
        <v>2</v>
      </c>
      <c r="B5" s="134" t="s">
        <v>3</v>
      </c>
      <c r="C5" s="135" t="s">
        <v>4</v>
      </c>
      <c r="D5" s="134" t="s">
        <v>5</v>
      </c>
      <c r="E5" s="136" t="s">
        <v>6</v>
      </c>
      <c r="F5" s="137" t="s">
        <v>7</v>
      </c>
      <c r="G5" s="138"/>
      <c r="H5" s="139"/>
      <c r="I5" s="139"/>
    </row>
    <row r="6" spans="1:14" ht="7.5" customHeight="1" x14ac:dyDescent="0.2">
      <c r="A6" s="66"/>
      <c r="B6" s="67"/>
      <c r="C6" s="68"/>
      <c r="D6" s="69"/>
      <c r="E6" s="310"/>
      <c r="F6" s="311"/>
      <c r="G6" s="2"/>
      <c r="H6" s="3"/>
      <c r="I6" s="3"/>
    </row>
    <row r="7" spans="1:14" x14ac:dyDescent="0.2">
      <c r="A7" s="145" t="s">
        <v>110</v>
      </c>
      <c r="B7" s="145" t="s">
        <v>191</v>
      </c>
      <c r="C7" s="153"/>
      <c r="D7" s="154"/>
      <c r="E7" s="312"/>
      <c r="F7" s="313"/>
      <c r="G7" s="2"/>
      <c r="H7" s="3"/>
      <c r="I7" s="3"/>
    </row>
    <row r="8" spans="1:14" ht="8.25" customHeight="1" x14ac:dyDescent="0.2">
      <c r="B8" s="145"/>
      <c r="C8" s="153"/>
      <c r="D8" s="154"/>
      <c r="E8" s="312"/>
      <c r="F8" s="313"/>
      <c r="G8" s="2"/>
      <c r="H8" s="3"/>
      <c r="I8" s="3"/>
    </row>
    <row r="9" spans="1:14" ht="25.5" x14ac:dyDescent="0.2">
      <c r="A9" s="152" t="s">
        <v>8</v>
      </c>
      <c r="B9" s="111" t="s">
        <v>156</v>
      </c>
      <c r="C9" s="153"/>
      <c r="D9" s="154"/>
      <c r="E9" s="312"/>
      <c r="F9" s="313"/>
      <c r="G9" s="2"/>
      <c r="H9" s="3"/>
      <c r="I9" s="3"/>
    </row>
    <row r="10" spans="1:14" ht="7.5" customHeight="1" x14ac:dyDescent="0.2">
      <c r="A10" s="210"/>
      <c r="B10" s="145"/>
      <c r="C10" s="153"/>
      <c r="D10" s="154"/>
      <c r="E10" s="312"/>
      <c r="F10" s="313"/>
      <c r="G10" s="2"/>
      <c r="H10" s="3"/>
      <c r="I10" s="3"/>
    </row>
    <row r="11" spans="1:14" s="17" customFormat="1" x14ac:dyDescent="0.2">
      <c r="A11" s="158">
        <v>1</v>
      </c>
      <c r="B11" s="160" t="s">
        <v>14</v>
      </c>
      <c r="C11" s="161">
        <v>1</v>
      </c>
      <c r="D11" s="155" t="s">
        <v>10</v>
      </c>
      <c r="E11" s="314"/>
      <c r="F11" s="315">
        <f>ROUND(C11*E11,2)</f>
        <v>0</v>
      </c>
      <c r="G11" s="1"/>
      <c r="H11" s="13"/>
      <c r="I11" s="13"/>
      <c r="J11" s="13"/>
      <c r="K11" s="13"/>
      <c r="L11" s="13"/>
      <c r="M11" s="13"/>
      <c r="N11" s="13"/>
    </row>
    <row r="12" spans="1:14" s="17" customFormat="1" ht="9.75" customHeight="1" x14ac:dyDescent="0.2">
      <c r="A12" s="159"/>
      <c r="B12" s="157"/>
      <c r="C12" s="161">
        <v>0</v>
      </c>
      <c r="D12" s="155"/>
      <c r="E12" s="314"/>
      <c r="F12" s="315"/>
      <c r="G12" s="1"/>
      <c r="H12" s="13"/>
      <c r="I12" s="13"/>
      <c r="J12" s="13"/>
      <c r="K12" s="13"/>
      <c r="L12" s="13"/>
      <c r="M12" s="13"/>
      <c r="N12" s="13"/>
    </row>
    <row r="13" spans="1:14" s="17" customFormat="1" x14ac:dyDescent="0.2">
      <c r="A13" s="211">
        <v>2</v>
      </c>
      <c r="B13" s="162" t="s">
        <v>111</v>
      </c>
      <c r="C13" s="161">
        <v>0</v>
      </c>
      <c r="D13" s="155"/>
      <c r="E13" s="314"/>
      <c r="F13" s="315"/>
      <c r="G13" s="1"/>
      <c r="H13" s="13"/>
      <c r="I13" s="13"/>
      <c r="J13" s="13"/>
      <c r="K13" s="13"/>
      <c r="L13" s="13"/>
      <c r="M13" s="13"/>
      <c r="N13" s="13"/>
    </row>
    <row r="14" spans="1:14" s="17" customFormat="1" x14ac:dyDescent="0.2">
      <c r="A14" s="163">
        <v>2.1</v>
      </c>
      <c r="B14" s="251" t="s">
        <v>26</v>
      </c>
      <c r="C14" s="161">
        <v>7.19</v>
      </c>
      <c r="D14" s="165" t="s">
        <v>16</v>
      </c>
      <c r="E14" s="316"/>
      <c r="F14" s="315">
        <f>ROUND(C14*E14,2)</f>
        <v>0</v>
      </c>
      <c r="G14" s="1"/>
      <c r="H14" s="13"/>
      <c r="I14" s="13"/>
      <c r="J14" s="13"/>
      <c r="K14" s="13"/>
      <c r="L14" s="13"/>
      <c r="M14" s="13"/>
      <c r="N14" s="13"/>
    </row>
    <row r="15" spans="1:14" s="17" customFormat="1" ht="25.5" x14ac:dyDescent="0.2">
      <c r="A15" s="166">
        <v>2.2000000000000002</v>
      </c>
      <c r="B15" s="251" t="s">
        <v>194</v>
      </c>
      <c r="C15" s="161">
        <v>2</v>
      </c>
      <c r="D15" s="165" t="s">
        <v>16</v>
      </c>
      <c r="E15" s="314"/>
      <c r="F15" s="315">
        <f>ROUND(C15*E15,2)</f>
        <v>0</v>
      </c>
      <c r="G15" s="1"/>
      <c r="H15" s="13"/>
      <c r="I15" s="13"/>
      <c r="J15" s="13"/>
      <c r="K15" s="13"/>
      <c r="L15" s="13"/>
      <c r="M15" s="13"/>
      <c r="N15" s="13"/>
    </row>
    <row r="16" spans="1:14" s="17" customFormat="1" x14ac:dyDescent="0.2">
      <c r="A16" s="166">
        <v>2.2999999999999998</v>
      </c>
      <c r="B16" s="251" t="s">
        <v>217</v>
      </c>
      <c r="C16" s="161">
        <v>6.23</v>
      </c>
      <c r="D16" s="165" t="s">
        <v>16</v>
      </c>
      <c r="E16" s="314"/>
      <c r="F16" s="315">
        <f>ROUND(C16*E16,2)</f>
        <v>0</v>
      </c>
      <c r="G16" s="1"/>
      <c r="H16" s="13"/>
      <c r="I16" s="13"/>
      <c r="J16" s="13"/>
      <c r="K16" s="13"/>
      <c r="L16" s="13"/>
      <c r="M16" s="13"/>
      <c r="N16" s="13"/>
    </row>
    <row r="17" spans="1:14" s="17" customFormat="1" x14ac:dyDescent="0.2">
      <c r="A17" s="159"/>
      <c r="B17" s="157"/>
      <c r="C17" s="161">
        <v>0</v>
      </c>
      <c r="D17" s="155"/>
      <c r="E17" s="314"/>
      <c r="F17" s="315"/>
      <c r="G17" s="1"/>
      <c r="H17" s="13"/>
      <c r="I17" s="13"/>
      <c r="J17" s="13"/>
      <c r="K17" s="13"/>
      <c r="L17" s="13"/>
      <c r="M17" s="13"/>
      <c r="N17" s="13"/>
    </row>
    <row r="18" spans="1:14" s="17" customFormat="1" x14ac:dyDescent="0.2">
      <c r="A18" s="211">
        <v>3</v>
      </c>
      <c r="B18" s="162" t="s">
        <v>195</v>
      </c>
      <c r="C18" s="161">
        <v>0</v>
      </c>
      <c r="D18" s="165"/>
      <c r="E18" s="314"/>
      <c r="F18" s="315"/>
      <c r="G18" s="1"/>
      <c r="H18" s="13"/>
      <c r="I18" s="13"/>
      <c r="J18" s="13"/>
      <c r="K18" s="13"/>
      <c r="L18" s="13"/>
      <c r="M18" s="13"/>
      <c r="N18" s="13"/>
    </row>
    <row r="19" spans="1:14" s="17" customFormat="1" x14ac:dyDescent="0.2">
      <c r="A19" s="163">
        <v>3.1</v>
      </c>
      <c r="B19" s="160" t="s">
        <v>112</v>
      </c>
      <c r="C19" s="161">
        <v>2.09</v>
      </c>
      <c r="D19" s="165" t="s">
        <v>16</v>
      </c>
      <c r="E19" s="314"/>
      <c r="F19" s="315">
        <f t="shared" ref="F19:F26" si="0">ROUND(C19*E19,2)</f>
        <v>0</v>
      </c>
      <c r="G19" s="1"/>
      <c r="H19" s="13"/>
      <c r="I19" s="13"/>
      <c r="J19" s="13"/>
      <c r="K19" s="13"/>
      <c r="L19" s="13"/>
      <c r="M19" s="13"/>
      <c r="N19" s="13"/>
    </row>
    <row r="20" spans="1:14" s="17" customFormat="1" x14ac:dyDescent="0.2">
      <c r="A20" s="163">
        <v>3.2</v>
      </c>
      <c r="B20" s="160" t="s">
        <v>113</v>
      </c>
      <c r="C20" s="161">
        <v>1.0900000000000001</v>
      </c>
      <c r="D20" s="165" t="s">
        <v>16</v>
      </c>
      <c r="E20" s="314"/>
      <c r="F20" s="315">
        <f t="shared" si="0"/>
        <v>0</v>
      </c>
      <c r="G20" s="1"/>
      <c r="H20" s="13"/>
      <c r="I20" s="13"/>
      <c r="J20" s="13"/>
      <c r="K20" s="13"/>
      <c r="L20" s="13"/>
      <c r="M20" s="13"/>
      <c r="N20" s="13"/>
    </row>
    <row r="21" spans="1:14" s="17" customFormat="1" ht="25.5" x14ac:dyDescent="0.2">
      <c r="A21" s="163">
        <v>3.3</v>
      </c>
      <c r="B21" s="164" t="s">
        <v>114</v>
      </c>
      <c r="C21" s="161">
        <v>0.63</v>
      </c>
      <c r="D21" s="165" t="s">
        <v>16</v>
      </c>
      <c r="E21" s="314"/>
      <c r="F21" s="315">
        <f t="shared" si="0"/>
        <v>0</v>
      </c>
      <c r="G21" s="1"/>
      <c r="H21" s="13"/>
      <c r="I21" s="13"/>
      <c r="J21" s="13"/>
      <c r="K21" s="13"/>
      <c r="L21" s="13"/>
      <c r="M21" s="13"/>
      <c r="N21" s="13"/>
    </row>
    <row r="22" spans="1:14" s="17" customFormat="1" x14ac:dyDescent="0.2">
      <c r="A22" s="163">
        <v>3.4</v>
      </c>
      <c r="B22" s="164" t="s">
        <v>115</v>
      </c>
      <c r="C22" s="167">
        <v>0.83</v>
      </c>
      <c r="D22" s="168" t="s">
        <v>16</v>
      </c>
      <c r="E22" s="314"/>
      <c r="F22" s="317">
        <f t="shared" si="0"/>
        <v>0</v>
      </c>
      <c r="G22" s="1"/>
      <c r="H22" s="13"/>
      <c r="I22" s="13"/>
      <c r="J22" s="13"/>
      <c r="K22" s="13"/>
      <c r="L22" s="13"/>
      <c r="M22" s="13"/>
      <c r="N22" s="13"/>
    </row>
    <row r="23" spans="1:14" s="17" customFormat="1" x14ac:dyDescent="0.2">
      <c r="A23" s="163">
        <v>3.5</v>
      </c>
      <c r="B23" s="160" t="s">
        <v>116</v>
      </c>
      <c r="C23" s="161">
        <v>0.33</v>
      </c>
      <c r="D23" s="165" t="s">
        <v>16</v>
      </c>
      <c r="E23" s="314"/>
      <c r="F23" s="315">
        <f t="shared" si="0"/>
        <v>0</v>
      </c>
      <c r="G23" s="1"/>
      <c r="H23" s="13"/>
      <c r="I23" s="13"/>
      <c r="J23" s="13"/>
      <c r="K23" s="13"/>
      <c r="L23" s="13"/>
      <c r="M23" s="13"/>
      <c r="N23" s="13"/>
    </row>
    <row r="24" spans="1:14" s="17" customFormat="1" x14ac:dyDescent="0.2">
      <c r="A24" s="163">
        <v>3.6</v>
      </c>
      <c r="B24" s="160" t="s">
        <v>117</v>
      </c>
      <c r="C24" s="161">
        <v>7.9</v>
      </c>
      <c r="D24" s="165" t="s">
        <v>24</v>
      </c>
      <c r="E24" s="314"/>
      <c r="F24" s="315">
        <f t="shared" si="0"/>
        <v>0</v>
      </c>
      <c r="G24" s="1"/>
      <c r="H24" s="13"/>
      <c r="I24" s="13"/>
      <c r="J24" s="13"/>
      <c r="K24" s="13"/>
      <c r="L24" s="13"/>
      <c r="M24" s="13"/>
      <c r="N24" s="13"/>
    </row>
    <row r="25" spans="1:14" s="17" customFormat="1" x14ac:dyDescent="0.2">
      <c r="A25" s="163">
        <v>3.7</v>
      </c>
      <c r="B25" s="160" t="s">
        <v>118</v>
      </c>
      <c r="C25" s="161">
        <v>7.9</v>
      </c>
      <c r="D25" s="165" t="s">
        <v>24</v>
      </c>
      <c r="E25" s="314"/>
      <c r="F25" s="315">
        <f t="shared" si="0"/>
        <v>0</v>
      </c>
      <c r="G25" s="1"/>
      <c r="H25" s="13"/>
      <c r="I25" s="13"/>
      <c r="J25" s="13"/>
      <c r="K25" s="13"/>
      <c r="L25" s="13"/>
      <c r="M25" s="13"/>
      <c r="N25" s="13"/>
    </row>
    <row r="26" spans="1:14" s="17" customFormat="1" x14ac:dyDescent="0.2">
      <c r="A26" s="163">
        <v>3.8</v>
      </c>
      <c r="B26" s="160" t="s">
        <v>119</v>
      </c>
      <c r="C26" s="161">
        <v>3.09</v>
      </c>
      <c r="D26" s="165" t="s">
        <v>16</v>
      </c>
      <c r="E26" s="314"/>
      <c r="F26" s="315">
        <f t="shared" si="0"/>
        <v>0</v>
      </c>
      <c r="G26" s="1"/>
      <c r="H26" s="13"/>
      <c r="I26" s="13"/>
      <c r="J26" s="13"/>
      <c r="K26" s="13"/>
      <c r="L26" s="13"/>
      <c r="M26" s="13"/>
      <c r="N26" s="13"/>
    </row>
    <row r="27" spans="1:14" s="17" customFormat="1" x14ac:dyDescent="0.2">
      <c r="A27" s="159"/>
      <c r="B27" s="157"/>
      <c r="C27" s="161"/>
      <c r="D27" s="155"/>
      <c r="E27" s="318"/>
      <c r="F27" s="315"/>
      <c r="G27" s="1"/>
      <c r="H27" s="13"/>
      <c r="I27" s="13"/>
      <c r="J27" s="13"/>
      <c r="K27" s="13"/>
      <c r="L27" s="13"/>
      <c r="M27" s="13"/>
      <c r="N27" s="13"/>
    </row>
    <row r="28" spans="1:14" s="17" customFormat="1" x14ac:dyDescent="0.2">
      <c r="A28" s="212">
        <v>4</v>
      </c>
      <c r="B28" s="162" t="s">
        <v>120</v>
      </c>
      <c r="C28" s="161"/>
      <c r="D28" s="155"/>
      <c r="E28" s="318"/>
      <c r="F28" s="315"/>
      <c r="G28" s="1"/>
      <c r="H28" s="13"/>
      <c r="I28" s="13"/>
      <c r="J28" s="13"/>
      <c r="K28" s="13"/>
      <c r="L28" s="13"/>
      <c r="M28" s="13"/>
      <c r="N28" s="13"/>
    </row>
    <row r="29" spans="1:14" s="17" customFormat="1" x14ac:dyDescent="0.2">
      <c r="A29" s="163">
        <v>4.0999999999999996</v>
      </c>
      <c r="B29" s="160" t="s">
        <v>121</v>
      </c>
      <c r="C29" s="161">
        <v>6.92</v>
      </c>
      <c r="D29" s="165" t="s">
        <v>9</v>
      </c>
      <c r="E29" s="318"/>
      <c r="F29" s="315">
        <f>ROUND(C29*E29,2)</f>
        <v>0</v>
      </c>
      <c r="G29" s="1"/>
      <c r="H29" s="13"/>
      <c r="I29" s="13"/>
      <c r="J29" s="13"/>
      <c r="K29" s="13"/>
      <c r="L29" s="13"/>
      <c r="M29" s="13"/>
      <c r="N29" s="13"/>
    </row>
    <row r="30" spans="1:14" s="17" customFormat="1" x14ac:dyDescent="0.2">
      <c r="A30" s="163">
        <v>4.2</v>
      </c>
      <c r="B30" s="160" t="s">
        <v>122</v>
      </c>
      <c r="C30" s="161">
        <v>37.56</v>
      </c>
      <c r="D30" s="165" t="s">
        <v>9</v>
      </c>
      <c r="E30" s="318"/>
      <c r="F30" s="315">
        <f>ROUND(C30*E30,2)</f>
        <v>0</v>
      </c>
      <c r="G30" s="1"/>
      <c r="H30" s="13"/>
      <c r="I30" s="13"/>
      <c r="J30" s="13"/>
      <c r="K30" s="13"/>
      <c r="L30" s="13"/>
      <c r="M30" s="13"/>
      <c r="N30" s="13"/>
    </row>
    <row r="31" spans="1:14" s="17" customFormat="1" ht="10.5" customHeight="1" x14ac:dyDescent="0.2">
      <c r="A31" s="163"/>
      <c r="B31" s="157"/>
      <c r="C31" s="161"/>
      <c r="D31" s="155"/>
      <c r="E31" s="318"/>
      <c r="F31" s="315"/>
      <c r="G31" s="1"/>
      <c r="H31" s="13"/>
      <c r="I31" s="13"/>
      <c r="J31" s="13"/>
      <c r="K31" s="13"/>
      <c r="L31" s="13"/>
      <c r="M31" s="13"/>
      <c r="N31" s="13"/>
    </row>
    <row r="32" spans="1:14" s="17" customFormat="1" x14ac:dyDescent="0.2">
      <c r="A32" s="211">
        <v>5</v>
      </c>
      <c r="B32" s="162" t="s">
        <v>21</v>
      </c>
      <c r="C32" s="161"/>
      <c r="D32" s="165"/>
      <c r="E32" s="319"/>
      <c r="F32" s="315"/>
      <c r="G32" s="1"/>
      <c r="H32" s="13"/>
      <c r="I32" s="13"/>
      <c r="J32" s="13"/>
      <c r="K32" s="13"/>
      <c r="L32" s="13"/>
      <c r="M32" s="13"/>
      <c r="N32" s="13"/>
    </row>
    <row r="33" spans="1:14" s="17" customFormat="1" x14ac:dyDescent="0.2">
      <c r="A33" s="163">
        <v>5.0999999999999996</v>
      </c>
      <c r="B33" s="169" t="s">
        <v>123</v>
      </c>
      <c r="C33" s="161">
        <v>98.55</v>
      </c>
      <c r="D33" s="165" t="s">
        <v>9</v>
      </c>
      <c r="E33" s="319"/>
      <c r="F33" s="315">
        <f t="shared" ref="F33:F40" si="1">ROUND(C33*E33,2)</f>
        <v>0</v>
      </c>
      <c r="G33" s="1"/>
      <c r="H33" s="13"/>
      <c r="I33" s="13"/>
      <c r="J33" s="13"/>
      <c r="K33" s="13"/>
      <c r="L33" s="13"/>
      <c r="M33" s="13"/>
      <c r="N33" s="13"/>
    </row>
    <row r="34" spans="1:14" s="17" customFormat="1" x14ac:dyDescent="0.2">
      <c r="A34" s="163">
        <v>5.2</v>
      </c>
      <c r="B34" s="160" t="s">
        <v>109</v>
      </c>
      <c r="C34" s="161">
        <v>25.76</v>
      </c>
      <c r="D34" s="165" t="s">
        <v>9</v>
      </c>
      <c r="E34" s="319"/>
      <c r="F34" s="315">
        <f t="shared" si="1"/>
        <v>0</v>
      </c>
      <c r="G34" s="1"/>
      <c r="H34" s="13"/>
      <c r="I34" s="13"/>
      <c r="J34" s="13"/>
      <c r="K34" s="13"/>
      <c r="L34" s="13"/>
      <c r="M34" s="13"/>
      <c r="N34" s="13"/>
    </row>
    <row r="35" spans="1:14" s="17" customFormat="1" x14ac:dyDescent="0.2">
      <c r="A35" s="163">
        <v>5.3</v>
      </c>
      <c r="B35" s="160" t="s">
        <v>124</v>
      </c>
      <c r="C35" s="161">
        <v>74.400000000000006</v>
      </c>
      <c r="D35" s="165" t="s">
        <v>107</v>
      </c>
      <c r="E35" s="319"/>
      <c r="F35" s="315">
        <f t="shared" si="1"/>
        <v>0</v>
      </c>
      <c r="G35" s="1"/>
      <c r="H35" s="13"/>
      <c r="I35" s="13"/>
      <c r="J35" s="13"/>
      <c r="K35" s="13"/>
      <c r="L35" s="13"/>
      <c r="M35" s="13"/>
      <c r="N35" s="13"/>
    </row>
    <row r="36" spans="1:14" s="17" customFormat="1" x14ac:dyDescent="0.2">
      <c r="A36" s="163">
        <v>5.4</v>
      </c>
      <c r="B36" s="160" t="s">
        <v>125</v>
      </c>
      <c r="C36" s="161">
        <f>+C33</f>
        <v>98.55</v>
      </c>
      <c r="D36" s="165" t="s">
        <v>9</v>
      </c>
      <c r="E36" s="319"/>
      <c r="F36" s="315">
        <f t="shared" si="1"/>
        <v>0</v>
      </c>
      <c r="G36" s="1"/>
      <c r="H36" s="13"/>
      <c r="I36" s="13"/>
      <c r="J36" s="13"/>
      <c r="K36" s="13"/>
      <c r="L36" s="13"/>
      <c r="M36" s="13"/>
      <c r="N36" s="13"/>
    </row>
    <row r="37" spans="1:14" s="17" customFormat="1" ht="25.5" x14ac:dyDescent="0.2">
      <c r="A37" s="163">
        <v>5.5</v>
      </c>
      <c r="B37" s="268" t="s">
        <v>218</v>
      </c>
      <c r="C37" s="161">
        <v>14.96</v>
      </c>
      <c r="D37" s="165" t="s">
        <v>9</v>
      </c>
      <c r="E37" s="319"/>
      <c r="F37" s="315">
        <f t="shared" si="1"/>
        <v>0</v>
      </c>
      <c r="G37" s="1"/>
      <c r="H37" s="13"/>
      <c r="I37" s="13"/>
      <c r="J37" s="13"/>
      <c r="K37" s="13"/>
      <c r="L37" s="13"/>
      <c r="M37" s="13"/>
      <c r="N37" s="13"/>
    </row>
    <row r="38" spans="1:14" s="17" customFormat="1" x14ac:dyDescent="0.2">
      <c r="A38" s="163">
        <v>5.6</v>
      </c>
      <c r="B38" s="160" t="s">
        <v>126</v>
      </c>
      <c r="C38" s="161">
        <v>20.399999999999999</v>
      </c>
      <c r="D38" s="165" t="s">
        <v>107</v>
      </c>
      <c r="E38" s="319"/>
      <c r="F38" s="315">
        <f t="shared" si="1"/>
        <v>0</v>
      </c>
      <c r="G38" s="1"/>
      <c r="H38" s="13"/>
      <c r="I38" s="13"/>
      <c r="J38" s="13"/>
      <c r="K38" s="13"/>
      <c r="L38" s="13"/>
      <c r="M38" s="13"/>
      <c r="N38" s="13"/>
    </row>
    <row r="39" spans="1:14" s="17" customFormat="1" x14ac:dyDescent="0.2">
      <c r="A39" s="163">
        <v>5.7</v>
      </c>
      <c r="B39" s="160" t="s">
        <v>127</v>
      </c>
      <c r="C39" s="161">
        <v>19.8</v>
      </c>
      <c r="D39" s="165" t="s">
        <v>107</v>
      </c>
      <c r="E39" s="319"/>
      <c r="F39" s="315">
        <f t="shared" si="1"/>
        <v>0</v>
      </c>
      <c r="G39" s="1"/>
      <c r="H39" s="13"/>
      <c r="I39" s="13"/>
      <c r="J39" s="13"/>
      <c r="K39" s="13"/>
      <c r="L39" s="13"/>
      <c r="M39" s="13"/>
      <c r="N39" s="13"/>
    </row>
    <row r="40" spans="1:14" s="17" customFormat="1" x14ac:dyDescent="0.2">
      <c r="A40" s="163">
        <v>5.8</v>
      </c>
      <c r="B40" s="171" t="s">
        <v>22</v>
      </c>
      <c r="C40" s="161">
        <v>25.76</v>
      </c>
      <c r="D40" s="165" t="s">
        <v>9</v>
      </c>
      <c r="E40" s="320"/>
      <c r="F40" s="315">
        <f t="shared" si="1"/>
        <v>0</v>
      </c>
      <c r="G40" s="1"/>
      <c r="H40" s="13"/>
      <c r="I40" s="13"/>
      <c r="J40" s="13"/>
      <c r="K40" s="13"/>
      <c r="L40" s="13"/>
      <c r="M40" s="13"/>
      <c r="N40" s="13"/>
    </row>
    <row r="41" spans="1:14" s="17" customFormat="1" ht="9.75" customHeight="1" x14ac:dyDescent="0.2">
      <c r="A41" s="170"/>
      <c r="B41" s="171"/>
      <c r="C41" s="161"/>
      <c r="D41" s="165"/>
      <c r="E41" s="319"/>
      <c r="F41" s="315"/>
      <c r="G41" s="1"/>
      <c r="H41" s="13"/>
      <c r="I41" s="13"/>
      <c r="J41" s="13"/>
      <c r="K41" s="13"/>
      <c r="L41" s="13"/>
      <c r="M41" s="13"/>
      <c r="N41" s="13"/>
    </row>
    <row r="42" spans="1:14" s="17" customFormat="1" x14ac:dyDescent="0.2">
      <c r="A42" s="213">
        <v>6</v>
      </c>
      <c r="B42" s="162" t="s">
        <v>128</v>
      </c>
      <c r="C42" s="161"/>
      <c r="D42" s="165"/>
      <c r="E42" s="319"/>
      <c r="F42" s="315"/>
      <c r="G42" s="1"/>
      <c r="H42" s="13"/>
      <c r="I42" s="13"/>
      <c r="J42" s="13"/>
      <c r="K42" s="13"/>
      <c r="L42" s="13"/>
      <c r="M42" s="13"/>
      <c r="N42" s="13"/>
    </row>
    <row r="43" spans="1:14" s="17" customFormat="1" ht="25.5" x14ac:dyDescent="0.2">
      <c r="A43" s="163">
        <v>6.1</v>
      </c>
      <c r="B43" s="268" t="s">
        <v>187</v>
      </c>
      <c r="C43" s="172">
        <v>33.89</v>
      </c>
      <c r="D43" s="173" t="s">
        <v>108</v>
      </c>
      <c r="E43" s="321"/>
      <c r="F43" s="322">
        <f>ROUND(C43*E43,2)</f>
        <v>0</v>
      </c>
      <c r="G43" s="1"/>
      <c r="H43" s="13"/>
      <c r="I43" s="13"/>
      <c r="J43" s="13"/>
      <c r="K43" s="13"/>
      <c r="L43" s="13"/>
      <c r="M43" s="13"/>
      <c r="N43" s="13"/>
    </row>
    <row r="44" spans="1:14" s="17" customFormat="1" x14ac:dyDescent="0.2">
      <c r="A44" s="174">
        <v>6.2</v>
      </c>
      <c r="B44" s="160" t="s">
        <v>129</v>
      </c>
      <c r="C44" s="161">
        <v>64.56</v>
      </c>
      <c r="D44" s="165" t="s">
        <v>108</v>
      </c>
      <c r="E44" s="319"/>
      <c r="F44" s="315">
        <f>ROUND(C44*E44,2)</f>
        <v>0</v>
      </c>
      <c r="G44" s="1"/>
      <c r="H44" s="13"/>
      <c r="I44" s="13"/>
      <c r="J44" s="13"/>
      <c r="K44" s="13"/>
      <c r="L44" s="13"/>
      <c r="M44" s="13"/>
      <c r="N44" s="13"/>
    </row>
    <row r="45" spans="1:14" s="17" customFormat="1" x14ac:dyDescent="0.2">
      <c r="A45" s="175"/>
      <c r="B45" s="160"/>
      <c r="C45" s="161"/>
      <c r="D45" s="165"/>
      <c r="E45" s="319"/>
      <c r="F45" s="315"/>
      <c r="G45" s="1"/>
      <c r="H45" s="13"/>
      <c r="I45" s="13"/>
      <c r="J45" s="13"/>
      <c r="K45" s="13"/>
      <c r="L45" s="13"/>
      <c r="M45" s="13"/>
      <c r="N45" s="13"/>
    </row>
    <row r="46" spans="1:14" s="17" customFormat="1" x14ac:dyDescent="0.2">
      <c r="A46" s="213">
        <v>7</v>
      </c>
      <c r="B46" s="162" t="s">
        <v>130</v>
      </c>
      <c r="C46" s="161"/>
      <c r="D46" s="165"/>
      <c r="E46" s="319"/>
      <c r="F46" s="315"/>
      <c r="G46" s="1"/>
      <c r="H46" s="13"/>
      <c r="I46" s="13"/>
      <c r="J46" s="13"/>
      <c r="K46" s="13"/>
      <c r="L46" s="13"/>
      <c r="M46" s="13"/>
      <c r="N46" s="13"/>
    </row>
    <row r="47" spans="1:14" s="17" customFormat="1" x14ac:dyDescent="0.2">
      <c r="A47" s="175">
        <v>7.1</v>
      </c>
      <c r="B47" s="160" t="s">
        <v>131</v>
      </c>
      <c r="C47" s="161">
        <v>1</v>
      </c>
      <c r="D47" s="284" t="s">
        <v>10</v>
      </c>
      <c r="E47" s="323"/>
      <c r="F47" s="315">
        <f>ROUND(C47*E47,2)</f>
        <v>0</v>
      </c>
      <c r="G47" s="1"/>
      <c r="H47" s="13"/>
      <c r="I47" s="13"/>
      <c r="J47" s="13"/>
      <c r="K47" s="13"/>
      <c r="L47" s="13"/>
      <c r="M47" s="13"/>
      <c r="N47" s="13"/>
    </row>
    <row r="48" spans="1:14" s="17" customFormat="1" x14ac:dyDescent="0.2">
      <c r="A48" s="175">
        <v>7.2</v>
      </c>
      <c r="B48" s="160" t="s">
        <v>132</v>
      </c>
      <c r="C48" s="161">
        <v>4</v>
      </c>
      <c r="D48" s="165" t="s">
        <v>10</v>
      </c>
      <c r="E48" s="323"/>
      <c r="F48" s="315">
        <f>ROUND(C48*E48,2)</f>
        <v>0</v>
      </c>
      <c r="G48" s="1"/>
      <c r="H48" s="13"/>
      <c r="I48" s="13"/>
      <c r="J48" s="13"/>
      <c r="K48" s="13"/>
      <c r="L48" s="13"/>
      <c r="M48" s="13"/>
      <c r="N48" s="13"/>
    </row>
    <row r="49" spans="1:14" s="17" customFormat="1" x14ac:dyDescent="0.2">
      <c r="A49" s="175">
        <v>7.3</v>
      </c>
      <c r="B49" s="160" t="s">
        <v>133</v>
      </c>
      <c r="C49" s="161">
        <v>2</v>
      </c>
      <c r="D49" s="165" t="s">
        <v>10</v>
      </c>
      <c r="E49" s="323"/>
      <c r="F49" s="315">
        <f>ROUND(C49*E49,2)</f>
        <v>0</v>
      </c>
      <c r="G49" s="1"/>
      <c r="H49" s="13"/>
      <c r="I49" s="13"/>
      <c r="J49" s="13"/>
      <c r="K49" s="13"/>
      <c r="L49" s="13"/>
      <c r="M49" s="13"/>
      <c r="N49" s="13"/>
    </row>
    <row r="50" spans="1:14" s="17" customFormat="1" x14ac:dyDescent="0.2">
      <c r="A50" s="175">
        <v>7.4</v>
      </c>
      <c r="B50" s="160" t="s">
        <v>134</v>
      </c>
      <c r="C50" s="161">
        <v>3</v>
      </c>
      <c r="D50" s="165" t="s">
        <v>10</v>
      </c>
      <c r="E50" s="323"/>
      <c r="F50" s="315">
        <f>ROUND(C50*E50,2)</f>
        <v>0</v>
      </c>
      <c r="G50" s="1"/>
      <c r="H50" s="13"/>
      <c r="I50" s="13"/>
      <c r="J50" s="13"/>
      <c r="K50" s="13"/>
      <c r="L50" s="13"/>
      <c r="M50" s="13"/>
      <c r="N50" s="13"/>
    </row>
    <row r="51" spans="1:14" s="17" customFormat="1" ht="6.75" customHeight="1" x14ac:dyDescent="0.2">
      <c r="A51" s="170"/>
      <c r="B51" s="171"/>
      <c r="C51" s="161"/>
      <c r="D51" s="165"/>
      <c r="E51" s="319"/>
      <c r="F51" s="315"/>
      <c r="G51" s="1"/>
      <c r="H51" s="13"/>
      <c r="I51" s="13"/>
      <c r="J51" s="13"/>
      <c r="K51" s="13"/>
      <c r="L51" s="13"/>
      <c r="M51" s="13"/>
      <c r="N51" s="13"/>
    </row>
    <row r="52" spans="1:14" s="17" customFormat="1" x14ac:dyDescent="0.2">
      <c r="A52" s="214">
        <v>8</v>
      </c>
      <c r="B52" s="160" t="s">
        <v>135</v>
      </c>
      <c r="C52" s="161">
        <v>1</v>
      </c>
      <c r="D52" s="165" t="s">
        <v>10</v>
      </c>
      <c r="E52" s="319"/>
      <c r="F52" s="315">
        <f>ROUND(C52*E52,2)</f>
        <v>0</v>
      </c>
      <c r="G52" s="1"/>
      <c r="H52" s="13"/>
      <c r="I52" s="13"/>
      <c r="J52" s="13"/>
      <c r="K52" s="13"/>
      <c r="L52" s="13"/>
      <c r="M52" s="13"/>
      <c r="N52" s="13"/>
    </row>
    <row r="53" spans="1:14" s="227" customFormat="1" ht="13.5" customHeight="1" x14ac:dyDescent="0.2">
      <c r="A53" s="222"/>
      <c r="B53" s="223" t="s">
        <v>102</v>
      </c>
      <c r="C53" s="224"/>
      <c r="D53" s="225"/>
      <c r="E53" s="324"/>
      <c r="F53" s="325">
        <f>SUM(F10:F52)</f>
        <v>0</v>
      </c>
      <c r="G53" s="226"/>
    </row>
    <row r="54" spans="1:14" s="17" customFormat="1" x14ac:dyDescent="0.2">
      <c r="A54" s="176"/>
      <c r="B54" s="177"/>
      <c r="C54" s="178"/>
      <c r="D54" s="179"/>
      <c r="E54" s="326"/>
      <c r="F54" s="327"/>
      <c r="G54" s="180"/>
      <c r="H54" s="13"/>
      <c r="I54" s="13"/>
      <c r="J54" s="13"/>
      <c r="K54" s="13"/>
      <c r="L54" s="13"/>
      <c r="M54" s="13"/>
      <c r="N54" s="13"/>
    </row>
    <row r="55" spans="1:14" x14ac:dyDescent="0.2">
      <c r="A55" s="145" t="s">
        <v>11</v>
      </c>
      <c r="B55" s="111" t="s">
        <v>147</v>
      </c>
      <c r="C55" s="153"/>
      <c r="D55" s="154"/>
      <c r="E55" s="312"/>
      <c r="F55" s="313"/>
      <c r="G55" s="2"/>
      <c r="H55" s="3"/>
      <c r="I55" s="3"/>
    </row>
    <row r="56" spans="1:14" x14ac:dyDescent="0.2">
      <c r="A56" s="152"/>
      <c r="B56" s="111"/>
      <c r="C56" s="153"/>
      <c r="D56" s="154"/>
      <c r="E56" s="312"/>
      <c r="F56" s="313"/>
      <c r="G56" s="2"/>
      <c r="H56" s="3"/>
      <c r="I56" s="3"/>
    </row>
    <row r="57" spans="1:14" s="17" customFormat="1" ht="12" customHeight="1" x14ac:dyDescent="0.2">
      <c r="A57" s="181">
        <v>1</v>
      </c>
      <c r="B57" s="182" t="s">
        <v>136</v>
      </c>
      <c r="C57" s="183"/>
      <c r="D57" s="184"/>
      <c r="E57" s="328"/>
      <c r="F57" s="329"/>
      <c r="G57" s="156"/>
      <c r="H57" s="13"/>
      <c r="I57" s="13"/>
      <c r="J57" s="13"/>
      <c r="K57" s="13"/>
      <c r="L57" s="13"/>
      <c r="M57" s="13"/>
      <c r="N57" s="13"/>
    </row>
    <row r="58" spans="1:14" s="17" customFormat="1" ht="12" customHeight="1" x14ac:dyDescent="0.2">
      <c r="A58" s="185">
        <v>1.1000000000000001</v>
      </c>
      <c r="B58" s="186" t="s">
        <v>137</v>
      </c>
      <c r="C58" s="187">
        <v>1</v>
      </c>
      <c r="D58" s="188" t="s">
        <v>10</v>
      </c>
      <c r="E58" s="330"/>
      <c r="F58" s="331">
        <f t="shared" ref="F58:F77" si="2">ROUND(C58*E58,2)</f>
        <v>0</v>
      </c>
      <c r="G58" s="1"/>
      <c r="H58" s="13"/>
      <c r="I58" s="13"/>
      <c r="J58" s="13"/>
      <c r="K58" s="13"/>
      <c r="L58" s="13"/>
      <c r="M58" s="13"/>
      <c r="N58" s="13"/>
    </row>
    <row r="59" spans="1:14" s="17" customFormat="1" ht="12" customHeight="1" x14ac:dyDescent="0.2">
      <c r="A59" s="185">
        <v>1.2</v>
      </c>
      <c r="B59" s="208" t="s">
        <v>236</v>
      </c>
      <c r="C59" s="187">
        <v>4</v>
      </c>
      <c r="D59" s="188" t="s">
        <v>10</v>
      </c>
      <c r="E59" s="330"/>
      <c r="F59" s="331">
        <f t="shared" si="2"/>
        <v>0</v>
      </c>
      <c r="G59" s="1"/>
      <c r="H59" s="13"/>
      <c r="I59" s="13"/>
      <c r="J59" s="13"/>
      <c r="K59" s="13"/>
      <c r="L59" s="13"/>
      <c r="M59" s="13"/>
      <c r="N59" s="13"/>
    </row>
    <row r="60" spans="1:14" s="17" customFormat="1" ht="12" customHeight="1" x14ac:dyDescent="0.2">
      <c r="A60" s="185">
        <v>1.3</v>
      </c>
      <c r="B60" s="189" t="s">
        <v>138</v>
      </c>
      <c r="C60" s="190">
        <v>2</v>
      </c>
      <c r="D60" s="191" t="s">
        <v>10</v>
      </c>
      <c r="E60" s="332"/>
      <c r="F60" s="331">
        <f t="shared" si="2"/>
        <v>0</v>
      </c>
      <c r="G60" s="1"/>
      <c r="H60" s="13"/>
      <c r="I60" s="13"/>
      <c r="J60" s="13"/>
      <c r="K60" s="13"/>
      <c r="L60" s="13"/>
      <c r="M60" s="13"/>
      <c r="N60" s="13"/>
    </row>
    <row r="61" spans="1:14" s="196" customFormat="1" ht="12" customHeight="1" x14ac:dyDescent="0.2">
      <c r="A61" s="185">
        <v>1.4</v>
      </c>
      <c r="B61" s="19" t="s">
        <v>148</v>
      </c>
      <c r="C61" s="194">
        <v>2</v>
      </c>
      <c r="D61" s="188" t="s">
        <v>10</v>
      </c>
      <c r="E61" s="330"/>
      <c r="F61" s="331">
        <f t="shared" si="2"/>
        <v>0</v>
      </c>
      <c r="G61" s="1"/>
      <c r="H61" s="195"/>
      <c r="I61" s="195"/>
      <c r="J61" s="195"/>
      <c r="K61" s="195"/>
      <c r="L61" s="195"/>
      <c r="M61" s="195"/>
      <c r="N61" s="195"/>
    </row>
    <row r="62" spans="1:14" s="196" customFormat="1" ht="12" customHeight="1" x14ac:dyDescent="0.2">
      <c r="A62" s="185">
        <v>1.5</v>
      </c>
      <c r="B62" s="19" t="s">
        <v>149</v>
      </c>
      <c r="C62" s="194">
        <v>2</v>
      </c>
      <c r="D62" s="188" t="s">
        <v>10</v>
      </c>
      <c r="E62" s="330"/>
      <c r="F62" s="331">
        <f t="shared" si="2"/>
        <v>0</v>
      </c>
      <c r="G62" s="1"/>
      <c r="H62" s="195"/>
      <c r="I62" s="195"/>
      <c r="J62" s="195"/>
      <c r="K62" s="195"/>
      <c r="L62" s="195"/>
      <c r="M62" s="195"/>
      <c r="N62" s="195"/>
    </row>
    <row r="63" spans="1:14" s="196" customFormat="1" ht="15" customHeight="1" x14ac:dyDescent="0.2">
      <c r="A63" s="185">
        <v>1.6</v>
      </c>
      <c r="B63" s="19" t="s">
        <v>150</v>
      </c>
      <c r="C63" s="194">
        <v>1</v>
      </c>
      <c r="D63" s="188" t="s">
        <v>10</v>
      </c>
      <c r="E63" s="330"/>
      <c r="F63" s="331">
        <f t="shared" si="2"/>
        <v>0</v>
      </c>
      <c r="G63" s="1"/>
      <c r="H63" s="195"/>
      <c r="I63" s="195"/>
      <c r="J63" s="195"/>
      <c r="K63" s="195"/>
      <c r="L63" s="195"/>
      <c r="M63" s="195"/>
      <c r="N63" s="195"/>
    </row>
    <row r="64" spans="1:14" s="196" customFormat="1" ht="12" customHeight="1" x14ac:dyDescent="0.2">
      <c r="A64" s="185">
        <v>1.7</v>
      </c>
      <c r="B64" s="19" t="s">
        <v>151</v>
      </c>
      <c r="C64" s="194">
        <v>1</v>
      </c>
      <c r="D64" s="188" t="s">
        <v>10</v>
      </c>
      <c r="E64" s="330"/>
      <c r="F64" s="331">
        <f t="shared" si="2"/>
        <v>0</v>
      </c>
      <c r="G64" s="1"/>
      <c r="H64" s="195"/>
      <c r="I64" s="195"/>
      <c r="J64" s="195"/>
      <c r="K64" s="195"/>
      <c r="L64" s="195"/>
      <c r="M64" s="195"/>
      <c r="N64" s="195"/>
    </row>
    <row r="65" spans="1:14" s="196" customFormat="1" ht="12" customHeight="1" x14ac:dyDescent="0.2">
      <c r="A65" s="185">
        <v>1.8</v>
      </c>
      <c r="B65" s="19" t="s">
        <v>152</v>
      </c>
      <c r="C65" s="194">
        <v>75</v>
      </c>
      <c r="D65" s="184" t="s">
        <v>20</v>
      </c>
      <c r="E65" s="330"/>
      <c r="F65" s="331">
        <f t="shared" si="2"/>
        <v>0</v>
      </c>
      <c r="G65" s="1"/>
      <c r="H65" s="195"/>
      <c r="I65" s="195"/>
      <c r="J65" s="195"/>
      <c r="K65" s="195"/>
      <c r="L65" s="195"/>
      <c r="M65" s="195"/>
      <c r="N65" s="195"/>
    </row>
    <row r="66" spans="1:14" s="196" customFormat="1" ht="25.5" x14ac:dyDescent="0.2">
      <c r="A66" s="185">
        <v>1.9</v>
      </c>
      <c r="B66" s="197" t="s">
        <v>153</v>
      </c>
      <c r="C66" s="198">
        <v>1</v>
      </c>
      <c r="D66" s="188" t="s">
        <v>10</v>
      </c>
      <c r="E66" s="326"/>
      <c r="F66" s="327">
        <f t="shared" si="2"/>
        <v>0</v>
      </c>
      <c r="G66" s="1"/>
      <c r="H66" s="195"/>
      <c r="I66" s="195"/>
      <c r="J66" s="195"/>
      <c r="K66" s="195"/>
      <c r="L66" s="195"/>
      <c r="M66" s="195"/>
      <c r="N66" s="195"/>
    </row>
    <row r="67" spans="1:14" s="17" customFormat="1" ht="12" customHeight="1" x14ac:dyDescent="0.2">
      <c r="A67" s="192">
        <v>1.1000000000000001</v>
      </c>
      <c r="B67" s="186" t="s">
        <v>139</v>
      </c>
      <c r="C67" s="187">
        <v>60</v>
      </c>
      <c r="D67" s="188" t="s">
        <v>20</v>
      </c>
      <c r="E67" s="330"/>
      <c r="F67" s="331">
        <f t="shared" si="2"/>
        <v>0</v>
      </c>
      <c r="G67" s="1"/>
      <c r="H67" s="13"/>
      <c r="I67" s="13"/>
      <c r="J67" s="13"/>
      <c r="K67" s="13"/>
      <c r="L67" s="13"/>
      <c r="M67" s="13"/>
      <c r="N67" s="13"/>
    </row>
    <row r="68" spans="1:14" s="17" customFormat="1" ht="12" customHeight="1" x14ac:dyDescent="0.2">
      <c r="A68" s="185">
        <v>1.1100000000000001</v>
      </c>
      <c r="B68" s="186" t="s">
        <v>140</v>
      </c>
      <c r="C68" s="187">
        <v>2</v>
      </c>
      <c r="D68" s="188" t="s">
        <v>10</v>
      </c>
      <c r="E68" s="330"/>
      <c r="F68" s="331">
        <f t="shared" si="2"/>
        <v>0</v>
      </c>
      <c r="G68" s="1"/>
      <c r="H68" s="13"/>
      <c r="I68" s="13"/>
      <c r="J68" s="13"/>
      <c r="K68" s="13"/>
      <c r="L68" s="13"/>
      <c r="M68" s="13"/>
      <c r="N68" s="13"/>
    </row>
    <row r="69" spans="1:14" s="17" customFormat="1" ht="12" customHeight="1" x14ac:dyDescent="0.2">
      <c r="A69" s="192">
        <v>1.1200000000000001</v>
      </c>
      <c r="B69" s="186" t="s">
        <v>141</v>
      </c>
      <c r="C69" s="187">
        <v>2</v>
      </c>
      <c r="D69" s="188" t="s">
        <v>10</v>
      </c>
      <c r="E69" s="330"/>
      <c r="F69" s="331">
        <f t="shared" si="2"/>
        <v>0</v>
      </c>
      <c r="G69" s="1"/>
      <c r="H69" s="13"/>
      <c r="I69" s="13"/>
      <c r="J69" s="13"/>
      <c r="K69" s="13"/>
      <c r="L69" s="13"/>
      <c r="M69" s="13"/>
      <c r="N69" s="13"/>
    </row>
    <row r="70" spans="1:14" s="17" customFormat="1" ht="12" customHeight="1" x14ac:dyDescent="0.2">
      <c r="A70" s="185">
        <v>1.1299999999999999</v>
      </c>
      <c r="B70" s="186" t="s">
        <v>142</v>
      </c>
      <c r="C70" s="187">
        <v>350</v>
      </c>
      <c r="D70" s="188" t="s">
        <v>20</v>
      </c>
      <c r="E70" s="330"/>
      <c r="F70" s="331">
        <f t="shared" si="2"/>
        <v>0</v>
      </c>
      <c r="G70" s="1"/>
      <c r="H70" s="13"/>
      <c r="I70" s="13"/>
      <c r="J70" s="13"/>
      <c r="K70" s="13"/>
      <c r="L70" s="13"/>
      <c r="M70" s="13"/>
      <c r="N70" s="13"/>
    </row>
    <row r="71" spans="1:14" s="17" customFormat="1" ht="12" customHeight="1" x14ac:dyDescent="0.2">
      <c r="A71" s="192">
        <v>1.1399999999999999</v>
      </c>
      <c r="B71" s="186" t="s">
        <v>143</v>
      </c>
      <c r="C71" s="187">
        <v>150</v>
      </c>
      <c r="D71" s="188" t="s">
        <v>20</v>
      </c>
      <c r="E71" s="330"/>
      <c r="F71" s="331">
        <f t="shared" si="2"/>
        <v>0</v>
      </c>
      <c r="G71" s="1"/>
      <c r="H71" s="13"/>
      <c r="I71" s="13"/>
      <c r="J71" s="13"/>
      <c r="K71" s="13"/>
      <c r="L71" s="13"/>
      <c r="M71" s="13"/>
      <c r="N71" s="13"/>
    </row>
    <row r="72" spans="1:14" s="17" customFormat="1" ht="12" customHeight="1" x14ac:dyDescent="0.2">
      <c r="A72" s="185">
        <v>1.1499999999999999</v>
      </c>
      <c r="B72" s="186" t="s">
        <v>144</v>
      </c>
      <c r="C72" s="187">
        <v>500</v>
      </c>
      <c r="D72" s="188" t="s">
        <v>20</v>
      </c>
      <c r="E72" s="330"/>
      <c r="F72" s="331">
        <f t="shared" si="2"/>
        <v>0</v>
      </c>
      <c r="G72" s="1"/>
      <c r="H72" s="13"/>
      <c r="I72" s="13"/>
      <c r="J72" s="13"/>
      <c r="K72" s="13"/>
      <c r="L72" s="13"/>
      <c r="M72" s="13"/>
      <c r="N72" s="13"/>
    </row>
    <row r="73" spans="1:14" s="17" customFormat="1" ht="12" customHeight="1" x14ac:dyDescent="0.2">
      <c r="A73" s="192">
        <v>1.1599999999999999</v>
      </c>
      <c r="B73" s="186" t="s">
        <v>145</v>
      </c>
      <c r="C73" s="187">
        <v>200</v>
      </c>
      <c r="D73" s="188" t="s">
        <v>20</v>
      </c>
      <c r="E73" s="330"/>
      <c r="F73" s="331">
        <f t="shared" si="2"/>
        <v>0</v>
      </c>
      <c r="G73" s="1"/>
      <c r="H73" s="13"/>
      <c r="I73" s="13"/>
      <c r="J73" s="13"/>
      <c r="K73" s="13"/>
      <c r="L73" s="13"/>
      <c r="M73" s="13"/>
      <c r="N73" s="13"/>
    </row>
    <row r="74" spans="1:14" s="17" customFormat="1" x14ac:dyDescent="0.2">
      <c r="A74" s="185">
        <v>1.17</v>
      </c>
      <c r="B74" s="193" t="s">
        <v>146</v>
      </c>
      <c r="C74" s="187">
        <v>1</v>
      </c>
      <c r="D74" s="188" t="s">
        <v>10</v>
      </c>
      <c r="E74" s="333"/>
      <c r="F74" s="331">
        <f t="shared" si="2"/>
        <v>0</v>
      </c>
      <c r="G74" s="1"/>
      <c r="H74" s="13"/>
      <c r="I74" s="13"/>
      <c r="J74" s="13"/>
      <c r="K74" s="13"/>
      <c r="L74" s="13"/>
      <c r="M74" s="13"/>
      <c r="N74" s="13"/>
    </row>
    <row r="75" spans="1:14" s="17" customFormat="1" x14ac:dyDescent="0.2">
      <c r="A75" s="192">
        <v>1.18</v>
      </c>
      <c r="B75" s="208" t="s">
        <v>229</v>
      </c>
      <c r="C75" s="187">
        <v>2</v>
      </c>
      <c r="D75" s="188" t="s">
        <v>10</v>
      </c>
      <c r="E75" s="330"/>
      <c r="F75" s="331">
        <f t="shared" si="2"/>
        <v>0</v>
      </c>
      <c r="G75" s="1"/>
      <c r="H75" s="13"/>
      <c r="I75" s="13"/>
      <c r="J75" s="13"/>
      <c r="K75" s="13"/>
      <c r="L75" s="13"/>
      <c r="M75" s="13"/>
      <c r="N75" s="13"/>
    </row>
    <row r="76" spans="1:14" s="17" customFormat="1" x14ac:dyDescent="0.2">
      <c r="A76" s="185">
        <v>1.19</v>
      </c>
      <c r="B76" s="208" t="s">
        <v>228</v>
      </c>
      <c r="C76" s="187">
        <v>1</v>
      </c>
      <c r="D76" s="188" t="s">
        <v>10</v>
      </c>
      <c r="E76" s="330"/>
      <c r="F76" s="331">
        <f t="shared" si="2"/>
        <v>0</v>
      </c>
      <c r="G76" s="1"/>
      <c r="H76" s="13"/>
      <c r="I76" s="13"/>
      <c r="J76" s="13"/>
      <c r="K76" s="13"/>
      <c r="L76" s="13"/>
      <c r="M76" s="13"/>
      <c r="N76" s="13"/>
    </row>
    <row r="77" spans="1:14" s="17" customFormat="1" x14ac:dyDescent="0.2">
      <c r="A77" s="192">
        <v>1.2</v>
      </c>
      <c r="B77" s="208" t="s">
        <v>155</v>
      </c>
      <c r="C77" s="187">
        <v>1</v>
      </c>
      <c r="D77" s="209" t="s">
        <v>10</v>
      </c>
      <c r="E77" s="334"/>
      <c r="F77" s="331">
        <f t="shared" si="2"/>
        <v>0</v>
      </c>
      <c r="G77" s="1"/>
      <c r="H77" s="13"/>
      <c r="I77" s="13"/>
      <c r="J77" s="13"/>
      <c r="K77" s="13"/>
      <c r="L77" s="13"/>
      <c r="M77" s="13"/>
      <c r="N77" s="13"/>
    </row>
    <row r="78" spans="1:14" x14ac:dyDescent="0.2">
      <c r="A78" s="152"/>
      <c r="B78" s="145"/>
      <c r="C78" s="153"/>
      <c r="D78" s="154"/>
      <c r="E78" s="312"/>
      <c r="F78" s="313"/>
      <c r="G78" s="2"/>
      <c r="H78" s="3"/>
      <c r="I78" s="3"/>
    </row>
    <row r="79" spans="1:14" s="196" customFormat="1" x14ac:dyDescent="0.2">
      <c r="A79" s="200">
        <v>2</v>
      </c>
      <c r="B79" s="199" t="s">
        <v>157</v>
      </c>
      <c r="C79" s="201"/>
      <c r="D79" s="202"/>
      <c r="E79" s="335"/>
      <c r="F79" s="336"/>
      <c r="G79" s="156"/>
      <c r="H79" s="195"/>
      <c r="I79" s="195"/>
      <c r="J79" s="195"/>
      <c r="K79" s="195"/>
      <c r="L79" s="195"/>
      <c r="M79" s="195"/>
      <c r="N79" s="195"/>
    </row>
    <row r="80" spans="1:14" s="196" customFormat="1" ht="38.25" x14ac:dyDescent="0.2">
      <c r="A80" s="203">
        <v>2.1</v>
      </c>
      <c r="B80" s="292" t="s">
        <v>237</v>
      </c>
      <c r="C80" s="201">
        <v>2</v>
      </c>
      <c r="D80" s="204" t="s">
        <v>10</v>
      </c>
      <c r="E80" s="335"/>
      <c r="F80" s="337">
        <f>ROUND(C80*E80,2)</f>
        <v>0</v>
      </c>
      <c r="G80" s="18"/>
      <c r="H80" s="195"/>
      <c r="I80" s="205"/>
      <c r="J80" s="205"/>
      <c r="K80" s="205"/>
      <c r="L80" s="205"/>
      <c r="M80" s="205"/>
      <c r="N80" s="205"/>
    </row>
    <row r="81" spans="1:14" s="196" customFormat="1" x14ac:dyDescent="0.2">
      <c r="A81" s="206">
        <v>2.2000000000000002</v>
      </c>
      <c r="B81" s="207" t="s">
        <v>154</v>
      </c>
      <c r="C81" s="201">
        <v>2</v>
      </c>
      <c r="D81" s="204" t="s">
        <v>10</v>
      </c>
      <c r="E81" s="335"/>
      <c r="F81" s="329">
        <f>ROUND(C81*E81,2)</f>
        <v>0</v>
      </c>
      <c r="G81" s="18"/>
      <c r="H81" s="195"/>
      <c r="I81" s="195"/>
      <c r="J81" s="195"/>
      <c r="K81" s="195"/>
      <c r="L81" s="195"/>
      <c r="M81" s="195"/>
      <c r="N81" s="195"/>
    </row>
    <row r="82" spans="1:14" s="17" customFormat="1" x14ac:dyDescent="0.2">
      <c r="A82" s="203">
        <v>2.2999999999999998</v>
      </c>
      <c r="B82" s="293" t="s">
        <v>239</v>
      </c>
      <c r="C82" s="172">
        <v>2</v>
      </c>
      <c r="D82" s="204" t="s">
        <v>10</v>
      </c>
      <c r="E82" s="335"/>
      <c r="F82" s="315">
        <f>ROUND(C82*E82,2)</f>
        <v>0</v>
      </c>
      <c r="G82" s="18"/>
      <c r="H82" s="12"/>
      <c r="I82" s="221"/>
      <c r="J82" s="13"/>
      <c r="K82" s="13"/>
      <c r="L82" s="13"/>
      <c r="M82" s="13"/>
      <c r="N82" s="13"/>
    </row>
    <row r="83" spans="1:14" s="17" customFormat="1" ht="25.5" x14ac:dyDescent="0.2">
      <c r="A83" s="206">
        <v>2.4</v>
      </c>
      <c r="B83" s="253" t="s">
        <v>207</v>
      </c>
      <c r="C83" s="172">
        <v>8</v>
      </c>
      <c r="D83" s="204" t="s">
        <v>10</v>
      </c>
      <c r="E83" s="335"/>
      <c r="F83" s="315">
        <f t="shared" ref="F83:F105" si="3">ROUND(C83*E83,2)</f>
        <v>0</v>
      </c>
      <c r="G83" s="18"/>
      <c r="H83" s="12"/>
      <c r="I83" s="221"/>
      <c r="J83" s="13"/>
      <c r="K83" s="13"/>
      <c r="L83" s="13"/>
      <c r="M83" s="13"/>
      <c r="N83" s="13"/>
    </row>
    <row r="84" spans="1:14" s="17" customFormat="1" ht="25.5" x14ac:dyDescent="0.2">
      <c r="A84" s="203">
        <v>2.5</v>
      </c>
      <c r="B84" s="253" t="s">
        <v>208</v>
      </c>
      <c r="C84" s="172">
        <v>1</v>
      </c>
      <c r="D84" s="204" t="s">
        <v>10</v>
      </c>
      <c r="E84" s="335"/>
      <c r="F84" s="315">
        <f t="shared" si="3"/>
        <v>0</v>
      </c>
      <c r="G84" s="18"/>
      <c r="H84" s="12"/>
      <c r="I84" s="221"/>
      <c r="J84" s="13"/>
      <c r="K84" s="13"/>
      <c r="L84" s="13"/>
      <c r="M84" s="13"/>
      <c r="N84" s="13"/>
    </row>
    <row r="85" spans="1:14" s="17" customFormat="1" ht="25.5" x14ac:dyDescent="0.2">
      <c r="A85" s="206">
        <v>2.6</v>
      </c>
      <c r="B85" s="253" t="s">
        <v>209</v>
      </c>
      <c r="C85" s="172">
        <v>1</v>
      </c>
      <c r="D85" s="204" t="s">
        <v>10</v>
      </c>
      <c r="E85" s="335"/>
      <c r="F85" s="315">
        <f t="shared" si="3"/>
        <v>0</v>
      </c>
      <c r="G85" s="18"/>
      <c r="H85" s="12"/>
      <c r="I85" s="221"/>
      <c r="J85" s="13"/>
      <c r="K85" s="13"/>
      <c r="L85" s="13"/>
      <c r="M85" s="13"/>
      <c r="N85" s="13"/>
    </row>
    <row r="86" spans="1:14" s="17" customFormat="1" ht="25.5" x14ac:dyDescent="0.2">
      <c r="A86" s="203">
        <v>2.7</v>
      </c>
      <c r="B86" s="253" t="s">
        <v>210</v>
      </c>
      <c r="C86" s="172">
        <v>1</v>
      </c>
      <c r="D86" s="204" t="s">
        <v>10</v>
      </c>
      <c r="E86" s="335"/>
      <c r="F86" s="315">
        <f t="shared" si="3"/>
        <v>0</v>
      </c>
      <c r="G86" s="18"/>
      <c r="H86" s="12"/>
      <c r="I86" s="221"/>
      <c r="J86" s="13"/>
      <c r="K86" s="13"/>
      <c r="L86" s="13"/>
      <c r="M86" s="13"/>
      <c r="N86" s="13"/>
    </row>
    <row r="87" spans="1:14" s="17" customFormat="1" x14ac:dyDescent="0.2">
      <c r="A87" s="206">
        <v>2.8</v>
      </c>
      <c r="B87" s="253" t="s">
        <v>230</v>
      </c>
      <c r="C87" s="172">
        <v>4</v>
      </c>
      <c r="D87" s="204" t="s">
        <v>10</v>
      </c>
      <c r="E87" s="335"/>
      <c r="F87" s="315">
        <f t="shared" si="3"/>
        <v>0</v>
      </c>
      <c r="G87" s="18"/>
      <c r="H87" s="12"/>
      <c r="I87" s="221"/>
      <c r="J87" s="13"/>
      <c r="K87" s="13"/>
      <c r="L87" s="13"/>
      <c r="M87" s="13"/>
      <c r="N87" s="13"/>
    </row>
    <row r="88" spans="1:14" s="17" customFormat="1" x14ac:dyDescent="0.2">
      <c r="A88" s="203">
        <v>2.9</v>
      </c>
      <c r="B88" s="253" t="s">
        <v>197</v>
      </c>
      <c r="C88" s="172">
        <v>4</v>
      </c>
      <c r="D88" s="204" t="s">
        <v>10</v>
      </c>
      <c r="E88" s="335"/>
      <c r="F88" s="315">
        <f t="shared" si="3"/>
        <v>0</v>
      </c>
      <c r="G88" s="18"/>
      <c r="H88" s="12"/>
      <c r="I88" s="221"/>
      <c r="J88" s="13"/>
      <c r="K88" s="13"/>
      <c r="L88" s="13"/>
      <c r="M88" s="13"/>
      <c r="N88" s="13"/>
    </row>
    <row r="89" spans="1:14" s="17" customFormat="1" x14ac:dyDescent="0.2">
      <c r="A89" s="219">
        <v>2.1</v>
      </c>
      <c r="B89" s="253" t="s">
        <v>198</v>
      </c>
      <c r="C89" s="172">
        <v>1</v>
      </c>
      <c r="D89" s="204" t="s">
        <v>10</v>
      </c>
      <c r="E89" s="335"/>
      <c r="F89" s="315">
        <f t="shared" si="3"/>
        <v>0</v>
      </c>
      <c r="G89" s="18"/>
      <c r="H89" s="12"/>
      <c r="I89" s="221"/>
      <c r="J89" s="13"/>
      <c r="K89" s="13"/>
      <c r="L89" s="13"/>
      <c r="M89" s="13"/>
      <c r="N89" s="13"/>
    </row>
    <row r="90" spans="1:14" s="17" customFormat="1" ht="25.5" x14ac:dyDescent="0.2">
      <c r="A90" s="220">
        <v>2.11</v>
      </c>
      <c r="B90" s="253" t="s">
        <v>196</v>
      </c>
      <c r="C90" s="172">
        <v>2</v>
      </c>
      <c r="D90" s="204" t="s">
        <v>10</v>
      </c>
      <c r="E90" s="335"/>
      <c r="F90" s="315">
        <f t="shared" si="3"/>
        <v>0</v>
      </c>
      <c r="G90" s="18"/>
      <c r="H90" s="12"/>
      <c r="I90" s="221"/>
      <c r="J90" s="13"/>
      <c r="K90" s="13"/>
      <c r="L90" s="13"/>
      <c r="M90" s="13"/>
      <c r="N90" s="13"/>
    </row>
    <row r="91" spans="1:14" s="17" customFormat="1" x14ac:dyDescent="0.2">
      <c r="A91" s="219">
        <v>2.12</v>
      </c>
      <c r="B91" s="253" t="s">
        <v>231</v>
      </c>
      <c r="C91" s="172">
        <v>4</v>
      </c>
      <c r="D91" s="204" t="s">
        <v>10</v>
      </c>
      <c r="E91" s="335"/>
      <c r="F91" s="315">
        <f t="shared" si="3"/>
        <v>0</v>
      </c>
      <c r="G91" s="18"/>
      <c r="H91" s="12"/>
      <c r="I91" s="221"/>
      <c r="J91" s="13"/>
      <c r="K91" s="13"/>
      <c r="L91" s="13"/>
      <c r="M91" s="13"/>
      <c r="N91" s="13"/>
    </row>
    <row r="92" spans="1:14" s="17" customFormat="1" ht="25.5" x14ac:dyDescent="0.2">
      <c r="A92" s="220">
        <v>2.13</v>
      </c>
      <c r="B92" s="253" t="s">
        <v>219</v>
      </c>
      <c r="C92" s="172">
        <v>2</v>
      </c>
      <c r="D92" s="204" t="s">
        <v>10</v>
      </c>
      <c r="E92" s="335"/>
      <c r="F92" s="315">
        <f t="shared" si="3"/>
        <v>0</v>
      </c>
      <c r="G92" s="18"/>
      <c r="H92" s="12"/>
      <c r="I92" s="221"/>
      <c r="J92" s="13"/>
      <c r="K92" s="13"/>
      <c r="L92" s="13"/>
      <c r="M92" s="13"/>
      <c r="N92" s="13"/>
    </row>
    <row r="93" spans="1:14" s="17" customFormat="1" ht="25.5" x14ac:dyDescent="0.2">
      <c r="A93" s="219">
        <v>2.14</v>
      </c>
      <c r="B93" s="253" t="s">
        <v>220</v>
      </c>
      <c r="C93" s="172">
        <v>1</v>
      </c>
      <c r="D93" s="204" t="s">
        <v>10</v>
      </c>
      <c r="E93" s="335"/>
      <c r="F93" s="315">
        <f t="shared" si="3"/>
        <v>0</v>
      </c>
      <c r="G93" s="18"/>
      <c r="H93" s="12"/>
      <c r="I93" s="221"/>
      <c r="J93" s="13"/>
      <c r="K93" s="13"/>
      <c r="L93" s="13"/>
      <c r="M93" s="13"/>
      <c r="N93" s="13"/>
    </row>
    <row r="94" spans="1:14" s="17" customFormat="1" x14ac:dyDescent="0.2">
      <c r="A94" s="220">
        <v>2.15</v>
      </c>
      <c r="B94" s="177" t="s">
        <v>158</v>
      </c>
      <c r="C94" s="172">
        <v>2</v>
      </c>
      <c r="D94" s="204" t="s">
        <v>10</v>
      </c>
      <c r="E94" s="335"/>
      <c r="F94" s="315">
        <f t="shared" si="3"/>
        <v>0</v>
      </c>
      <c r="G94" s="18"/>
      <c r="H94" s="12"/>
      <c r="I94" s="221"/>
      <c r="J94" s="13"/>
      <c r="K94" s="13"/>
      <c r="L94" s="13"/>
      <c r="M94" s="13"/>
      <c r="N94" s="13"/>
    </row>
    <row r="95" spans="1:14" s="17" customFormat="1" x14ac:dyDescent="0.2">
      <c r="A95" s="219">
        <v>2.16</v>
      </c>
      <c r="B95" s="177" t="s">
        <v>159</v>
      </c>
      <c r="C95" s="172">
        <v>1</v>
      </c>
      <c r="D95" s="204" t="s">
        <v>10</v>
      </c>
      <c r="E95" s="335"/>
      <c r="F95" s="315">
        <f t="shared" si="3"/>
        <v>0</v>
      </c>
      <c r="G95" s="18"/>
      <c r="H95" s="12"/>
      <c r="I95" s="221"/>
      <c r="J95" s="13"/>
      <c r="K95" s="13"/>
      <c r="L95" s="13"/>
      <c r="M95" s="13"/>
      <c r="N95" s="13"/>
    </row>
    <row r="96" spans="1:14" s="218" customFormat="1" x14ac:dyDescent="0.2">
      <c r="A96" s="228">
        <v>2.17</v>
      </c>
      <c r="B96" s="215" t="s">
        <v>160</v>
      </c>
      <c r="C96" s="229">
        <v>4</v>
      </c>
      <c r="D96" s="216" t="s">
        <v>10</v>
      </c>
      <c r="E96" s="338"/>
      <c r="F96" s="339">
        <f t="shared" si="3"/>
        <v>0</v>
      </c>
      <c r="G96" s="18"/>
      <c r="H96" s="230"/>
      <c r="I96" s="231"/>
      <c r="J96" s="217"/>
      <c r="K96" s="217"/>
      <c r="L96" s="217"/>
      <c r="M96" s="217"/>
      <c r="N96" s="217"/>
    </row>
    <row r="97" spans="1:14" s="17" customFormat="1" ht="25.5" x14ac:dyDescent="0.2">
      <c r="A97" s="219">
        <v>2.1800000000000002</v>
      </c>
      <c r="B97" s="253" t="s">
        <v>211</v>
      </c>
      <c r="C97" s="172">
        <v>1</v>
      </c>
      <c r="D97" s="204" t="s">
        <v>10</v>
      </c>
      <c r="E97" s="340"/>
      <c r="F97" s="315">
        <f t="shared" si="3"/>
        <v>0</v>
      </c>
      <c r="G97" s="18"/>
      <c r="H97" s="12"/>
      <c r="I97" s="221"/>
      <c r="J97" s="13"/>
      <c r="K97" s="13"/>
      <c r="L97" s="13"/>
      <c r="M97" s="13"/>
      <c r="N97" s="13"/>
    </row>
    <row r="98" spans="1:14" s="17" customFormat="1" ht="25.5" x14ac:dyDescent="0.2">
      <c r="A98" s="220">
        <v>2.19</v>
      </c>
      <c r="B98" s="253" t="s">
        <v>212</v>
      </c>
      <c r="C98" s="172">
        <v>1</v>
      </c>
      <c r="D98" s="204" t="s">
        <v>10</v>
      </c>
      <c r="E98" s="335"/>
      <c r="F98" s="315">
        <f t="shared" si="3"/>
        <v>0</v>
      </c>
      <c r="G98" s="18"/>
      <c r="H98" s="12"/>
      <c r="I98" s="221"/>
      <c r="J98" s="13"/>
      <c r="K98" s="13"/>
      <c r="L98" s="13"/>
      <c r="M98" s="13"/>
      <c r="N98" s="13"/>
    </row>
    <row r="99" spans="1:14" s="17" customFormat="1" ht="25.5" x14ac:dyDescent="0.2">
      <c r="A99" s="219">
        <v>2.2000000000000002</v>
      </c>
      <c r="B99" s="253" t="s">
        <v>213</v>
      </c>
      <c r="C99" s="172">
        <v>2</v>
      </c>
      <c r="D99" s="204" t="s">
        <v>10</v>
      </c>
      <c r="E99" s="335"/>
      <c r="F99" s="315">
        <f t="shared" si="3"/>
        <v>0</v>
      </c>
      <c r="G99" s="18"/>
      <c r="H99" s="12"/>
      <c r="I99" s="221"/>
      <c r="J99" s="13"/>
      <c r="K99" s="13"/>
      <c r="L99" s="13"/>
      <c r="M99" s="13"/>
      <c r="N99" s="13"/>
    </row>
    <row r="100" spans="1:14" s="17" customFormat="1" ht="25.5" x14ac:dyDescent="0.2">
      <c r="A100" s="232">
        <v>2.21</v>
      </c>
      <c r="B100" s="253" t="s">
        <v>214</v>
      </c>
      <c r="C100" s="172">
        <v>2</v>
      </c>
      <c r="D100" s="204" t="s">
        <v>10</v>
      </c>
      <c r="E100" s="335"/>
      <c r="F100" s="315">
        <f t="shared" si="3"/>
        <v>0</v>
      </c>
      <c r="G100" s="18"/>
      <c r="H100" s="12"/>
      <c r="I100" s="221"/>
      <c r="J100" s="13"/>
      <c r="K100" s="13"/>
      <c r="L100" s="13"/>
      <c r="M100" s="13"/>
      <c r="N100" s="13"/>
    </row>
    <row r="101" spans="1:14" s="17" customFormat="1" ht="25.5" x14ac:dyDescent="0.2">
      <c r="A101" s="233">
        <v>2.2200000000000002</v>
      </c>
      <c r="B101" s="253" t="s">
        <v>215</v>
      </c>
      <c r="C101" s="172">
        <v>2</v>
      </c>
      <c r="D101" s="204" t="s">
        <v>10</v>
      </c>
      <c r="E101" s="335"/>
      <c r="F101" s="315">
        <f t="shared" si="3"/>
        <v>0</v>
      </c>
      <c r="G101" s="18"/>
      <c r="H101" s="12"/>
      <c r="I101" s="221"/>
      <c r="J101" s="13"/>
      <c r="K101" s="13"/>
      <c r="L101" s="13"/>
      <c r="M101" s="13"/>
      <c r="N101" s="13"/>
    </row>
    <row r="102" spans="1:14" s="218" customFormat="1" x14ac:dyDescent="0.2">
      <c r="A102" s="232">
        <v>2.23</v>
      </c>
      <c r="B102" s="177" t="s">
        <v>161</v>
      </c>
      <c r="C102" s="172">
        <v>1</v>
      </c>
      <c r="D102" s="204" t="s">
        <v>10</v>
      </c>
      <c r="E102" s="335"/>
      <c r="F102" s="315">
        <f t="shared" si="3"/>
        <v>0</v>
      </c>
      <c r="G102" s="18"/>
      <c r="H102" s="12"/>
      <c r="I102" s="221"/>
      <c r="J102" s="217"/>
      <c r="K102" s="217"/>
      <c r="L102" s="217"/>
      <c r="M102" s="217"/>
      <c r="N102" s="217"/>
    </row>
    <row r="103" spans="1:14" s="17" customFormat="1" x14ac:dyDescent="0.2">
      <c r="A103" s="233">
        <v>2.2400000000000002</v>
      </c>
      <c r="B103" s="253" t="s">
        <v>199</v>
      </c>
      <c r="C103" s="172">
        <v>2</v>
      </c>
      <c r="D103" s="204" t="s">
        <v>10</v>
      </c>
      <c r="E103" s="335"/>
      <c r="F103" s="315">
        <f t="shared" si="3"/>
        <v>0</v>
      </c>
      <c r="G103" s="18"/>
      <c r="H103" s="12"/>
      <c r="I103" s="221"/>
      <c r="J103" s="13"/>
      <c r="K103" s="13"/>
      <c r="L103" s="13"/>
      <c r="M103" s="13"/>
      <c r="N103" s="13"/>
    </row>
    <row r="104" spans="1:14" s="17" customFormat="1" ht="25.5" x14ac:dyDescent="0.2">
      <c r="A104" s="232">
        <v>2.25</v>
      </c>
      <c r="B104" s="253" t="s">
        <v>200</v>
      </c>
      <c r="C104" s="172">
        <v>6</v>
      </c>
      <c r="D104" s="204" t="s">
        <v>10</v>
      </c>
      <c r="E104" s="335"/>
      <c r="F104" s="315">
        <f t="shared" si="3"/>
        <v>0</v>
      </c>
      <c r="G104" s="18"/>
      <c r="H104" s="12"/>
      <c r="I104" s="221"/>
      <c r="J104" s="13"/>
      <c r="K104" s="13"/>
      <c r="L104" s="13"/>
      <c r="M104" s="13"/>
      <c r="N104" s="13"/>
    </row>
    <row r="105" spans="1:14" s="17" customFormat="1" x14ac:dyDescent="0.2">
      <c r="A105" s="219">
        <v>2.2599999999999998</v>
      </c>
      <c r="B105" s="253" t="s">
        <v>232</v>
      </c>
      <c r="C105" s="172">
        <v>1</v>
      </c>
      <c r="D105" s="204" t="s">
        <v>10</v>
      </c>
      <c r="E105" s="335"/>
      <c r="F105" s="315">
        <f t="shared" si="3"/>
        <v>0</v>
      </c>
      <c r="G105" s="18"/>
      <c r="H105" s="12"/>
      <c r="I105" s="221"/>
      <c r="J105" s="13"/>
      <c r="K105" s="13"/>
      <c r="L105" s="13"/>
      <c r="M105" s="13"/>
      <c r="N105" s="13"/>
    </row>
    <row r="106" spans="1:14" s="14" customFormat="1" ht="13.5" customHeight="1" x14ac:dyDescent="0.2">
      <c r="A106" s="141"/>
      <c r="B106" s="142" t="s">
        <v>103</v>
      </c>
      <c r="C106" s="143"/>
      <c r="D106" s="16"/>
      <c r="E106" s="341"/>
      <c r="F106" s="342">
        <f>SUM(F57:F105)</f>
        <v>0</v>
      </c>
      <c r="G106" s="18"/>
    </row>
    <row r="107" spans="1:14" s="14" customFormat="1" ht="13.5" customHeight="1" x14ac:dyDescent="0.2">
      <c r="A107" s="141"/>
      <c r="B107" s="142" t="s">
        <v>162</v>
      </c>
      <c r="C107" s="143"/>
      <c r="D107" s="16"/>
      <c r="E107" s="341"/>
      <c r="F107" s="342">
        <f>+F106+F53</f>
        <v>0</v>
      </c>
      <c r="G107" s="18"/>
    </row>
    <row r="108" spans="1:14" x14ac:dyDescent="0.2">
      <c r="A108" s="152"/>
      <c r="B108" s="145"/>
      <c r="C108" s="153"/>
      <c r="D108" s="154"/>
      <c r="E108" s="312"/>
      <c r="F108" s="313"/>
      <c r="G108" s="2"/>
      <c r="H108" s="3"/>
      <c r="I108" s="3"/>
    </row>
    <row r="109" spans="1:14" ht="25.5" x14ac:dyDescent="0.2">
      <c r="A109" s="145" t="s">
        <v>163</v>
      </c>
      <c r="B109" s="111" t="s">
        <v>192</v>
      </c>
      <c r="C109" s="153"/>
      <c r="D109" s="154"/>
      <c r="E109" s="312"/>
      <c r="F109" s="313"/>
      <c r="G109" s="2"/>
      <c r="H109" s="3"/>
      <c r="I109" s="3"/>
    </row>
    <row r="110" spans="1:14" x14ac:dyDescent="0.2">
      <c r="A110" s="145"/>
      <c r="B110" s="145"/>
      <c r="C110" s="153"/>
      <c r="D110" s="154"/>
      <c r="E110" s="312"/>
      <c r="F110" s="313"/>
      <c r="G110" s="2"/>
      <c r="H110" s="3"/>
      <c r="I110" s="3"/>
    </row>
    <row r="111" spans="1:14" s="17" customFormat="1" x14ac:dyDescent="0.2">
      <c r="A111" s="70" t="s">
        <v>8</v>
      </c>
      <c r="B111" s="75" t="s">
        <v>164</v>
      </c>
      <c r="C111" s="72"/>
      <c r="D111" s="73"/>
      <c r="E111" s="316"/>
      <c r="F111" s="316"/>
      <c r="G111" s="1"/>
      <c r="H111" s="13"/>
      <c r="I111" s="13"/>
      <c r="J111" s="13"/>
      <c r="K111" s="13"/>
      <c r="L111" s="13"/>
      <c r="M111" s="13"/>
      <c r="N111" s="13"/>
    </row>
    <row r="112" spans="1:14" s="17" customFormat="1" ht="12" customHeight="1" x14ac:dyDescent="0.2">
      <c r="A112" s="76"/>
      <c r="B112" s="77"/>
      <c r="C112" s="72"/>
      <c r="D112" s="73"/>
      <c r="E112" s="316"/>
      <c r="F112" s="316"/>
      <c r="G112" s="1"/>
      <c r="H112" s="13"/>
      <c r="I112" s="13"/>
      <c r="J112" s="13"/>
      <c r="K112" s="13"/>
      <c r="L112" s="13"/>
      <c r="M112" s="13"/>
      <c r="N112" s="13"/>
    </row>
    <row r="113" spans="1:14" s="17" customFormat="1" ht="12" customHeight="1" x14ac:dyDescent="0.2">
      <c r="A113" s="123">
        <v>1</v>
      </c>
      <c r="B113" s="77" t="s">
        <v>25</v>
      </c>
      <c r="C113" s="72">
        <v>1</v>
      </c>
      <c r="D113" s="73" t="s">
        <v>10</v>
      </c>
      <c r="E113" s="316"/>
      <c r="F113" s="316">
        <f>+ROUND(E113*C113,2)</f>
        <v>0</v>
      </c>
      <c r="G113" s="1"/>
      <c r="H113" s="13"/>
      <c r="I113" s="13"/>
      <c r="J113" s="13"/>
      <c r="K113" s="13"/>
      <c r="L113" s="13"/>
      <c r="M113" s="13"/>
      <c r="N113" s="13"/>
    </row>
    <row r="114" spans="1:14" s="17" customFormat="1" ht="12" customHeight="1" x14ac:dyDescent="0.2">
      <c r="A114" s="76"/>
      <c r="B114" s="77"/>
      <c r="C114" s="72"/>
      <c r="D114" s="73"/>
      <c r="E114" s="316"/>
      <c r="F114" s="316">
        <f t="shared" ref="F114:F165" si="4">+ROUND(E114*C114,2)</f>
        <v>0</v>
      </c>
      <c r="G114" s="1"/>
      <c r="H114" s="13"/>
      <c r="I114" s="13"/>
      <c r="J114" s="13"/>
      <c r="K114" s="13"/>
      <c r="L114" s="13"/>
      <c r="M114" s="13"/>
      <c r="N114" s="13"/>
    </row>
    <row r="115" spans="1:14" s="17" customFormat="1" ht="12" customHeight="1" x14ac:dyDescent="0.2">
      <c r="A115" s="74">
        <v>2</v>
      </c>
      <c r="B115" s="71" t="s">
        <v>15</v>
      </c>
      <c r="C115" s="72"/>
      <c r="D115" s="73"/>
      <c r="E115" s="316"/>
      <c r="F115" s="316">
        <f t="shared" si="4"/>
        <v>0</v>
      </c>
      <c r="G115" s="1"/>
      <c r="H115" s="13"/>
      <c r="I115" s="13"/>
      <c r="J115" s="13"/>
      <c r="K115" s="13"/>
      <c r="L115" s="13"/>
      <c r="M115" s="13"/>
      <c r="N115" s="13"/>
    </row>
    <row r="116" spans="1:14" s="17" customFormat="1" ht="12" customHeight="1" x14ac:dyDescent="0.2">
      <c r="A116" s="76">
        <v>2.1</v>
      </c>
      <c r="B116" s="77" t="s">
        <v>26</v>
      </c>
      <c r="C116" s="72">
        <v>66.38</v>
      </c>
      <c r="D116" s="73" t="s">
        <v>16</v>
      </c>
      <c r="E116" s="316"/>
      <c r="F116" s="316">
        <f t="shared" si="4"/>
        <v>0</v>
      </c>
      <c r="G116" s="1"/>
      <c r="H116" s="13"/>
      <c r="I116" s="13"/>
      <c r="J116" s="13"/>
      <c r="K116" s="13"/>
      <c r="L116" s="13"/>
      <c r="M116" s="13"/>
      <c r="N116" s="13"/>
    </row>
    <row r="117" spans="1:14" s="17" customFormat="1" ht="25.5" x14ac:dyDescent="0.2">
      <c r="A117" s="76">
        <v>2.2000000000000002</v>
      </c>
      <c r="B117" s="252" t="s">
        <v>201</v>
      </c>
      <c r="C117" s="72">
        <v>28.62</v>
      </c>
      <c r="D117" s="73" t="s">
        <v>16</v>
      </c>
      <c r="E117" s="314"/>
      <c r="F117" s="316">
        <f t="shared" si="4"/>
        <v>0</v>
      </c>
      <c r="G117" s="1"/>
      <c r="H117" s="13"/>
      <c r="I117" s="13"/>
      <c r="J117" s="13"/>
      <c r="K117" s="13"/>
      <c r="L117" s="13"/>
      <c r="M117" s="13"/>
      <c r="N117" s="13"/>
    </row>
    <row r="118" spans="1:14" s="17" customFormat="1" x14ac:dyDescent="0.2">
      <c r="A118" s="76">
        <v>2.2999999999999998</v>
      </c>
      <c r="B118" s="77" t="s">
        <v>27</v>
      </c>
      <c r="C118" s="72">
        <v>45.31</v>
      </c>
      <c r="D118" s="73" t="s">
        <v>16</v>
      </c>
      <c r="E118" s="316"/>
      <c r="F118" s="316">
        <f t="shared" si="4"/>
        <v>0</v>
      </c>
      <c r="G118" s="1"/>
      <c r="H118" s="13"/>
      <c r="I118" s="13"/>
      <c r="J118" s="13"/>
      <c r="K118" s="13"/>
      <c r="L118" s="13"/>
      <c r="M118" s="13"/>
      <c r="N118" s="13"/>
    </row>
    <row r="119" spans="1:14" s="17" customFormat="1" ht="12" customHeight="1" x14ac:dyDescent="0.2">
      <c r="A119" s="76"/>
      <c r="B119" s="77"/>
      <c r="C119" s="72"/>
      <c r="D119" s="73"/>
      <c r="E119" s="316"/>
      <c r="F119" s="316">
        <f t="shared" si="4"/>
        <v>0</v>
      </c>
      <c r="G119" s="1"/>
      <c r="H119" s="13"/>
      <c r="I119" s="13"/>
      <c r="J119" s="13"/>
      <c r="K119" s="13"/>
      <c r="L119" s="13"/>
      <c r="M119" s="13"/>
      <c r="N119" s="13"/>
    </row>
    <row r="120" spans="1:14" s="17" customFormat="1" ht="12" customHeight="1" x14ac:dyDescent="0.2">
      <c r="A120" s="74">
        <v>3</v>
      </c>
      <c r="B120" s="71" t="s">
        <v>28</v>
      </c>
      <c r="C120" s="72"/>
      <c r="D120" s="73"/>
      <c r="E120" s="316"/>
      <c r="F120" s="316">
        <f t="shared" si="4"/>
        <v>0</v>
      </c>
      <c r="G120" s="1"/>
      <c r="H120" s="13"/>
      <c r="I120" s="13"/>
      <c r="J120" s="13"/>
      <c r="K120" s="13"/>
      <c r="L120" s="13"/>
      <c r="M120" s="13"/>
      <c r="N120" s="13"/>
    </row>
    <row r="121" spans="1:14" s="17" customFormat="1" ht="12" customHeight="1" x14ac:dyDescent="0.2">
      <c r="A121" s="78">
        <v>3.1</v>
      </c>
      <c r="B121" s="71" t="s">
        <v>29</v>
      </c>
      <c r="C121" s="72"/>
      <c r="D121" s="73"/>
      <c r="E121" s="316"/>
      <c r="F121" s="316">
        <f t="shared" si="4"/>
        <v>0</v>
      </c>
      <c r="G121" s="1"/>
      <c r="H121" s="13"/>
      <c r="I121" s="13"/>
      <c r="J121" s="13"/>
      <c r="K121" s="13"/>
      <c r="L121" s="13"/>
      <c r="M121" s="13"/>
      <c r="N121" s="13"/>
    </row>
    <row r="122" spans="1:14" s="17" customFormat="1" ht="25.5" customHeight="1" x14ac:dyDescent="0.2">
      <c r="A122" s="76" t="s">
        <v>30</v>
      </c>
      <c r="B122" s="79" t="s">
        <v>31</v>
      </c>
      <c r="C122" s="72">
        <v>5.68</v>
      </c>
      <c r="D122" s="73" t="s">
        <v>16</v>
      </c>
      <c r="E122" s="316"/>
      <c r="F122" s="316">
        <f t="shared" si="4"/>
        <v>0</v>
      </c>
      <c r="G122" s="1"/>
      <c r="H122" s="13"/>
      <c r="I122" s="13"/>
      <c r="J122" s="13"/>
      <c r="K122" s="13"/>
      <c r="L122" s="13"/>
      <c r="M122" s="13"/>
      <c r="N122" s="13"/>
    </row>
    <row r="123" spans="1:14" s="17" customFormat="1" ht="12" customHeight="1" x14ac:dyDescent="0.2">
      <c r="A123" s="76" t="s">
        <v>32</v>
      </c>
      <c r="B123" s="77" t="s">
        <v>33</v>
      </c>
      <c r="C123" s="72">
        <v>6.8</v>
      </c>
      <c r="D123" s="73" t="s">
        <v>16</v>
      </c>
      <c r="E123" s="316"/>
      <c r="F123" s="316">
        <f t="shared" si="4"/>
        <v>0</v>
      </c>
      <c r="G123" s="1"/>
      <c r="H123" s="13"/>
      <c r="I123" s="13"/>
      <c r="J123" s="13"/>
      <c r="K123" s="13"/>
      <c r="L123" s="13"/>
      <c r="M123" s="13"/>
      <c r="N123" s="13"/>
    </row>
    <row r="124" spans="1:14" s="17" customFormat="1" ht="12" customHeight="1" x14ac:dyDescent="0.2">
      <c r="A124" s="76" t="s">
        <v>34</v>
      </c>
      <c r="B124" s="77" t="s">
        <v>35</v>
      </c>
      <c r="C124" s="72">
        <v>1.85</v>
      </c>
      <c r="D124" s="73" t="s">
        <v>16</v>
      </c>
      <c r="E124" s="316"/>
      <c r="F124" s="316">
        <f t="shared" si="4"/>
        <v>0</v>
      </c>
      <c r="G124" s="1"/>
      <c r="H124" s="13"/>
      <c r="I124" s="13"/>
      <c r="J124" s="13"/>
      <c r="K124" s="13"/>
      <c r="L124" s="13"/>
      <c r="M124" s="13"/>
      <c r="N124" s="13"/>
    </row>
    <row r="125" spans="1:14" s="17" customFormat="1" ht="12" customHeight="1" x14ac:dyDescent="0.2">
      <c r="A125" s="76"/>
      <c r="B125" s="77"/>
      <c r="C125" s="72"/>
      <c r="D125" s="73"/>
      <c r="E125" s="316"/>
      <c r="F125" s="316">
        <f t="shared" si="4"/>
        <v>0</v>
      </c>
      <c r="G125" s="1"/>
      <c r="H125" s="13"/>
      <c r="I125" s="13"/>
      <c r="J125" s="13"/>
      <c r="K125" s="13"/>
      <c r="L125" s="13"/>
      <c r="M125" s="13"/>
      <c r="N125" s="13"/>
    </row>
    <row r="126" spans="1:14" s="17" customFormat="1" ht="12" customHeight="1" x14ac:dyDescent="0.2">
      <c r="A126" s="78">
        <v>3.2</v>
      </c>
      <c r="B126" s="71" t="s">
        <v>36</v>
      </c>
      <c r="C126" s="72"/>
      <c r="D126" s="73"/>
      <c r="E126" s="316"/>
      <c r="F126" s="316">
        <f t="shared" si="4"/>
        <v>0</v>
      </c>
      <c r="G126" s="1"/>
      <c r="H126" s="13"/>
      <c r="I126" s="13"/>
      <c r="J126" s="13"/>
      <c r="K126" s="13"/>
      <c r="L126" s="13"/>
      <c r="M126" s="13"/>
      <c r="N126" s="13"/>
    </row>
    <row r="127" spans="1:14" s="17" customFormat="1" ht="25.5" x14ac:dyDescent="0.2">
      <c r="A127" s="76" t="s">
        <v>37</v>
      </c>
      <c r="B127" s="157" t="s">
        <v>202</v>
      </c>
      <c r="C127" s="72">
        <v>13.6</v>
      </c>
      <c r="D127" s="73" t="s">
        <v>24</v>
      </c>
      <c r="E127" s="316"/>
      <c r="F127" s="316">
        <f t="shared" si="4"/>
        <v>0</v>
      </c>
      <c r="G127" s="1"/>
      <c r="H127" s="13"/>
      <c r="I127" s="13"/>
      <c r="J127" s="13"/>
      <c r="K127" s="13"/>
      <c r="L127" s="13"/>
      <c r="M127" s="13"/>
      <c r="N127" s="13"/>
    </row>
    <row r="128" spans="1:14" s="17" customFormat="1" ht="12" customHeight="1" x14ac:dyDescent="0.2">
      <c r="A128" s="76"/>
      <c r="B128" s="77"/>
      <c r="C128" s="72"/>
      <c r="D128" s="73"/>
      <c r="E128" s="316"/>
      <c r="F128" s="316">
        <f t="shared" si="4"/>
        <v>0</v>
      </c>
      <c r="G128" s="1"/>
      <c r="H128" s="13"/>
      <c r="I128" s="13"/>
      <c r="J128" s="13"/>
      <c r="K128" s="13"/>
      <c r="L128" s="13"/>
      <c r="M128" s="13"/>
      <c r="N128" s="13"/>
    </row>
    <row r="129" spans="1:14" s="17" customFormat="1" ht="12" customHeight="1" x14ac:dyDescent="0.2">
      <c r="A129" s="78">
        <v>3.3</v>
      </c>
      <c r="B129" s="71" t="s">
        <v>21</v>
      </c>
      <c r="C129" s="72"/>
      <c r="D129" s="73"/>
      <c r="E129" s="316"/>
      <c r="F129" s="316">
        <f t="shared" si="4"/>
        <v>0</v>
      </c>
      <c r="G129" s="1"/>
      <c r="H129" s="13"/>
      <c r="I129" s="13"/>
      <c r="J129" s="13"/>
      <c r="K129" s="13"/>
      <c r="L129" s="13"/>
      <c r="M129" s="13"/>
      <c r="N129" s="13"/>
    </row>
    <row r="130" spans="1:14" s="17" customFormat="1" ht="12" customHeight="1" x14ac:dyDescent="0.2">
      <c r="A130" s="76" t="s">
        <v>38</v>
      </c>
      <c r="B130" s="77" t="s">
        <v>39</v>
      </c>
      <c r="C130" s="72">
        <v>10.56</v>
      </c>
      <c r="D130" s="73" t="s">
        <v>9</v>
      </c>
      <c r="E130" s="343"/>
      <c r="F130" s="316">
        <f t="shared" si="4"/>
        <v>0</v>
      </c>
      <c r="G130" s="1"/>
      <c r="H130" s="13"/>
      <c r="I130" s="13"/>
      <c r="J130" s="13"/>
      <c r="K130" s="13"/>
      <c r="L130" s="13"/>
      <c r="M130" s="13"/>
      <c r="N130" s="13"/>
    </row>
    <row r="131" spans="1:14" s="17" customFormat="1" ht="12" customHeight="1" x14ac:dyDescent="0.2">
      <c r="A131" s="76" t="s">
        <v>40</v>
      </c>
      <c r="B131" s="77" t="s">
        <v>41</v>
      </c>
      <c r="C131" s="72">
        <v>32</v>
      </c>
      <c r="D131" s="73" t="s">
        <v>9</v>
      </c>
      <c r="E131" s="343"/>
      <c r="F131" s="316">
        <f t="shared" si="4"/>
        <v>0</v>
      </c>
      <c r="G131" s="1"/>
      <c r="H131" s="13"/>
      <c r="I131" s="13"/>
      <c r="J131" s="13"/>
      <c r="K131" s="13"/>
      <c r="L131" s="13"/>
      <c r="M131" s="13"/>
      <c r="N131" s="13"/>
    </row>
    <row r="132" spans="1:14" s="17" customFormat="1" ht="12" customHeight="1" x14ac:dyDescent="0.2">
      <c r="A132" s="76" t="s">
        <v>42</v>
      </c>
      <c r="B132" s="77" t="s">
        <v>43</v>
      </c>
      <c r="C132" s="72">
        <v>28.8</v>
      </c>
      <c r="D132" s="73" t="s">
        <v>9</v>
      </c>
      <c r="E132" s="343"/>
      <c r="F132" s="316">
        <f t="shared" si="4"/>
        <v>0</v>
      </c>
      <c r="G132" s="1"/>
      <c r="H132" s="13"/>
      <c r="I132" s="13"/>
      <c r="J132" s="13"/>
      <c r="K132" s="13"/>
      <c r="L132" s="13"/>
      <c r="M132" s="13"/>
      <c r="N132" s="13"/>
    </row>
    <row r="133" spans="1:14" s="17" customFormat="1" ht="12" customHeight="1" x14ac:dyDescent="0.2">
      <c r="A133" s="76" t="s">
        <v>44</v>
      </c>
      <c r="B133" s="77" t="s">
        <v>45</v>
      </c>
      <c r="C133" s="72">
        <v>20.8</v>
      </c>
      <c r="D133" s="73" t="s">
        <v>24</v>
      </c>
      <c r="E133" s="343"/>
      <c r="F133" s="316">
        <f t="shared" si="4"/>
        <v>0</v>
      </c>
      <c r="G133" s="1"/>
      <c r="H133" s="13"/>
      <c r="I133" s="13"/>
      <c r="J133" s="13"/>
      <c r="K133" s="13"/>
      <c r="L133" s="13"/>
      <c r="M133" s="13"/>
      <c r="N133" s="13"/>
    </row>
    <row r="134" spans="1:14" s="17" customFormat="1" ht="12" customHeight="1" x14ac:dyDescent="0.2">
      <c r="A134" s="76" t="s">
        <v>46</v>
      </c>
      <c r="B134" s="77" t="s">
        <v>47</v>
      </c>
      <c r="C134" s="72">
        <v>12.96</v>
      </c>
      <c r="D134" s="73" t="s">
        <v>9</v>
      </c>
      <c r="E134" s="343"/>
      <c r="F134" s="316">
        <f t="shared" si="4"/>
        <v>0</v>
      </c>
      <c r="G134" s="1"/>
      <c r="H134" s="13"/>
      <c r="I134" s="13"/>
      <c r="J134" s="13"/>
      <c r="K134" s="13"/>
      <c r="L134" s="13"/>
      <c r="M134" s="13"/>
      <c r="N134" s="13"/>
    </row>
    <row r="135" spans="1:14" s="17" customFormat="1" ht="12" customHeight="1" x14ac:dyDescent="0.2">
      <c r="A135" s="76" t="s">
        <v>48</v>
      </c>
      <c r="B135" s="77" t="s">
        <v>22</v>
      </c>
      <c r="C135" s="72">
        <v>12.96</v>
      </c>
      <c r="D135" s="73" t="s">
        <v>9</v>
      </c>
      <c r="E135" s="343"/>
      <c r="F135" s="316">
        <f t="shared" si="4"/>
        <v>0</v>
      </c>
      <c r="G135" s="1"/>
      <c r="H135" s="13"/>
      <c r="I135" s="13"/>
      <c r="J135" s="13"/>
      <c r="K135" s="13"/>
      <c r="L135" s="13"/>
      <c r="M135" s="13"/>
      <c r="N135" s="13"/>
    </row>
    <row r="136" spans="1:14" s="17" customFormat="1" ht="12" customHeight="1" x14ac:dyDescent="0.2">
      <c r="A136" s="76" t="s">
        <v>49</v>
      </c>
      <c r="B136" s="77" t="s">
        <v>50</v>
      </c>
      <c r="C136" s="72">
        <v>14.4</v>
      </c>
      <c r="D136" s="73" t="s">
        <v>9</v>
      </c>
      <c r="E136" s="343"/>
      <c r="F136" s="316">
        <f t="shared" si="4"/>
        <v>0</v>
      </c>
      <c r="G136" s="1"/>
      <c r="H136" s="13"/>
      <c r="I136" s="13"/>
      <c r="J136" s="13"/>
      <c r="K136" s="13"/>
      <c r="L136" s="13"/>
      <c r="M136" s="13"/>
      <c r="N136" s="13"/>
    </row>
    <row r="137" spans="1:14" s="17" customFormat="1" ht="12" customHeight="1" x14ac:dyDescent="0.2">
      <c r="A137" s="76"/>
      <c r="B137" s="77"/>
      <c r="C137" s="72"/>
      <c r="D137" s="73"/>
      <c r="E137" s="343"/>
      <c r="F137" s="316">
        <f t="shared" si="4"/>
        <v>0</v>
      </c>
      <c r="G137" s="1"/>
      <c r="H137" s="13"/>
      <c r="I137" s="13"/>
      <c r="J137" s="13"/>
      <c r="K137" s="13"/>
      <c r="L137" s="13"/>
      <c r="M137" s="13"/>
      <c r="N137" s="13"/>
    </row>
    <row r="138" spans="1:14" s="17" customFormat="1" ht="28.5" customHeight="1" x14ac:dyDescent="0.2">
      <c r="A138" s="76">
        <v>3.4</v>
      </c>
      <c r="B138" s="80" t="s">
        <v>51</v>
      </c>
      <c r="C138" s="72">
        <v>1</v>
      </c>
      <c r="D138" s="73" t="s">
        <v>10</v>
      </c>
      <c r="E138" s="343"/>
      <c r="F138" s="316">
        <f t="shared" si="4"/>
        <v>0</v>
      </c>
      <c r="G138" s="1"/>
      <c r="H138" s="13"/>
      <c r="I138" s="13"/>
      <c r="J138" s="13"/>
      <c r="K138" s="13"/>
      <c r="L138" s="13"/>
      <c r="M138" s="13"/>
      <c r="N138" s="13"/>
    </row>
    <row r="139" spans="1:14" s="17" customFormat="1" ht="12" customHeight="1" x14ac:dyDescent="0.2">
      <c r="A139" s="76"/>
      <c r="B139" s="81"/>
      <c r="C139" s="72"/>
      <c r="D139" s="73"/>
      <c r="E139" s="316"/>
      <c r="F139" s="316">
        <f t="shared" si="4"/>
        <v>0</v>
      </c>
      <c r="G139" s="1"/>
      <c r="H139" s="13"/>
      <c r="I139" s="13"/>
      <c r="J139" s="13"/>
      <c r="K139" s="13"/>
      <c r="L139" s="13"/>
      <c r="M139" s="13"/>
      <c r="N139" s="13"/>
    </row>
    <row r="140" spans="1:14" s="17" customFormat="1" ht="12" customHeight="1" x14ac:dyDescent="0.2">
      <c r="A140" s="74">
        <v>4</v>
      </c>
      <c r="B140" s="71" t="s">
        <v>52</v>
      </c>
      <c r="C140" s="72"/>
      <c r="D140" s="73"/>
      <c r="E140" s="316"/>
      <c r="F140" s="316">
        <f t="shared" si="4"/>
        <v>0</v>
      </c>
      <c r="G140" s="1"/>
      <c r="H140" s="13"/>
      <c r="I140" s="13"/>
      <c r="J140" s="13"/>
      <c r="K140" s="13"/>
      <c r="L140" s="13"/>
      <c r="M140" s="13"/>
      <c r="N140" s="13"/>
    </row>
    <row r="141" spans="1:14" s="17" customFormat="1" ht="12" customHeight="1" x14ac:dyDescent="0.2">
      <c r="A141" s="78">
        <v>4.0999999999999996</v>
      </c>
      <c r="B141" s="71" t="s">
        <v>29</v>
      </c>
      <c r="C141" s="72"/>
      <c r="D141" s="73"/>
      <c r="E141" s="316"/>
      <c r="F141" s="316">
        <f t="shared" si="4"/>
        <v>0</v>
      </c>
      <c r="G141" s="1"/>
      <c r="H141" s="13"/>
      <c r="I141" s="13"/>
      <c r="J141" s="13"/>
      <c r="K141" s="13"/>
      <c r="L141" s="13"/>
      <c r="M141" s="13"/>
      <c r="N141" s="13"/>
    </row>
    <row r="142" spans="1:14" s="17" customFormat="1" ht="12" customHeight="1" x14ac:dyDescent="0.2">
      <c r="A142" s="76" t="s">
        <v>53</v>
      </c>
      <c r="B142" s="77" t="s">
        <v>54</v>
      </c>
      <c r="C142" s="72">
        <v>0.37</v>
      </c>
      <c r="D142" s="73" t="s">
        <v>16</v>
      </c>
      <c r="E142" s="316"/>
      <c r="F142" s="316">
        <f t="shared" si="4"/>
        <v>0</v>
      </c>
      <c r="G142" s="1"/>
      <c r="H142" s="13"/>
      <c r="I142" s="13"/>
      <c r="J142" s="13"/>
      <c r="K142" s="13"/>
      <c r="L142" s="13"/>
      <c r="M142" s="13"/>
      <c r="N142" s="13"/>
    </row>
    <row r="143" spans="1:14" s="218" customFormat="1" ht="12" customHeight="1" x14ac:dyDescent="0.2">
      <c r="A143" s="234"/>
      <c r="B143" s="235"/>
      <c r="C143" s="236"/>
      <c r="D143" s="237"/>
      <c r="E143" s="344"/>
      <c r="F143" s="344">
        <f t="shared" si="4"/>
        <v>0</v>
      </c>
      <c r="G143" s="238"/>
      <c r="H143" s="217"/>
      <c r="I143" s="217"/>
      <c r="J143" s="217"/>
      <c r="K143" s="217"/>
      <c r="L143" s="217"/>
      <c r="M143" s="217"/>
      <c r="N143" s="217"/>
    </row>
    <row r="144" spans="1:14" s="17" customFormat="1" ht="12" customHeight="1" x14ac:dyDescent="0.2">
      <c r="A144" s="76">
        <v>4.2</v>
      </c>
      <c r="B144" s="285" t="s">
        <v>221</v>
      </c>
      <c r="C144" s="72">
        <v>7.9</v>
      </c>
      <c r="D144" s="73" t="s">
        <v>9</v>
      </c>
      <c r="E144" s="343"/>
      <c r="F144" s="316">
        <f t="shared" si="4"/>
        <v>0</v>
      </c>
      <c r="G144" s="1"/>
      <c r="H144" s="13"/>
      <c r="I144" s="13"/>
      <c r="J144" s="13"/>
      <c r="K144" s="13"/>
      <c r="L144" s="13"/>
      <c r="M144" s="13"/>
      <c r="N144" s="13"/>
    </row>
    <row r="145" spans="1:14" s="17" customFormat="1" ht="12" customHeight="1" x14ac:dyDescent="0.2">
      <c r="A145" s="76"/>
      <c r="B145" s="77"/>
      <c r="C145" s="72"/>
      <c r="D145" s="73"/>
      <c r="E145" s="343"/>
      <c r="F145" s="316">
        <f t="shared" si="4"/>
        <v>0</v>
      </c>
      <c r="G145" s="1"/>
      <c r="H145" s="13"/>
      <c r="I145" s="13"/>
      <c r="J145" s="13"/>
      <c r="K145" s="13"/>
      <c r="L145" s="13"/>
      <c r="M145" s="13"/>
      <c r="N145" s="13"/>
    </row>
    <row r="146" spans="1:14" s="17" customFormat="1" ht="12" customHeight="1" x14ac:dyDescent="0.2">
      <c r="A146" s="78">
        <v>4.3</v>
      </c>
      <c r="B146" s="71" t="s">
        <v>21</v>
      </c>
      <c r="C146" s="72"/>
      <c r="D146" s="73"/>
      <c r="E146" s="343"/>
      <c r="F146" s="316">
        <f t="shared" si="4"/>
        <v>0</v>
      </c>
      <c r="G146" s="1"/>
      <c r="H146" s="13"/>
      <c r="I146" s="13"/>
      <c r="J146" s="13"/>
      <c r="K146" s="13"/>
      <c r="L146" s="13"/>
      <c r="M146" s="13"/>
      <c r="N146" s="13"/>
    </row>
    <row r="147" spans="1:14" s="17" customFormat="1" ht="12" customHeight="1" x14ac:dyDescent="0.2">
      <c r="A147" s="76" t="s">
        <v>55</v>
      </c>
      <c r="B147" s="77" t="s">
        <v>56</v>
      </c>
      <c r="C147" s="72">
        <v>24.49</v>
      </c>
      <c r="D147" s="73" t="s">
        <v>9</v>
      </c>
      <c r="E147" s="343"/>
      <c r="F147" s="316">
        <f t="shared" si="4"/>
        <v>0</v>
      </c>
      <c r="G147" s="1"/>
      <c r="H147" s="13"/>
      <c r="I147" s="13"/>
      <c r="J147" s="13"/>
      <c r="K147" s="13"/>
      <c r="L147" s="13"/>
      <c r="M147" s="13"/>
      <c r="N147" s="13"/>
    </row>
    <row r="148" spans="1:14" s="17" customFormat="1" ht="12" customHeight="1" x14ac:dyDescent="0.2">
      <c r="A148" s="76" t="s">
        <v>57</v>
      </c>
      <c r="B148" s="77" t="s">
        <v>45</v>
      </c>
      <c r="C148" s="72">
        <v>8.7200000000000006</v>
      </c>
      <c r="D148" s="73" t="s">
        <v>24</v>
      </c>
      <c r="E148" s="343"/>
      <c r="F148" s="316">
        <f t="shared" si="4"/>
        <v>0</v>
      </c>
      <c r="G148" s="1"/>
      <c r="H148" s="13"/>
      <c r="I148" s="13"/>
      <c r="J148" s="13"/>
      <c r="K148" s="13"/>
      <c r="L148" s="13"/>
      <c r="M148" s="13"/>
      <c r="N148" s="13"/>
    </row>
    <row r="149" spans="1:14" s="17" customFormat="1" ht="12" customHeight="1" x14ac:dyDescent="0.2">
      <c r="A149" s="76" t="s">
        <v>58</v>
      </c>
      <c r="B149" s="77" t="s">
        <v>47</v>
      </c>
      <c r="C149" s="72">
        <v>3.11</v>
      </c>
      <c r="D149" s="73" t="s">
        <v>9</v>
      </c>
      <c r="E149" s="343"/>
      <c r="F149" s="316">
        <f t="shared" si="4"/>
        <v>0</v>
      </c>
      <c r="G149" s="1"/>
      <c r="H149" s="13"/>
      <c r="I149" s="13"/>
      <c r="J149" s="13"/>
      <c r="K149" s="13"/>
      <c r="L149" s="13"/>
      <c r="M149" s="13"/>
      <c r="N149" s="13"/>
    </row>
    <row r="150" spans="1:14" s="17" customFormat="1" ht="12" customHeight="1" x14ac:dyDescent="0.2">
      <c r="A150" s="76" t="s">
        <v>59</v>
      </c>
      <c r="B150" s="77" t="s">
        <v>22</v>
      </c>
      <c r="C150" s="72">
        <v>3.11</v>
      </c>
      <c r="D150" s="73" t="s">
        <v>9</v>
      </c>
      <c r="E150" s="343"/>
      <c r="F150" s="316">
        <f t="shared" si="4"/>
        <v>0</v>
      </c>
      <c r="G150" s="1"/>
      <c r="H150" s="13"/>
      <c r="I150" s="13"/>
      <c r="J150" s="13"/>
      <c r="K150" s="13"/>
      <c r="L150" s="13"/>
      <c r="M150" s="13"/>
      <c r="N150" s="13"/>
    </row>
    <row r="151" spans="1:14" s="17" customFormat="1" ht="12" customHeight="1" x14ac:dyDescent="0.2">
      <c r="A151" s="76" t="s">
        <v>60</v>
      </c>
      <c r="B151" s="77" t="s">
        <v>50</v>
      </c>
      <c r="C151" s="72">
        <v>24.49</v>
      </c>
      <c r="D151" s="73" t="s">
        <v>9</v>
      </c>
      <c r="E151" s="343"/>
      <c r="F151" s="316">
        <f t="shared" si="4"/>
        <v>0</v>
      </c>
      <c r="G151" s="1"/>
      <c r="H151" s="13"/>
      <c r="I151" s="13"/>
      <c r="J151" s="13"/>
      <c r="K151" s="13"/>
      <c r="L151" s="13"/>
      <c r="M151" s="13"/>
      <c r="N151" s="13"/>
    </row>
    <row r="152" spans="1:14" s="17" customFormat="1" ht="12" customHeight="1" x14ac:dyDescent="0.2">
      <c r="A152" s="76"/>
      <c r="B152" s="81"/>
      <c r="C152" s="72"/>
      <c r="D152" s="73"/>
      <c r="E152" s="343"/>
      <c r="F152" s="316">
        <f t="shared" si="4"/>
        <v>0</v>
      </c>
      <c r="G152" s="1"/>
      <c r="H152" s="13"/>
      <c r="I152" s="13"/>
      <c r="J152" s="13"/>
      <c r="K152" s="13"/>
      <c r="L152" s="13"/>
      <c r="M152" s="13"/>
      <c r="N152" s="13"/>
    </row>
    <row r="153" spans="1:14" s="17" customFormat="1" ht="28.5" customHeight="1" x14ac:dyDescent="0.2">
      <c r="A153" s="76">
        <v>4.4000000000000004</v>
      </c>
      <c r="B153" s="80" t="s">
        <v>61</v>
      </c>
      <c r="C153" s="72">
        <v>1</v>
      </c>
      <c r="D153" s="73" t="s">
        <v>10</v>
      </c>
      <c r="E153" s="345"/>
      <c r="F153" s="316">
        <f t="shared" si="4"/>
        <v>0</v>
      </c>
      <c r="G153" s="1"/>
      <c r="H153" s="13"/>
      <c r="I153" s="13"/>
      <c r="J153" s="13"/>
      <c r="K153" s="13"/>
      <c r="L153" s="13"/>
      <c r="M153" s="13"/>
      <c r="N153" s="13"/>
    </row>
    <row r="154" spans="1:14" s="17" customFormat="1" ht="12" customHeight="1" x14ac:dyDescent="0.2">
      <c r="A154" s="76"/>
      <c r="B154" s="81"/>
      <c r="C154" s="72"/>
      <c r="D154" s="73"/>
      <c r="E154" s="345"/>
      <c r="F154" s="316">
        <f t="shared" si="4"/>
        <v>0</v>
      </c>
      <c r="G154" s="1"/>
      <c r="H154" s="13"/>
      <c r="I154" s="13"/>
      <c r="J154" s="13"/>
      <c r="K154" s="13"/>
      <c r="L154" s="13"/>
      <c r="M154" s="13"/>
      <c r="N154" s="13"/>
    </row>
    <row r="155" spans="1:14" s="17" customFormat="1" ht="12" customHeight="1" x14ac:dyDescent="0.2">
      <c r="A155" s="74">
        <v>5</v>
      </c>
      <c r="B155" s="82" t="s">
        <v>62</v>
      </c>
      <c r="C155" s="72"/>
      <c r="D155" s="73"/>
      <c r="E155" s="345"/>
      <c r="F155" s="316">
        <f t="shared" si="4"/>
        <v>0</v>
      </c>
      <c r="G155" s="1"/>
      <c r="H155" s="13"/>
      <c r="I155" s="13"/>
      <c r="J155" s="13"/>
      <c r="K155" s="13"/>
      <c r="L155" s="13"/>
      <c r="M155" s="13"/>
      <c r="N155" s="13"/>
    </row>
    <row r="156" spans="1:14" s="17" customFormat="1" ht="12" customHeight="1" x14ac:dyDescent="0.2">
      <c r="A156" s="78">
        <v>5.0999999999999996</v>
      </c>
      <c r="B156" s="71" t="s">
        <v>63</v>
      </c>
      <c r="C156" s="72"/>
      <c r="D156" s="73"/>
      <c r="E156" s="345"/>
      <c r="F156" s="316">
        <f t="shared" si="4"/>
        <v>0</v>
      </c>
      <c r="G156" s="1"/>
      <c r="H156" s="13"/>
      <c r="I156" s="13"/>
      <c r="J156" s="13"/>
      <c r="K156" s="13"/>
      <c r="L156" s="13"/>
      <c r="M156" s="13"/>
      <c r="N156" s="13"/>
    </row>
    <row r="157" spans="1:14" s="17" customFormat="1" ht="41.25" customHeight="1" x14ac:dyDescent="0.2">
      <c r="A157" s="83" t="s">
        <v>64</v>
      </c>
      <c r="B157" s="80" t="s">
        <v>65</v>
      </c>
      <c r="C157" s="72">
        <v>31.6</v>
      </c>
      <c r="D157" s="73" t="s">
        <v>24</v>
      </c>
      <c r="E157" s="345"/>
      <c r="F157" s="316">
        <f t="shared" si="4"/>
        <v>0</v>
      </c>
      <c r="G157" s="1"/>
      <c r="H157" s="13"/>
      <c r="I157" s="13"/>
      <c r="J157" s="13"/>
      <c r="K157" s="13"/>
      <c r="L157" s="13"/>
      <c r="M157" s="13"/>
      <c r="N157" s="13"/>
    </row>
    <row r="158" spans="1:14" s="17" customFormat="1" ht="13.5" customHeight="1" x14ac:dyDescent="0.2">
      <c r="A158" s="76" t="s">
        <v>66</v>
      </c>
      <c r="B158" s="84" t="s">
        <v>67</v>
      </c>
      <c r="C158" s="85">
        <v>1</v>
      </c>
      <c r="D158" s="86" t="s">
        <v>10</v>
      </c>
      <c r="E158" s="345"/>
      <c r="F158" s="316">
        <f t="shared" si="4"/>
        <v>0</v>
      </c>
      <c r="G158" s="1"/>
      <c r="H158" s="13"/>
      <c r="I158" s="13"/>
      <c r="J158" s="13"/>
      <c r="K158" s="13"/>
      <c r="L158" s="13"/>
      <c r="M158" s="13"/>
      <c r="N158" s="13"/>
    </row>
    <row r="159" spans="1:14" s="17" customFormat="1" ht="13.5" customHeight="1" x14ac:dyDescent="0.2">
      <c r="A159" s="78"/>
      <c r="B159" s="87"/>
      <c r="C159" s="85"/>
      <c r="D159" s="86"/>
      <c r="E159" s="345"/>
      <c r="F159" s="316">
        <f t="shared" si="4"/>
        <v>0</v>
      </c>
      <c r="G159" s="1"/>
      <c r="H159" s="13"/>
      <c r="I159" s="13"/>
      <c r="J159" s="13"/>
      <c r="K159" s="13"/>
      <c r="L159" s="13"/>
      <c r="M159" s="13"/>
      <c r="N159" s="13"/>
    </row>
    <row r="160" spans="1:14" s="17" customFormat="1" ht="13.5" customHeight="1" x14ac:dyDescent="0.2">
      <c r="A160" s="76">
        <v>5.2</v>
      </c>
      <c r="B160" s="279" t="s">
        <v>203</v>
      </c>
      <c r="C160" s="85">
        <v>10.08</v>
      </c>
      <c r="D160" s="86" t="s">
        <v>9</v>
      </c>
      <c r="E160" s="345"/>
      <c r="F160" s="316">
        <f t="shared" si="4"/>
        <v>0</v>
      </c>
      <c r="G160" s="1"/>
      <c r="H160" s="13"/>
      <c r="I160" s="13"/>
      <c r="J160" s="13"/>
      <c r="K160" s="13"/>
      <c r="L160" s="13"/>
      <c r="M160" s="13"/>
      <c r="N160" s="13"/>
    </row>
    <row r="161" spans="1:30" s="17" customFormat="1" ht="13.5" customHeight="1" x14ac:dyDescent="0.2">
      <c r="A161" s="76">
        <v>5.3</v>
      </c>
      <c r="B161" s="84" t="s">
        <v>68</v>
      </c>
      <c r="C161" s="85">
        <v>55.17</v>
      </c>
      <c r="D161" s="86" t="s">
        <v>9</v>
      </c>
      <c r="E161" s="345"/>
      <c r="F161" s="316">
        <f t="shared" si="4"/>
        <v>0</v>
      </c>
      <c r="G161" s="1"/>
      <c r="H161" s="13"/>
      <c r="I161" s="13"/>
      <c r="J161" s="13"/>
      <c r="K161" s="13"/>
      <c r="L161" s="13"/>
      <c r="M161" s="13"/>
      <c r="N161" s="13"/>
    </row>
    <row r="162" spans="1:30" s="17" customFormat="1" ht="13.5" customHeight="1" x14ac:dyDescent="0.2">
      <c r="A162" s="78"/>
      <c r="B162" s="87"/>
      <c r="C162" s="85"/>
      <c r="D162" s="86"/>
      <c r="E162" s="345"/>
      <c r="F162" s="316">
        <f t="shared" si="4"/>
        <v>0</v>
      </c>
      <c r="G162" s="1"/>
      <c r="H162" s="13"/>
      <c r="I162" s="13"/>
      <c r="J162" s="13"/>
      <c r="K162" s="13"/>
      <c r="L162" s="13"/>
      <c r="M162" s="13"/>
      <c r="N162" s="13"/>
    </row>
    <row r="163" spans="1:30" s="17" customFormat="1" ht="13.5" customHeight="1" x14ac:dyDescent="0.2">
      <c r="A163" s="76">
        <v>5.4</v>
      </c>
      <c r="B163" s="84" t="s">
        <v>69</v>
      </c>
      <c r="C163" s="85">
        <v>1</v>
      </c>
      <c r="D163" s="86" t="s">
        <v>10</v>
      </c>
      <c r="E163" s="345"/>
      <c r="F163" s="316">
        <f t="shared" si="4"/>
        <v>0</v>
      </c>
      <c r="G163" s="1"/>
      <c r="H163" s="13"/>
      <c r="I163" s="13"/>
      <c r="J163" s="13"/>
      <c r="K163" s="13"/>
      <c r="L163" s="13"/>
      <c r="M163" s="13"/>
      <c r="N163" s="13"/>
    </row>
    <row r="164" spans="1:30" s="17" customFormat="1" ht="13.5" customHeight="1" x14ac:dyDescent="0.2">
      <c r="A164" s="78"/>
      <c r="B164" s="84"/>
      <c r="C164" s="85"/>
      <c r="D164" s="86"/>
      <c r="E164" s="345"/>
      <c r="F164" s="316">
        <f t="shared" si="4"/>
        <v>0</v>
      </c>
      <c r="G164" s="1"/>
      <c r="H164" s="13"/>
      <c r="I164" s="13"/>
      <c r="J164" s="13"/>
      <c r="K164" s="13"/>
      <c r="L164" s="13"/>
      <c r="M164" s="13"/>
      <c r="N164" s="13"/>
    </row>
    <row r="165" spans="1:30" s="17" customFormat="1" ht="13.5" customHeight="1" x14ac:dyDescent="0.2">
      <c r="A165" s="76">
        <v>5.5</v>
      </c>
      <c r="B165" s="84" t="s">
        <v>12</v>
      </c>
      <c r="C165" s="85">
        <v>1</v>
      </c>
      <c r="D165" s="86" t="s">
        <v>10</v>
      </c>
      <c r="E165" s="345"/>
      <c r="F165" s="316">
        <f t="shared" si="4"/>
        <v>0</v>
      </c>
      <c r="G165" s="1"/>
      <c r="H165" s="13"/>
      <c r="I165" s="13"/>
      <c r="J165" s="13"/>
      <c r="K165" s="13"/>
      <c r="L165" s="13"/>
      <c r="M165" s="13"/>
      <c r="N165" s="13"/>
    </row>
    <row r="166" spans="1:30" s="14" customFormat="1" ht="13.5" customHeight="1" x14ac:dyDescent="0.2">
      <c r="A166" s="141"/>
      <c r="B166" s="142" t="s">
        <v>102</v>
      </c>
      <c r="C166" s="143"/>
      <c r="D166" s="16"/>
      <c r="E166" s="341"/>
      <c r="F166" s="342">
        <f>SUM(F111:F165)</f>
        <v>0</v>
      </c>
      <c r="G166" s="144"/>
    </row>
    <row r="167" spans="1:30" s="17" customFormat="1" ht="13.5" customHeight="1" x14ac:dyDescent="0.2">
      <c r="A167" s="76"/>
      <c r="B167" s="88"/>
      <c r="C167" s="85"/>
      <c r="D167" s="86"/>
      <c r="E167" s="345"/>
      <c r="F167" s="346"/>
      <c r="G167" s="1"/>
      <c r="H167" s="13"/>
      <c r="I167" s="13"/>
      <c r="J167" s="13"/>
      <c r="K167" s="13"/>
      <c r="L167" s="13"/>
      <c r="M167" s="13"/>
      <c r="N167" s="13"/>
    </row>
    <row r="168" spans="1:30" s="30" customFormat="1" x14ac:dyDescent="0.2">
      <c r="A168" s="26" t="s">
        <v>11</v>
      </c>
      <c r="B168" s="31" t="s">
        <v>70</v>
      </c>
      <c r="C168" s="27"/>
      <c r="D168" s="28"/>
      <c r="E168" s="347"/>
      <c r="F168" s="348"/>
      <c r="G168" s="29"/>
    </row>
    <row r="169" spans="1:30" s="30" customFormat="1" x14ac:dyDescent="0.2">
      <c r="A169" s="26"/>
      <c r="B169" s="31"/>
      <c r="C169" s="27"/>
      <c r="D169" s="28"/>
      <c r="E169" s="347"/>
      <c r="F169" s="348"/>
      <c r="G169" s="29"/>
    </row>
    <row r="170" spans="1:30" s="35" customFormat="1" ht="76.5" x14ac:dyDescent="0.2">
      <c r="A170" s="96">
        <v>1</v>
      </c>
      <c r="B170" s="294" t="s">
        <v>238</v>
      </c>
      <c r="C170" s="98">
        <v>1</v>
      </c>
      <c r="D170" s="99" t="s">
        <v>10</v>
      </c>
      <c r="E170" s="349"/>
      <c r="F170" s="316">
        <f t="shared" ref="F170:F185" si="5">+ROUND(E170*C170,2)</f>
        <v>0</v>
      </c>
      <c r="G170" s="32"/>
      <c r="H170" s="33"/>
      <c r="I170" s="33"/>
      <c r="J170" s="33"/>
      <c r="K170" s="34"/>
      <c r="X170" s="36"/>
      <c r="Y170" s="33"/>
      <c r="Z170" s="33"/>
      <c r="AA170" s="37"/>
      <c r="AB170" s="38"/>
      <c r="AD170" s="39"/>
    </row>
    <row r="171" spans="1:30" s="35" customFormat="1" ht="12.75" customHeight="1" x14ac:dyDescent="0.2">
      <c r="A171" s="100">
        <v>2</v>
      </c>
      <c r="B171" s="97" t="s">
        <v>71</v>
      </c>
      <c r="C171" s="101">
        <v>3</v>
      </c>
      <c r="D171" s="102" t="s">
        <v>10</v>
      </c>
      <c r="E171" s="350"/>
      <c r="F171" s="316">
        <f t="shared" si="5"/>
        <v>0</v>
      </c>
      <c r="G171" s="40"/>
      <c r="H171" s="33"/>
      <c r="I171" s="33"/>
      <c r="J171" s="33"/>
      <c r="K171" s="34"/>
      <c r="X171" s="36"/>
      <c r="Y171" s="33"/>
      <c r="Z171" s="33"/>
      <c r="AA171" s="37">
        <f>SUM(C171*E171)</f>
        <v>0</v>
      </c>
      <c r="AB171" s="38" t="e">
        <f>SUM(#REF!*#REF!)</f>
        <v>#REF!</v>
      </c>
      <c r="AD171" s="39"/>
    </row>
    <row r="172" spans="1:30" s="35" customFormat="1" x14ac:dyDescent="0.2">
      <c r="A172" s="100">
        <v>3</v>
      </c>
      <c r="B172" s="103" t="s">
        <v>72</v>
      </c>
      <c r="C172" s="101">
        <v>3</v>
      </c>
      <c r="D172" s="102" t="s">
        <v>10</v>
      </c>
      <c r="E172" s="350"/>
      <c r="F172" s="316">
        <f t="shared" si="5"/>
        <v>0</v>
      </c>
      <c r="G172" s="40"/>
      <c r="H172" s="33"/>
      <c r="I172" s="33"/>
      <c r="J172" s="33"/>
      <c r="K172" s="34"/>
      <c r="X172" s="36"/>
      <c r="Y172" s="33"/>
      <c r="Z172" s="33"/>
      <c r="AA172" s="37"/>
      <c r="AB172" s="38"/>
      <c r="AD172" s="39"/>
    </row>
    <row r="173" spans="1:30" s="35" customFormat="1" x14ac:dyDescent="0.2">
      <c r="A173" s="100">
        <v>4</v>
      </c>
      <c r="B173" s="104" t="s">
        <v>73</v>
      </c>
      <c r="C173" s="105">
        <v>1</v>
      </c>
      <c r="D173" s="102" t="s">
        <v>10</v>
      </c>
      <c r="E173" s="350"/>
      <c r="F173" s="316">
        <f t="shared" si="5"/>
        <v>0</v>
      </c>
      <c r="G173" s="40"/>
      <c r="H173" s="33"/>
      <c r="I173" s="33"/>
      <c r="J173" s="33"/>
      <c r="K173" s="34"/>
      <c r="X173" s="36"/>
      <c r="Y173" s="33"/>
      <c r="Z173" s="33"/>
      <c r="AA173" s="37"/>
      <c r="AB173" s="38"/>
      <c r="AD173" s="39"/>
    </row>
    <row r="174" spans="1:30" s="35" customFormat="1" ht="12.75" customHeight="1" x14ac:dyDescent="0.2">
      <c r="A174" s="100">
        <v>5</v>
      </c>
      <c r="B174" s="104" t="s">
        <v>74</v>
      </c>
      <c r="C174" s="106">
        <v>1</v>
      </c>
      <c r="D174" s="99" t="s">
        <v>10</v>
      </c>
      <c r="E174" s="349"/>
      <c r="F174" s="316">
        <f t="shared" si="5"/>
        <v>0</v>
      </c>
      <c r="G174" s="40"/>
      <c r="H174" s="33"/>
      <c r="I174" s="33"/>
      <c r="J174" s="33"/>
      <c r="K174" s="34"/>
      <c r="X174" s="36"/>
      <c r="Y174" s="33"/>
      <c r="Z174" s="33"/>
      <c r="AA174" s="37"/>
      <c r="AB174" s="38"/>
      <c r="AD174" s="39"/>
    </row>
    <row r="175" spans="1:30" s="35" customFormat="1" ht="13.5" customHeight="1" x14ac:dyDescent="0.2">
      <c r="A175" s="100">
        <v>6</v>
      </c>
      <c r="B175" s="104" t="s">
        <v>75</v>
      </c>
      <c r="C175" s="106">
        <v>1</v>
      </c>
      <c r="D175" s="99" t="s">
        <v>10</v>
      </c>
      <c r="E175" s="349"/>
      <c r="F175" s="316">
        <f t="shared" si="5"/>
        <v>0</v>
      </c>
      <c r="G175" s="40"/>
      <c r="H175" s="33"/>
      <c r="I175" s="33"/>
      <c r="J175" s="33"/>
      <c r="K175" s="34"/>
      <c r="X175" s="36"/>
      <c r="Y175" s="33"/>
      <c r="Z175" s="33"/>
      <c r="AA175" s="37"/>
      <c r="AB175" s="38"/>
      <c r="AD175" s="39"/>
    </row>
    <row r="176" spans="1:30" s="35" customFormat="1" x14ac:dyDescent="0.2">
      <c r="A176" s="100">
        <v>7</v>
      </c>
      <c r="B176" s="104" t="s">
        <v>76</v>
      </c>
      <c r="C176" s="106">
        <v>1</v>
      </c>
      <c r="D176" s="99" t="s">
        <v>10</v>
      </c>
      <c r="E176" s="349"/>
      <c r="F176" s="316">
        <f t="shared" si="5"/>
        <v>0</v>
      </c>
      <c r="G176" s="40"/>
      <c r="H176" s="33"/>
      <c r="I176" s="33"/>
      <c r="J176" s="33"/>
      <c r="K176" s="34"/>
      <c r="X176" s="36"/>
      <c r="Y176" s="33"/>
      <c r="Z176" s="33"/>
      <c r="AA176" s="37"/>
      <c r="AB176" s="38"/>
      <c r="AD176" s="39"/>
    </row>
    <row r="177" spans="1:256" s="35" customFormat="1" x14ac:dyDescent="0.2">
      <c r="A177" s="100">
        <v>8</v>
      </c>
      <c r="B177" s="286" t="s">
        <v>222</v>
      </c>
      <c r="C177" s="105">
        <v>1</v>
      </c>
      <c r="D177" s="102" t="s">
        <v>10</v>
      </c>
      <c r="E177" s="350"/>
      <c r="F177" s="316">
        <f t="shared" si="5"/>
        <v>0</v>
      </c>
      <c r="G177" s="40"/>
      <c r="H177" s="33"/>
      <c r="I177" s="33"/>
      <c r="J177" s="33"/>
      <c r="K177" s="34"/>
      <c r="X177" s="36"/>
      <c r="Y177" s="33"/>
      <c r="Z177" s="33"/>
      <c r="AA177" s="37"/>
      <c r="AB177" s="38"/>
      <c r="AD177" s="39"/>
    </row>
    <row r="178" spans="1:256" s="35" customFormat="1" ht="13.5" customHeight="1" x14ac:dyDescent="0.2">
      <c r="A178" s="100">
        <v>9</v>
      </c>
      <c r="B178" s="104" t="s">
        <v>77</v>
      </c>
      <c r="C178" s="105">
        <v>1</v>
      </c>
      <c r="D178" s="102" t="s">
        <v>10</v>
      </c>
      <c r="E178" s="350"/>
      <c r="F178" s="316">
        <f t="shared" si="5"/>
        <v>0</v>
      </c>
      <c r="G178" s="40"/>
      <c r="H178" s="33"/>
      <c r="I178" s="33"/>
      <c r="J178" s="33"/>
      <c r="K178" s="34"/>
      <c r="X178" s="36"/>
      <c r="Y178" s="33"/>
      <c r="Z178" s="33"/>
      <c r="AA178" s="37"/>
      <c r="AB178" s="38"/>
      <c r="AD178" s="39"/>
    </row>
    <row r="179" spans="1:256" s="35" customFormat="1" ht="32.25" customHeight="1" x14ac:dyDescent="0.2">
      <c r="A179" s="100">
        <v>10</v>
      </c>
      <c r="B179" s="104" t="s">
        <v>78</v>
      </c>
      <c r="C179" s="106">
        <v>1</v>
      </c>
      <c r="D179" s="99" t="s">
        <v>10</v>
      </c>
      <c r="E179" s="349"/>
      <c r="F179" s="316">
        <f t="shared" si="5"/>
        <v>0</v>
      </c>
      <c r="G179" s="40"/>
      <c r="H179" s="33"/>
      <c r="I179" s="33"/>
      <c r="J179" s="33"/>
      <c r="K179" s="34"/>
      <c r="X179" s="36"/>
      <c r="Y179" s="33"/>
      <c r="Z179" s="33"/>
      <c r="AA179" s="37"/>
      <c r="AB179" s="38"/>
      <c r="AD179" s="39"/>
    </row>
    <row r="180" spans="1:256" s="35" customFormat="1" ht="12" customHeight="1" x14ac:dyDescent="0.2">
      <c r="A180" s="100">
        <v>11</v>
      </c>
      <c r="B180" s="107" t="s">
        <v>79</v>
      </c>
      <c r="C180" s="108">
        <v>2</v>
      </c>
      <c r="D180" s="109" t="s">
        <v>10</v>
      </c>
      <c r="E180" s="351"/>
      <c r="F180" s="316">
        <f t="shared" si="5"/>
        <v>0</v>
      </c>
      <c r="G180" s="40"/>
      <c r="H180" s="33"/>
      <c r="I180" s="33"/>
      <c r="J180" s="33"/>
      <c r="K180" s="34"/>
      <c r="X180" s="36"/>
      <c r="Y180" s="33"/>
      <c r="Z180" s="33"/>
      <c r="AA180" s="37"/>
      <c r="AB180" s="38"/>
      <c r="AD180" s="39"/>
    </row>
    <row r="181" spans="1:256" s="35" customFormat="1" ht="12" customHeight="1" x14ac:dyDescent="0.2">
      <c r="A181" s="100">
        <v>12</v>
      </c>
      <c r="B181" s="100" t="s">
        <v>80</v>
      </c>
      <c r="C181" s="101">
        <v>120</v>
      </c>
      <c r="D181" s="102" t="s">
        <v>20</v>
      </c>
      <c r="E181" s="350"/>
      <c r="F181" s="316">
        <f t="shared" si="5"/>
        <v>0</v>
      </c>
      <c r="G181" s="40"/>
      <c r="H181" s="33"/>
      <c r="I181" s="33"/>
      <c r="J181" s="33"/>
      <c r="K181" s="34"/>
      <c r="X181" s="36"/>
      <c r="Y181" s="33"/>
      <c r="Z181" s="33"/>
      <c r="AA181" s="37"/>
      <c r="AB181" s="38"/>
      <c r="AD181" s="39"/>
    </row>
    <row r="182" spans="1:256" s="35" customFormat="1" ht="12.75" customHeight="1" x14ac:dyDescent="0.2">
      <c r="A182" s="100">
        <v>13</v>
      </c>
      <c r="B182" s="100" t="s">
        <v>81</v>
      </c>
      <c r="C182" s="101">
        <v>60</v>
      </c>
      <c r="D182" s="102" t="s">
        <v>20</v>
      </c>
      <c r="E182" s="350"/>
      <c r="F182" s="316">
        <f t="shared" si="5"/>
        <v>0</v>
      </c>
      <c r="G182" s="40"/>
      <c r="H182" s="33"/>
      <c r="I182" s="33"/>
      <c r="J182" s="33"/>
      <c r="K182" s="34"/>
      <c r="X182" s="36"/>
      <c r="Y182" s="33"/>
      <c r="Z182" s="33"/>
      <c r="AA182" s="37"/>
      <c r="AB182" s="38"/>
      <c r="AD182" s="39"/>
    </row>
    <row r="183" spans="1:256" s="245" customFormat="1" ht="13.5" customHeight="1" x14ac:dyDescent="0.2">
      <c r="A183" s="239">
        <v>14</v>
      </c>
      <c r="B183" s="287" t="s">
        <v>223</v>
      </c>
      <c r="C183" s="240">
        <v>4</v>
      </c>
      <c r="D183" s="241" t="s">
        <v>10</v>
      </c>
      <c r="E183" s="352"/>
      <c r="F183" s="344">
        <f t="shared" si="5"/>
        <v>0</v>
      </c>
      <c r="G183" s="242"/>
      <c r="H183" s="243"/>
      <c r="I183" s="243"/>
      <c r="J183" s="243"/>
      <c r="K183" s="244"/>
      <c r="X183" s="246"/>
      <c r="Y183" s="243"/>
      <c r="Z183" s="243"/>
      <c r="AA183" s="247"/>
      <c r="AB183" s="248"/>
      <c r="AD183" s="249"/>
    </row>
    <row r="184" spans="1:256" s="35" customFormat="1" ht="13.5" customHeight="1" x14ac:dyDescent="0.2">
      <c r="A184" s="100">
        <v>15</v>
      </c>
      <c r="B184" s="100" t="s">
        <v>82</v>
      </c>
      <c r="C184" s="101">
        <v>30</v>
      </c>
      <c r="D184" s="102" t="s">
        <v>20</v>
      </c>
      <c r="E184" s="353"/>
      <c r="F184" s="316">
        <f t="shared" si="5"/>
        <v>0</v>
      </c>
      <c r="G184" s="40"/>
      <c r="H184" s="33"/>
      <c r="I184" s="33"/>
      <c r="J184" s="33"/>
      <c r="K184" s="34"/>
      <c r="X184" s="36"/>
      <c r="Y184" s="33"/>
      <c r="Z184" s="33"/>
      <c r="AA184" s="37"/>
      <c r="AB184" s="38"/>
      <c r="AD184" s="39"/>
    </row>
    <row r="185" spans="1:256" s="35" customFormat="1" ht="13.5" customHeight="1" x14ac:dyDescent="0.2">
      <c r="A185" s="100">
        <v>16</v>
      </c>
      <c r="B185" s="107" t="s">
        <v>83</v>
      </c>
      <c r="C185" s="108">
        <v>1</v>
      </c>
      <c r="D185" s="278" t="s">
        <v>10</v>
      </c>
      <c r="E185" s="351"/>
      <c r="F185" s="316">
        <f t="shared" si="5"/>
        <v>0</v>
      </c>
      <c r="G185" s="40"/>
      <c r="H185" s="33"/>
      <c r="I185" s="33"/>
      <c r="J185" s="33"/>
      <c r="K185" s="34"/>
      <c r="X185" s="36"/>
      <c r="Y185" s="33"/>
      <c r="Z185" s="33"/>
      <c r="AA185" s="37"/>
      <c r="AB185" s="38"/>
      <c r="AD185" s="39"/>
    </row>
    <row r="186" spans="1:256" s="14" customFormat="1" ht="13.5" customHeight="1" x14ac:dyDescent="0.2">
      <c r="A186" s="141"/>
      <c r="B186" s="142" t="s">
        <v>103</v>
      </c>
      <c r="C186" s="143"/>
      <c r="D186" s="16"/>
      <c r="E186" s="341"/>
      <c r="F186" s="342">
        <f>SUM(F170:F185)</f>
        <v>0</v>
      </c>
      <c r="G186" s="144"/>
    </row>
    <row r="187" spans="1:256" x14ac:dyDescent="0.2">
      <c r="A187" s="26"/>
      <c r="B187" s="31"/>
      <c r="C187" s="27"/>
      <c r="D187" s="28"/>
      <c r="E187" s="347"/>
      <c r="F187" s="348"/>
      <c r="G187" s="29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  <c r="IU187" s="30"/>
      <c r="IV187" s="30"/>
    </row>
    <row r="188" spans="1:256" ht="27" customHeight="1" x14ac:dyDescent="0.2">
      <c r="A188" s="110" t="s">
        <v>13</v>
      </c>
      <c r="B188" s="111" t="s">
        <v>84</v>
      </c>
      <c r="C188" s="85"/>
      <c r="D188" s="86"/>
      <c r="E188" s="345"/>
      <c r="F188" s="346"/>
      <c r="G188" s="1"/>
      <c r="H188" s="13"/>
      <c r="I188" s="13"/>
      <c r="J188" s="13"/>
      <c r="K188" s="13"/>
      <c r="L188" s="13"/>
      <c r="M188" s="13"/>
      <c r="N188" s="13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  <c r="IV188" s="17"/>
    </row>
    <row r="189" spans="1:256" s="17" customFormat="1" ht="12" customHeight="1" x14ac:dyDescent="0.2">
      <c r="A189" s="112"/>
      <c r="B189" s="111"/>
      <c r="C189" s="85"/>
      <c r="D189" s="86"/>
      <c r="E189" s="345"/>
      <c r="F189" s="346"/>
      <c r="G189" s="1"/>
      <c r="H189" s="13"/>
      <c r="I189" s="13"/>
      <c r="J189" s="13"/>
      <c r="K189" s="13"/>
      <c r="L189" s="13"/>
      <c r="M189" s="13"/>
      <c r="N189" s="13"/>
    </row>
    <row r="190" spans="1:256" s="17" customFormat="1" ht="12.75" customHeight="1" x14ac:dyDescent="0.2">
      <c r="A190" s="113">
        <v>1</v>
      </c>
      <c r="B190" s="114" t="s">
        <v>14</v>
      </c>
      <c r="C190" s="85">
        <v>20</v>
      </c>
      <c r="D190" s="115" t="s">
        <v>24</v>
      </c>
      <c r="E190" s="354"/>
      <c r="F190" s="316">
        <f t="shared" ref="F190:F205" si="6">+ROUND(E190*C190,2)</f>
        <v>0</v>
      </c>
      <c r="G190" s="9"/>
      <c r="H190" s="10"/>
      <c r="I190" s="4"/>
      <c r="J190" s="8"/>
      <c r="K190" s="4"/>
      <c r="L190" s="7"/>
      <c r="M190" s="13"/>
      <c r="N190" s="13"/>
    </row>
    <row r="191" spans="1:256" s="14" customFormat="1" x14ac:dyDescent="0.2">
      <c r="A191" s="116"/>
      <c r="B191" s="117"/>
      <c r="C191" s="85"/>
      <c r="D191" s="86"/>
      <c r="E191" s="354"/>
      <c r="F191" s="316">
        <f t="shared" si="6"/>
        <v>0</v>
      </c>
      <c r="G191" s="1"/>
      <c r="H191" s="13"/>
      <c r="I191" s="13"/>
      <c r="J191" s="13"/>
      <c r="K191" s="13"/>
      <c r="L191" s="13"/>
      <c r="M191" s="13"/>
      <c r="N191" s="13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  <c r="HS191" s="17"/>
      <c r="HT191" s="17"/>
      <c r="HU191" s="17"/>
      <c r="HV191" s="17"/>
      <c r="HW191" s="17"/>
      <c r="HX191" s="17"/>
      <c r="HY191" s="17"/>
      <c r="HZ191" s="17"/>
      <c r="IA191" s="17"/>
      <c r="IB191" s="17"/>
      <c r="IC191" s="17"/>
      <c r="ID191" s="17"/>
      <c r="IE191" s="17"/>
      <c r="IF191" s="17"/>
      <c r="IG191" s="17"/>
      <c r="IH191" s="17"/>
      <c r="II191" s="17"/>
      <c r="IJ191" s="17"/>
      <c r="IK191" s="17"/>
      <c r="IL191" s="17"/>
      <c r="IM191" s="17"/>
      <c r="IN191" s="17"/>
      <c r="IO191" s="17"/>
      <c r="IP191" s="17"/>
      <c r="IQ191" s="17"/>
      <c r="IR191" s="17"/>
      <c r="IS191" s="17"/>
      <c r="IT191" s="17"/>
      <c r="IU191" s="17"/>
      <c r="IV191" s="17"/>
    </row>
    <row r="192" spans="1:256" s="14" customFormat="1" x14ac:dyDescent="0.2">
      <c r="A192" s="118">
        <v>2</v>
      </c>
      <c r="B192" s="119" t="s">
        <v>85</v>
      </c>
      <c r="C192" s="85"/>
      <c r="D192" s="86"/>
      <c r="E192" s="354"/>
      <c r="F192" s="316">
        <f t="shared" si="6"/>
        <v>0</v>
      </c>
      <c r="G192" s="1"/>
      <c r="H192" s="13"/>
      <c r="I192" s="13"/>
      <c r="J192" s="13"/>
      <c r="K192" s="13"/>
      <c r="L192" s="13"/>
      <c r="M192" s="13"/>
      <c r="N192" s="13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  <c r="HP192" s="17"/>
      <c r="HQ192" s="17"/>
      <c r="HR192" s="17"/>
      <c r="HS192" s="17"/>
      <c r="HT192" s="17"/>
      <c r="HU192" s="17"/>
      <c r="HV192" s="17"/>
      <c r="HW192" s="17"/>
      <c r="HX192" s="17"/>
      <c r="HY192" s="17"/>
      <c r="HZ192" s="17"/>
      <c r="IA192" s="17"/>
      <c r="IB192" s="17"/>
      <c r="IC192" s="17"/>
      <c r="ID192" s="17"/>
      <c r="IE192" s="17"/>
      <c r="IF192" s="17"/>
      <c r="IG192" s="17"/>
      <c r="IH192" s="17"/>
      <c r="II192" s="17"/>
      <c r="IJ192" s="17"/>
      <c r="IK192" s="17"/>
      <c r="IL192" s="17"/>
      <c r="IM192" s="17"/>
      <c r="IN192" s="17"/>
      <c r="IO192" s="17"/>
      <c r="IP192" s="17"/>
      <c r="IQ192" s="17"/>
      <c r="IR192" s="17"/>
      <c r="IS192" s="17"/>
      <c r="IT192" s="17"/>
      <c r="IU192" s="17"/>
      <c r="IV192" s="17"/>
    </row>
    <row r="193" spans="1:256" s="14" customFormat="1" x14ac:dyDescent="0.2">
      <c r="A193" s="120">
        <v>2.1</v>
      </c>
      <c r="B193" s="121" t="s">
        <v>26</v>
      </c>
      <c r="C193" s="85">
        <v>13.2</v>
      </c>
      <c r="D193" s="86" t="s">
        <v>16</v>
      </c>
      <c r="E193" s="354"/>
      <c r="F193" s="316">
        <f t="shared" si="6"/>
        <v>0</v>
      </c>
      <c r="G193" s="1"/>
      <c r="H193" s="13"/>
      <c r="I193" s="13"/>
      <c r="J193" s="13"/>
      <c r="K193" s="13"/>
      <c r="L193" s="13"/>
      <c r="M193" s="13"/>
      <c r="N193" s="13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  <c r="HP193" s="17"/>
      <c r="HQ193" s="17"/>
      <c r="HR193" s="17"/>
      <c r="HS193" s="17"/>
      <c r="HT193" s="17"/>
      <c r="HU193" s="17"/>
      <c r="HV193" s="17"/>
      <c r="HW193" s="17"/>
      <c r="HX193" s="17"/>
      <c r="HY193" s="17"/>
      <c r="HZ193" s="17"/>
      <c r="IA193" s="17"/>
      <c r="IB193" s="17"/>
      <c r="IC193" s="17"/>
      <c r="ID193" s="17"/>
      <c r="IE193" s="17"/>
      <c r="IF193" s="17"/>
      <c r="IG193" s="17"/>
      <c r="IH193" s="17"/>
      <c r="II193" s="17"/>
      <c r="IJ193" s="17"/>
      <c r="IK193" s="17"/>
      <c r="IL193" s="17"/>
      <c r="IM193" s="17"/>
      <c r="IN193" s="17"/>
      <c r="IO193" s="17"/>
      <c r="IP193" s="17"/>
      <c r="IQ193" s="17"/>
      <c r="IR193" s="17"/>
      <c r="IS193" s="17"/>
      <c r="IT193" s="17"/>
      <c r="IU193" s="17"/>
      <c r="IV193" s="17"/>
    </row>
    <row r="194" spans="1:256" s="14" customFormat="1" x14ac:dyDescent="0.2">
      <c r="A194" s="120">
        <v>2.2000000000000002</v>
      </c>
      <c r="B194" s="121" t="s">
        <v>86</v>
      </c>
      <c r="C194" s="85">
        <v>1.2</v>
      </c>
      <c r="D194" s="86" t="s">
        <v>16</v>
      </c>
      <c r="E194" s="354"/>
      <c r="F194" s="316">
        <f t="shared" si="6"/>
        <v>0</v>
      </c>
      <c r="G194" s="1"/>
      <c r="H194" s="13"/>
      <c r="I194" s="13"/>
      <c r="J194" s="13"/>
      <c r="K194" s="13"/>
      <c r="L194" s="13"/>
      <c r="M194" s="13"/>
      <c r="N194" s="13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  <c r="FY194" s="17"/>
      <c r="FZ194" s="17"/>
      <c r="GA194" s="17"/>
      <c r="GB194" s="17"/>
      <c r="GC194" s="17"/>
      <c r="GD194" s="17"/>
      <c r="GE194" s="17"/>
      <c r="GF194" s="17"/>
      <c r="GG194" s="17"/>
      <c r="GH194" s="17"/>
      <c r="GI194" s="17"/>
      <c r="GJ194" s="17"/>
      <c r="GK194" s="17"/>
      <c r="GL194" s="17"/>
      <c r="GM194" s="17"/>
      <c r="GN194" s="17"/>
      <c r="GO194" s="17"/>
      <c r="GP194" s="17"/>
      <c r="GQ194" s="17"/>
      <c r="GR194" s="17"/>
      <c r="GS194" s="17"/>
      <c r="GT194" s="17"/>
      <c r="GU194" s="17"/>
      <c r="GV194" s="17"/>
      <c r="GW194" s="17"/>
      <c r="GX194" s="17"/>
      <c r="GY194" s="17"/>
      <c r="GZ194" s="17"/>
      <c r="HA194" s="17"/>
      <c r="HB194" s="17"/>
      <c r="HC194" s="17"/>
      <c r="HD194" s="17"/>
      <c r="HE194" s="17"/>
      <c r="HF194" s="17"/>
      <c r="HG194" s="17"/>
      <c r="HH194" s="17"/>
      <c r="HI194" s="17"/>
      <c r="HJ194" s="17"/>
      <c r="HK194" s="17"/>
      <c r="HL194" s="17"/>
      <c r="HM194" s="17"/>
      <c r="HN194" s="17"/>
      <c r="HO194" s="17"/>
      <c r="HP194" s="17"/>
      <c r="HQ194" s="17"/>
      <c r="HR194" s="17"/>
      <c r="HS194" s="17"/>
      <c r="HT194" s="17"/>
      <c r="HU194" s="17"/>
      <c r="HV194" s="17"/>
      <c r="HW194" s="17"/>
      <c r="HX194" s="17"/>
      <c r="HY194" s="17"/>
      <c r="HZ194" s="17"/>
      <c r="IA194" s="17"/>
      <c r="IB194" s="17"/>
      <c r="IC194" s="17"/>
      <c r="ID194" s="17"/>
      <c r="IE194" s="17"/>
      <c r="IF194" s="17"/>
      <c r="IG194" s="17"/>
      <c r="IH194" s="17"/>
      <c r="II194" s="17"/>
      <c r="IJ194" s="17"/>
      <c r="IK194" s="17"/>
      <c r="IL194" s="17"/>
      <c r="IM194" s="17"/>
      <c r="IN194" s="17"/>
      <c r="IO194" s="17"/>
      <c r="IP194" s="17"/>
      <c r="IQ194" s="17"/>
      <c r="IR194" s="17"/>
      <c r="IS194" s="17"/>
      <c r="IT194" s="17"/>
      <c r="IU194" s="17"/>
      <c r="IV194" s="17"/>
    </row>
    <row r="195" spans="1:256" s="14" customFormat="1" x14ac:dyDescent="0.2">
      <c r="A195" s="120">
        <v>2.2999999999999998</v>
      </c>
      <c r="B195" s="121" t="s">
        <v>204</v>
      </c>
      <c r="C195" s="85">
        <v>11.25</v>
      </c>
      <c r="D195" s="86" t="s">
        <v>16</v>
      </c>
      <c r="E195" s="314"/>
      <c r="F195" s="316">
        <f t="shared" si="6"/>
        <v>0</v>
      </c>
      <c r="G195" s="1"/>
      <c r="H195" s="13"/>
      <c r="I195" s="13"/>
      <c r="J195" s="13"/>
      <c r="K195" s="13"/>
      <c r="L195" s="13"/>
      <c r="M195" s="13"/>
      <c r="N195" s="13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  <c r="HP195" s="17"/>
      <c r="HQ195" s="17"/>
      <c r="HR195" s="17"/>
      <c r="HS195" s="17"/>
      <c r="HT195" s="17"/>
      <c r="HU195" s="17"/>
      <c r="HV195" s="17"/>
      <c r="HW195" s="17"/>
      <c r="HX195" s="17"/>
      <c r="HY195" s="17"/>
      <c r="HZ195" s="17"/>
      <c r="IA195" s="17"/>
      <c r="IB195" s="17"/>
      <c r="IC195" s="17"/>
      <c r="ID195" s="17"/>
      <c r="IE195" s="17"/>
      <c r="IF195" s="17"/>
      <c r="IG195" s="17"/>
      <c r="IH195" s="17"/>
      <c r="II195" s="17"/>
      <c r="IJ195" s="17"/>
      <c r="IK195" s="17"/>
      <c r="IL195" s="17"/>
      <c r="IM195" s="17"/>
      <c r="IN195" s="17"/>
      <c r="IO195" s="17"/>
      <c r="IP195" s="17"/>
      <c r="IQ195" s="17"/>
      <c r="IR195" s="17"/>
      <c r="IS195" s="17"/>
      <c r="IT195" s="17"/>
      <c r="IU195" s="17"/>
      <c r="IV195" s="17"/>
    </row>
    <row r="196" spans="1:256" s="14" customFormat="1" x14ac:dyDescent="0.2">
      <c r="A196" s="120">
        <v>2.4</v>
      </c>
      <c r="B196" s="121" t="s">
        <v>235</v>
      </c>
      <c r="C196" s="85">
        <v>2.34</v>
      </c>
      <c r="D196" s="86" t="s">
        <v>16</v>
      </c>
      <c r="E196" s="354"/>
      <c r="F196" s="316">
        <f t="shared" si="6"/>
        <v>0</v>
      </c>
      <c r="G196" s="1"/>
      <c r="H196" s="13"/>
      <c r="I196" s="13"/>
      <c r="J196" s="13"/>
      <c r="K196" s="13"/>
      <c r="L196" s="13"/>
      <c r="M196" s="13"/>
      <c r="N196" s="13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  <c r="FY196" s="17"/>
      <c r="FZ196" s="17"/>
      <c r="GA196" s="17"/>
      <c r="GB196" s="17"/>
      <c r="GC196" s="17"/>
      <c r="GD196" s="17"/>
      <c r="GE196" s="17"/>
      <c r="GF196" s="17"/>
      <c r="GG196" s="17"/>
      <c r="GH196" s="17"/>
      <c r="GI196" s="17"/>
      <c r="GJ196" s="17"/>
      <c r="GK196" s="17"/>
      <c r="GL196" s="17"/>
      <c r="GM196" s="17"/>
      <c r="GN196" s="17"/>
      <c r="GO196" s="17"/>
      <c r="GP196" s="17"/>
      <c r="GQ196" s="17"/>
      <c r="GR196" s="17"/>
      <c r="GS196" s="17"/>
      <c r="GT196" s="17"/>
      <c r="GU196" s="17"/>
      <c r="GV196" s="17"/>
      <c r="GW196" s="17"/>
      <c r="GX196" s="17"/>
      <c r="GY196" s="17"/>
      <c r="GZ196" s="17"/>
      <c r="HA196" s="17"/>
      <c r="HB196" s="17"/>
      <c r="HC196" s="17"/>
      <c r="HD196" s="17"/>
      <c r="HE196" s="17"/>
      <c r="HF196" s="17"/>
      <c r="HG196" s="17"/>
      <c r="HH196" s="17"/>
      <c r="HI196" s="17"/>
      <c r="HJ196" s="17"/>
      <c r="HK196" s="17"/>
      <c r="HL196" s="17"/>
      <c r="HM196" s="17"/>
      <c r="HN196" s="17"/>
      <c r="HO196" s="17"/>
      <c r="HP196" s="17"/>
      <c r="HQ196" s="17"/>
      <c r="HR196" s="17"/>
      <c r="HS196" s="17"/>
      <c r="HT196" s="17"/>
      <c r="HU196" s="17"/>
      <c r="HV196" s="17"/>
      <c r="HW196" s="17"/>
      <c r="HX196" s="17"/>
      <c r="HY196" s="17"/>
      <c r="HZ196" s="17"/>
      <c r="IA196" s="17"/>
      <c r="IB196" s="17"/>
      <c r="IC196" s="17"/>
      <c r="ID196" s="17"/>
      <c r="IE196" s="17"/>
      <c r="IF196" s="17"/>
      <c r="IG196" s="17"/>
      <c r="IH196" s="17"/>
      <c r="II196" s="17"/>
      <c r="IJ196" s="17"/>
      <c r="IK196" s="17"/>
      <c r="IL196" s="17"/>
      <c r="IM196" s="17"/>
      <c r="IN196" s="17"/>
      <c r="IO196" s="17"/>
      <c r="IP196" s="17"/>
      <c r="IQ196" s="17"/>
      <c r="IR196" s="17"/>
      <c r="IS196" s="17"/>
      <c r="IT196" s="17"/>
      <c r="IU196" s="17"/>
      <c r="IV196" s="17"/>
    </row>
    <row r="197" spans="1:256" s="14" customFormat="1" x14ac:dyDescent="0.2">
      <c r="A197" s="120"/>
      <c r="B197" s="121"/>
      <c r="C197" s="122"/>
      <c r="D197" s="86"/>
      <c r="E197" s="354"/>
      <c r="F197" s="316">
        <f t="shared" si="6"/>
        <v>0</v>
      </c>
      <c r="G197" s="1"/>
      <c r="H197" s="13"/>
      <c r="I197" s="13"/>
      <c r="J197" s="13"/>
      <c r="K197" s="13"/>
      <c r="L197" s="13"/>
      <c r="M197" s="13"/>
      <c r="N197" s="13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  <c r="FY197" s="17"/>
      <c r="FZ197" s="17"/>
      <c r="GA197" s="17"/>
      <c r="GB197" s="17"/>
      <c r="GC197" s="17"/>
      <c r="GD197" s="17"/>
      <c r="GE197" s="17"/>
      <c r="GF197" s="17"/>
      <c r="GG197" s="17"/>
      <c r="GH197" s="17"/>
      <c r="GI197" s="17"/>
      <c r="GJ197" s="17"/>
      <c r="GK197" s="17"/>
      <c r="GL197" s="17"/>
      <c r="GM197" s="17"/>
      <c r="GN197" s="17"/>
      <c r="GO197" s="17"/>
      <c r="GP197" s="17"/>
      <c r="GQ197" s="17"/>
      <c r="GR197" s="17"/>
      <c r="GS197" s="17"/>
      <c r="GT197" s="17"/>
      <c r="GU197" s="17"/>
      <c r="GV197" s="17"/>
      <c r="GW197" s="17"/>
      <c r="GX197" s="17"/>
      <c r="GY197" s="17"/>
      <c r="GZ197" s="17"/>
      <c r="HA197" s="17"/>
      <c r="HB197" s="17"/>
      <c r="HC197" s="17"/>
      <c r="HD197" s="17"/>
      <c r="HE197" s="17"/>
      <c r="HF197" s="17"/>
      <c r="HG197" s="17"/>
      <c r="HH197" s="17"/>
      <c r="HI197" s="17"/>
      <c r="HJ197" s="17"/>
      <c r="HK197" s="17"/>
      <c r="HL197" s="17"/>
      <c r="HM197" s="17"/>
      <c r="HN197" s="17"/>
      <c r="HO197" s="17"/>
      <c r="HP197" s="17"/>
      <c r="HQ197" s="17"/>
      <c r="HR197" s="17"/>
      <c r="HS197" s="17"/>
      <c r="HT197" s="17"/>
      <c r="HU197" s="17"/>
      <c r="HV197" s="17"/>
      <c r="HW197" s="17"/>
      <c r="HX197" s="17"/>
      <c r="HY197" s="17"/>
      <c r="HZ197" s="17"/>
      <c r="IA197" s="17"/>
      <c r="IB197" s="17"/>
      <c r="IC197" s="17"/>
      <c r="ID197" s="17"/>
      <c r="IE197" s="17"/>
      <c r="IF197" s="17"/>
      <c r="IG197" s="17"/>
      <c r="IH197" s="17"/>
      <c r="II197" s="17"/>
      <c r="IJ197" s="17"/>
      <c r="IK197" s="17"/>
      <c r="IL197" s="17"/>
      <c r="IM197" s="17"/>
      <c r="IN197" s="17"/>
      <c r="IO197" s="17"/>
      <c r="IP197" s="17"/>
      <c r="IQ197" s="17"/>
      <c r="IR197" s="17"/>
      <c r="IS197" s="17"/>
      <c r="IT197" s="17"/>
      <c r="IU197" s="17"/>
      <c r="IV197" s="17"/>
    </row>
    <row r="198" spans="1:256" s="14" customFormat="1" ht="13.5" customHeight="1" x14ac:dyDescent="0.2">
      <c r="A198" s="123">
        <v>3</v>
      </c>
      <c r="B198" s="88" t="s">
        <v>87</v>
      </c>
      <c r="C198" s="85">
        <v>20.399999999999999</v>
      </c>
      <c r="D198" s="86" t="s">
        <v>24</v>
      </c>
      <c r="E198" s="345"/>
      <c r="F198" s="316">
        <f t="shared" si="6"/>
        <v>0</v>
      </c>
      <c r="G198" s="1"/>
      <c r="H198" s="13"/>
      <c r="I198" s="13"/>
      <c r="J198" s="13"/>
      <c r="K198" s="13"/>
      <c r="L198" s="13"/>
      <c r="M198" s="13"/>
      <c r="N198" s="13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  <c r="FY198" s="17"/>
      <c r="FZ198" s="17"/>
      <c r="GA198" s="17"/>
      <c r="GB198" s="17"/>
      <c r="GC198" s="17"/>
      <c r="GD198" s="17"/>
      <c r="GE198" s="17"/>
      <c r="GF198" s="17"/>
      <c r="GG198" s="17"/>
      <c r="GH198" s="17"/>
      <c r="GI198" s="17"/>
      <c r="GJ198" s="17"/>
      <c r="GK198" s="17"/>
      <c r="GL198" s="17"/>
      <c r="GM198" s="17"/>
      <c r="GN198" s="17"/>
      <c r="GO198" s="17"/>
      <c r="GP198" s="17"/>
      <c r="GQ198" s="17"/>
      <c r="GR198" s="17"/>
      <c r="GS198" s="17"/>
      <c r="GT198" s="17"/>
      <c r="GU198" s="17"/>
      <c r="GV198" s="17"/>
      <c r="GW198" s="17"/>
      <c r="GX198" s="17"/>
      <c r="GY198" s="17"/>
      <c r="GZ198" s="17"/>
      <c r="HA198" s="17"/>
      <c r="HB198" s="17"/>
      <c r="HC198" s="17"/>
      <c r="HD198" s="17"/>
      <c r="HE198" s="17"/>
      <c r="HF198" s="17"/>
      <c r="HG198" s="17"/>
      <c r="HH198" s="17"/>
      <c r="HI198" s="17"/>
      <c r="HJ198" s="17"/>
      <c r="HK198" s="17"/>
      <c r="HL198" s="17"/>
      <c r="HM198" s="17"/>
      <c r="HN198" s="17"/>
      <c r="HO198" s="17"/>
      <c r="HP198" s="17"/>
      <c r="HQ198" s="17"/>
      <c r="HR198" s="17"/>
      <c r="HS198" s="17"/>
      <c r="HT198" s="17"/>
      <c r="HU198" s="17"/>
      <c r="HV198" s="17"/>
      <c r="HW198" s="17"/>
      <c r="HX198" s="17"/>
      <c r="HY198" s="17"/>
      <c r="HZ198" s="17"/>
      <c r="IA198" s="17"/>
      <c r="IB198" s="17"/>
      <c r="IC198" s="17"/>
      <c r="ID198" s="17"/>
      <c r="IE198" s="17"/>
      <c r="IF198" s="17"/>
      <c r="IG198" s="17"/>
      <c r="IH198" s="17"/>
      <c r="II198" s="17"/>
      <c r="IJ198" s="17"/>
      <c r="IK198" s="17"/>
      <c r="IL198" s="17"/>
      <c r="IM198" s="17"/>
      <c r="IN198" s="17"/>
      <c r="IO198" s="17"/>
      <c r="IP198" s="17"/>
      <c r="IQ198" s="17"/>
      <c r="IR198" s="17"/>
      <c r="IS198" s="17"/>
      <c r="IT198" s="17"/>
      <c r="IU198" s="17"/>
      <c r="IV198" s="17"/>
    </row>
    <row r="199" spans="1:256" s="14" customFormat="1" ht="13.5" customHeight="1" x14ac:dyDescent="0.2">
      <c r="A199" s="123">
        <v>4</v>
      </c>
      <c r="B199" s="88" t="s">
        <v>88</v>
      </c>
      <c r="C199" s="85">
        <v>20.399999999999999</v>
      </c>
      <c r="D199" s="86" t="s">
        <v>24</v>
      </c>
      <c r="E199" s="345"/>
      <c r="F199" s="316">
        <f t="shared" si="6"/>
        <v>0</v>
      </c>
      <c r="G199" s="1"/>
      <c r="H199" s="13"/>
      <c r="I199" s="13"/>
      <c r="J199" s="13"/>
      <c r="K199" s="13"/>
      <c r="L199" s="13"/>
      <c r="M199" s="13"/>
      <c r="N199" s="13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  <c r="FY199" s="17"/>
      <c r="FZ199" s="17"/>
      <c r="GA199" s="17"/>
      <c r="GB199" s="17"/>
      <c r="GC199" s="17"/>
      <c r="GD199" s="17"/>
      <c r="GE199" s="17"/>
      <c r="GF199" s="17"/>
      <c r="GG199" s="17"/>
      <c r="GH199" s="17"/>
      <c r="GI199" s="17"/>
      <c r="GJ199" s="17"/>
      <c r="GK199" s="17"/>
      <c r="GL199" s="17"/>
      <c r="GM199" s="17"/>
      <c r="GN199" s="17"/>
      <c r="GO199" s="17"/>
      <c r="GP199" s="17"/>
      <c r="GQ199" s="17"/>
      <c r="GR199" s="17"/>
      <c r="GS199" s="17"/>
      <c r="GT199" s="17"/>
      <c r="GU199" s="17"/>
      <c r="GV199" s="17"/>
      <c r="GW199" s="17"/>
      <c r="GX199" s="17"/>
      <c r="GY199" s="17"/>
      <c r="GZ199" s="17"/>
      <c r="HA199" s="17"/>
      <c r="HB199" s="17"/>
      <c r="HC199" s="17"/>
      <c r="HD199" s="17"/>
      <c r="HE199" s="17"/>
      <c r="HF199" s="17"/>
      <c r="HG199" s="17"/>
      <c r="HH199" s="17"/>
      <c r="HI199" s="17"/>
      <c r="HJ199" s="17"/>
      <c r="HK199" s="17"/>
      <c r="HL199" s="17"/>
      <c r="HM199" s="17"/>
      <c r="HN199" s="17"/>
      <c r="HO199" s="17"/>
      <c r="HP199" s="17"/>
      <c r="HQ199" s="17"/>
      <c r="HR199" s="17"/>
      <c r="HS199" s="17"/>
      <c r="HT199" s="17"/>
      <c r="HU199" s="17"/>
      <c r="HV199" s="17"/>
      <c r="HW199" s="17"/>
      <c r="HX199" s="17"/>
      <c r="HY199" s="17"/>
      <c r="HZ199" s="17"/>
      <c r="IA199" s="17"/>
      <c r="IB199" s="17"/>
      <c r="IC199" s="17"/>
      <c r="ID199" s="17"/>
      <c r="IE199" s="17"/>
      <c r="IF199" s="17"/>
      <c r="IG199" s="17"/>
      <c r="IH199" s="17"/>
      <c r="II199" s="17"/>
      <c r="IJ199" s="17"/>
      <c r="IK199" s="17"/>
      <c r="IL199" s="17"/>
      <c r="IM199" s="17"/>
      <c r="IN199" s="17"/>
      <c r="IO199" s="17"/>
      <c r="IP199" s="17"/>
      <c r="IQ199" s="17"/>
      <c r="IR199" s="17"/>
      <c r="IS199" s="17"/>
      <c r="IT199" s="17"/>
      <c r="IU199" s="17"/>
      <c r="IV199" s="17"/>
    </row>
    <row r="200" spans="1:256" s="14" customFormat="1" x14ac:dyDescent="0.2">
      <c r="A200" s="76"/>
      <c r="B200" s="88"/>
      <c r="C200" s="85"/>
      <c r="D200" s="86"/>
      <c r="E200" s="345"/>
      <c r="F200" s="316">
        <f t="shared" si="6"/>
        <v>0</v>
      </c>
      <c r="G200" s="1"/>
      <c r="H200" s="13"/>
      <c r="I200" s="13"/>
      <c r="J200" s="13"/>
      <c r="K200" s="13"/>
      <c r="L200" s="13"/>
      <c r="M200" s="13"/>
      <c r="N200" s="13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  <c r="HS200" s="17"/>
      <c r="HT200" s="17"/>
      <c r="HU200" s="17"/>
      <c r="HV200" s="17"/>
      <c r="HW200" s="17"/>
      <c r="HX200" s="17"/>
      <c r="HY200" s="17"/>
      <c r="HZ200" s="17"/>
      <c r="IA200" s="17"/>
      <c r="IB200" s="17"/>
      <c r="IC200" s="17"/>
      <c r="ID200" s="17"/>
      <c r="IE200" s="17"/>
      <c r="IF200" s="17"/>
      <c r="IG200" s="17"/>
      <c r="IH200" s="17"/>
      <c r="II200" s="17"/>
      <c r="IJ200" s="17"/>
      <c r="IK200" s="17"/>
      <c r="IL200" s="17"/>
      <c r="IM200" s="17"/>
      <c r="IN200" s="17"/>
      <c r="IO200" s="17"/>
      <c r="IP200" s="17"/>
      <c r="IQ200" s="17"/>
      <c r="IR200" s="17"/>
      <c r="IS200" s="17"/>
      <c r="IT200" s="17"/>
      <c r="IU200" s="17"/>
      <c r="IV200" s="17"/>
    </row>
    <row r="201" spans="1:256" s="14" customFormat="1" x14ac:dyDescent="0.2">
      <c r="A201" s="124">
        <v>5</v>
      </c>
      <c r="B201" s="125" t="s">
        <v>23</v>
      </c>
      <c r="C201" s="85"/>
      <c r="D201" s="86"/>
      <c r="E201" s="345"/>
      <c r="F201" s="316">
        <f t="shared" si="6"/>
        <v>0</v>
      </c>
      <c r="G201" s="18"/>
      <c r="H201" s="42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3"/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3"/>
      <c r="FA201" s="43"/>
      <c r="FB201" s="43"/>
      <c r="FC201" s="43"/>
      <c r="FD201" s="43"/>
      <c r="FE201" s="43"/>
      <c r="FF201" s="43"/>
      <c r="FG201" s="43"/>
      <c r="FH201" s="43"/>
      <c r="FI201" s="43"/>
      <c r="FJ201" s="43"/>
      <c r="FK201" s="43"/>
      <c r="FL201" s="43"/>
      <c r="FM201" s="43"/>
      <c r="FN201" s="43"/>
      <c r="FO201" s="43"/>
      <c r="FP201" s="43"/>
      <c r="FQ201" s="43"/>
      <c r="FR201" s="43"/>
      <c r="FS201" s="43"/>
      <c r="FT201" s="43"/>
      <c r="FU201" s="43"/>
      <c r="FV201" s="43"/>
      <c r="FW201" s="43"/>
      <c r="FX201" s="43"/>
      <c r="FY201" s="43"/>
      <c r="FZ201" s="43"/>
      <c r="GA201" s="43"/>
      <c r="GB201" s="43"/>
      <c r="GC201" s="43"/>
      <c r="GD201" s="43"/>
      <c r="GE201" s="43"/>
      <c r="GF201" s="43"/>
      <c r="GG201" s="43"/>
      <c r="GH201" s="43"/>
      <c r="GI201" s="43"/>
      <c r="GJ201" s="43"/>
      <c r="GK201" s="43"/>
      <c r="GL201" s="43"/>
      <c r="GM201" s="43"/>
      <c r="GN201" s="43"/>
      <c r="GO201" s="43"/>
      <c r="GP201" s="43"/>
      <c r="GQ201" s="43"/>
      <c r="GR201" s="43"/>
      <c r="GS201" s="43"/>
      <c r="GT201" s="43"/>
      <c r="GU201" s="43"/>
      <c r="GV201" s="43"/>
      <c r="GW201" s="43"/>
      <c r="GX201" s="43"/>
      <c r="GY201" s="43"/>
      <c r="GZ201" s="43"/>
      <c r="HA201" s="43"/>
      <c r="HB201" s="43"/>
      <c r="HC201" s="43"/>
      <c r="HD201" s="43"/>
      <c r="HE201" s="43"/>
      <c r="HF201" s="43"/>
      <c r="HG201" s="43"/>
      <c r="HH201" s="43"/>
      <c r="HI201" s="43"/>
      <c r="HJ201" s="43"/>
      <c r="HK201" s="43"/>
      <c r="HL201" s="43"/>
      <c r="HM201" s="43"/>
      <c r="HN201" s="43"/>
      <c r="HO201" s="43"/>
      <c r="HP201" s="43"/>
      <c r="HQ201" s="43"/>
      <c r="HR201" s="43"/>
      <c r="HS201" s="43"/>
      <c r="HT201" s="43"/>
      <c r="HU201" s="43"/>
      <c r="HV201" s="43"/>
      <c r="HW201" s="43"/>
      <c r="HX201" s="43"/>
      <c r="HY201" s="43"/>
      <c r="HZ201" s="43"/>
      <c r="IA201" s="43"/>
      <c r="IB201" s="43"/>
      <c r="IC201" s="43"/>
      <c r="ID201" s="43"/>
      <c r="IE201" s="43"/>
      <c r="IF201" s="43"/>
      <c r="IG201" s="43"/>
      <c r="IH201" s="43"/>
      <c r="II201" s="43"/>
      <c r="IJ201" s="43"/>
      <c r="IK201" s="43"/>
      <c r="IL201" s="43"/>
      <c r="IM201" s="43"/>
      <c r="IN201" s="43"/>
      <c r="IO201" s="43"/>
      <c r="IP201" s="43"/>
      <c r="IQ201" s="43"/>
      <c r="IR201" s="43"/>
      <c r="IS201" s="43"/>
      <c r="IT201" s="43"/>
      <c r="IU201" s="43"/>
      <c r="IV201" s="43"/>
    </row>
    <row r="202" spans="1:256" s="14" customFormat="1" x14ac:dyDescent="0.2">
      <c r="A202" s="76">
        <v>5.0999999999999996</v>
      </c>
      <c r="B202" s="254" t="s">
        <v>186</v>
      </c>
      <c r="C202" s="126">
        <v>3</v>
      </c>
      <c r="D202" s="127" t="s">
        <v>10</v>
      </c>
      <c r="E202" s="355"/>
      <c r="F202" s="316">
        <f t="shared" si="6"/>
        <v>0</v>
      </c>
      <c r="G202" s="1"/>
      <c r="H202" s="13"/>
      <c r="I202" s="13"/>
      <c r="J202" s="13"/>
      <c r="K202" s="13"/>
      <c r="L202" s="13"/>
      <c r="M202" s="13"/>
      <c r="N202" s="13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  <c r="FY202" s="17"/>
      <c r="FZ202" s="17"/>
      <c r="GA202" s="17"/>
      <c r="GB202" s="17"/>
      <c r="GC202" s="17"/>
      <c r="GD202" s="17"/>
      <c r="GE202" s="17"/>
      <c r="GF202" s="17"/>
      <c r="GG202" s="17"/>
      <c r="GH202" s="17"/>
      <c r="GI202" s="17"/>
      <c r="GJ202" s="17"/>
      <c r="GK202" s="17"/>
      <c r="GL202" s="17"/>
      <c r="GM202" s="17"/>
      <c r="GN202" s="17"/>
      <c r="GO202" s="17"/>
      <c r="GP202" s="17"/>
      <c r="GQ202" s="17"/>
      <c r="GR202" s="17"/>
      <c r="GS202" s="17"/>
      <c r="GT202" s="17"/>
      <c r="GU202" s="17"/>
      <c r="GV202" s="17"/>
      <c r="GW202" s="17"/>
      <c r="GX202" s="17"/>
      <c r="GY202" s="17"/>
      <c r="GZ202" s="17"/>
      <c r="HA202" s="17"/>
      <c r="HB202" s="17"/>
      <c r="HC202" s="17"/>
      <c r="HD202" s="17"/>
      <c r="HE202" s="17"/>
      <c r="HF202" s="17"/>
      <c r="HG202" s="17"/>
      <c r="HH202" s="17"/>
      <c r="HI202" s="17"/>
      <c r="HJ202" s="17"/>
      <c r="HK202" s="17"/>
      <c r="HL202" s="17"/>
      <c r="HM202" s="17"/>
      <c r="HN202" s="17"/>
      <c r="HO202" s="17"/>
      <c r="HP202" s="17"/>
      <c r="HQ202" s="17"/>
      <c r="HR202" s="17"/>
      <c r="HS202" s="17"/>
      <c r="HT202" s="17"/>
      <c r="HU202" s="17"/>
      <c r="HV202" s="17"/>
      <c r="HW202" s="17"/>
      <c r="HX202" s="17"/>
      <c r="HY202" s="17"/>
      <c r="HZ202" s="17"/>
      <c r="IA202" s="17"/>
      <c r="IB202" s="17"/>
      <c r="IC202" s="17"/>
      <c r="ID202" s="17"/>
      <c r="IE202" s="17"/>
      <c r="IF202" s="17"/>
      <c r="IG202" s="17"/>
      <c r="IH202" s="17"/>
      <c r="II202" s="17"/>
      <c r="IJ202" s="17"/>
      <c r="IK202" s="17"/>
      <c r="IL202" s="17"/>
      <c r="IM202" s="17"/>
      <c r="IN202" s="17"/>
      <c r="IO202" s="17"/>
      <c r="IP202" s="17"/>
      <c r="IQ202" s="17"/>
      <c r="IR202" s="17"/>
      <c r="IS202" s="17"/>
      <c r="IT202" s="17"/>
      <c r="IU202" s="17"/>
      <c r="IV202" s="17"/>
    </row>
    <row r="203" spans="1:256" s="14" customFormat="1" x14ac:dyDescent="0.2">
      <c r="A203" s="76">
        <v>5.2</v>
      </c>
      <c r="B203" s="288" t="s">
        <v>224</v>
      </c>
      <c r="C203" s="126">
        <v>8</v>
      </c>
      <c r="D203" s="127" t="s">
        <v>10</v>
      </c>
      <c r="E203" s="356"/>
      <c r="F203" s="316">
        <f t="shared" si="6"/>
        <v>0</v>
      </c>
      <c r="G203" s="1"/>
      <c r="H203" s="13"/>
      <c r="I203" s="13"/>
      <c r="J203" s="13"/>
      <c r="K203" s="13"/>
      <c r="L203" s="13"/>
      <c r="M203" s="13"/>
      <c r="N203" s="13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  <c r="GF203" s="17"/>
      <c r="GG203" s="17"/>
      <c r="GH203" s="17"/>
      <c r="GI203" s="17"/>
      <c r="GJ203" s="17"/>
      <c r="GK203" s="17"/>
      <c r="GL203" s="17"/>
      <c r="GM203" s="17"/>
      <c r="GN203" s="17"/>
      <c r="GO203" s="17"/>
      <c r="GP203" s="17"/>
      <c r="GQ203" s="17"/>
      <c r="GR203" s="17"/>
      <c r="GS203" s="17"/>
      <c r="GT203" s="17"/>
      <c r="GU203" s="17"/>
      <c r="GV203" s="17"/>
      <c r="GW203" s="17"/>
      <c r="GX203" s="17"/>
      <c r="GY203" s="17"/>
      <c r="GZ203" s="17"/>
      <c r="HA203" s="17"/>
      <c r="HB203" s="17"/>
      <c r="HC203" s="17"/>
      <c r="HD203" s="17"/>
      <c r="HE203" s="17"/>
      <c r="HF203" s="17"/>
      <c r="HG203" s="17"/>
      <c r="HH203" s="17"/>
      <c r="HI203" s="17"/>
      <c r="HJ203" s="17"/>
      <c r="HK203" s="17"/>
      <c r="HL203" s="17"/>
      <c r="HM203" s="17"/>
      <c r="HN203" s="17"/>
      <c r="HO203" s="17"/>
      <c r="HP203" s="17"/>
      <c r="HQ203" s="17"/>
      <c r="HR203" s="17"/>
      <c r="HS203" s="17"/>
      <c r="HT203" s="17"/>
      <c r="HU203" s="17"/>
      <c r="HV203" s="17"/>
      <c r="HW203" s="17"/>
      <c r="HX203" s="17"/>
      <c r="HY203" s="17"/>
      <c r="HZ203" s="17"/>
      <c r="IA203" s="17"/>
      <c r="IB203" s="17"/>
      <c r="IC203" s="17"/>
      <c r="ID203" s="17"/>
      <c r="IE203" s="17"/>
      <c r="IF203" s="17"/>
      <c r="IG203" s="17"/>
      <c r="IH203" s="17"/>
      <c r="II203" s="17"/>
      <c r="IJ203" s="17"/>
      <c r="IK203" s="17"/>
      <c r="IL203" s="17"/>
      <c r="IM203" s="17"/>
      <c r="IN203" s="17"/>
      <c r="IO203" s="17"/>
      <c r="IP203" s="17"/>
      <c r="IQ203" s="17"/>
      <c r="IR203" s="17"/>
      <c r="IS203" s="17"/>
      <c r="IT203" s="17"/>
      <c r="IU203" s="17"/>
      <c r="IV203" s="17"/>
    </row>
    <row r="204" spans="1:256" s="14" customFormat="1" x14ac:dyDescent="0.2">
      <c r="A204" s="76">
        <v>5.3</v>
      </c>
      <c r="B204" s="128" t="s">
        <v>89</v>
      </c>
      <c r="C204" s="126">
        <v>1</v>
      </c>
      <c r="D204" s="127" t="s">
        <v>10</v>
      </c>
      <c r="E204" s="356"/>
      <c r="F204" s="316">
        <f t="shared" si="6"/>
        <v>0</v>
      </c>
      <c r="G204" s="1"/>
      <c r="H204" s="13"/>
      <c r="I204" s="13"/>
      <c r="J204" s="13"/>
      <c r="K204" s="13"/>
      <c r="L204" s="13"/>
      <c r="M204" s="13"/>
      <c r="N204" s="13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  <c r="HS204" s="17"/>
      <c r="HT204" s="17"/>
      <c r="HU204" s="17"/>
      <c r="HV204" s="17"/>
      <c r="HW204" s="17"/>
      <c r="HX204" s="17"/>
      <c r="HY204" s="17"/>
      <c r="HZ204" s="17"/>
      <c r="IA204" s="17"/>
      <c r="IB204" s="17"/>
      <c r="IC204" s="17"/>
      <c r="ID204" s="17"/>
      <c r="IE204" s="17"/>
      <c r="IF204" s="17"/>
      <c r="IG204" s="17"/>
      <c r="IH204" s="17"/>
      <c r="II204" s="17"/>
      <c r="IJ204" s="17"/>
      <c r="IK204" s="17"/>
      <c r="IL204" s="17"/>
      <c r="IM204" s="17"/>
      <c r="IN204" s="17"/>
      <c r="IO204" s="17"/>
      <c r="IP204" s="17"/>
      <c r="IQ204" s="17"/>
      <c r="IR204" s="17"/>
      <c r="IS204" s="17"/>
      <c r="IT204" s="17"/>
      <c r="IU204" s="17"/>
      <c r="IV204" s="17"/>
    </row>
    <row r="205" spans="1:256" s="14" customFormat="1" ht="27" customHeight="1" x14ac:dyDescent="0.2">
      <c r="A205" s="129">
        <v>5.4</v>
      </c>
      <c r="B205" s="130" t="s">
        <v>90</v>
      </c>
      <c r="C205" s="126">
        <v>2</v>
      </c>
      <c r="D205" s="131" t="s">
        <v>10</v>
      </c>
      <c r="E205" s="357"/>
      <c r="F205" s="316">
        <f t="shared" si="6"/>
        <v>0</v>
      </c>
      <c r="G205" s="2"/>
      <c r="H205" s="3"/>
      <c r="I205" s="3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s="14" customFormat="1" ht="13.5" customHeight="1" x14ac:dyDescent="0.2">
      <c r="A206" s="141"/>
      <c r="B206" s="142" t="s">
        <v>104</v>
      </c>
      <c r="C206" s="143"/>
      <c r="D206" s="16"/>
      <c r="E206" s="341"/>
      <c r="F206" s="342">
        <f>SUM(F190:F205)</f>
        <v>0</v>
      </c>
      <c r="G206" s="144"/>
    </row>
    <row r="207" spans="1:256" s="14" customFormat="1" ht="13.5" customHeight="1" x14ac:dyDescent="0.2">
      <c r="A207" s="141"/>
      <c r="B207" s="142" t="s">
        <v>165</v>
      </c>
      <c r="C207" s="143"/>
      <c r="D207" s="16"/>
      <c r="E207" s="341"/>
      <c r="F207" s="342">
        <f>+F206+F186+F166</f>
        <v>0</v>
      </c>
      <c r="G207" s="144"/>
    </row>
    <row r="208" spans="1:256" s="14" customFormat="1" x14ac:dyDescent="0.2">
      <c r="A208" s="132"/>
      <c r="B208" s="88"/>
      <c r="C208" s="85"/>
      <c r="D208" s="86"/>
      <c r="E208" s="345"/>
      <c r="F208" s="358"/>
      <c r="G208" s="1"/>
      <c r="H208" s="13"/>
      <c r="I208" s="13"/>
      <c r="J208" s="13"/>
      <c r="K208" s="13"/>
      <c r="L208" s="13"/>
      <c r="M208" s="13"/>
      <c r="N208" s="13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  <c r="FY208" s="17"/>
      <c r="FZ208" s="17"/>
      <c r="GA208" s="17"/>
      <c r="GB208" s="17"/>
      <c r="GC208" s="17"/>
      <c r="GD208" s="17"/>
      <c r="GE208" s="17"/>
      <c r="GF208" s="17"/>
      <c r="GG208" s="17"/>
      <c r="GH208" s="17"/>
      <c r="GI208" s="17"/>
      <c r="GJ208" s="17"/>
      <c r="GK208" s="17"/>
      <c r="GL208" s="17"/>
      <c r="GM208" s="17"/>
      <c r="GN208" s="17"/>
      <c r="GO208" s="17"/>
      <c r="GP208" s="17"/>
      <c r="GQ208" s="17"/>
      <c r="GR208" s="17"/>
      <c r="GS208" s="17"/>
      <c r="GT208" s="17"/>
      <c r="GU208" s="17"/>
      <c r="GV208" s="17"/>
      <c r="GW208" s="17"/>
      <c r="GX208" s="17"/>
      <c r="GY208" s="17"/>
      <c r="GZ208" s="17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  <c r="HP208" s="17"/>
      <c r="HQ208" s="17"/>
      <c r="HR208" s="17"/>
      <c r="HS208" s="17"/>
      <c r="HT208" s="17"/>
      <c r="HU208" s="17"/>
      <c r="HV208" s="17"/>
      <c r="HW208" s="17"/>
      <c r="HX208" s="17"/>
      <c r="HY208" s="17"/>
      <c r="HZ208" s="17"/>
      <c r="IA208" s="17"/>
      <c r="IB208" s="17"/>
      <c r="IC208" s="17"/>
      <c r="ID208" s="17"/>
      <c r="IE208" s="17"/>
      <c r="IF208" s="17"/>
      <c r="IG208" s="17"/>
      <c r="IH208" s="17"/>
      <c r="II208" s="17"/>
      <c r="IJ208" s="17"/>
      <c r="IK208" s="17"/>
      <c r="IL208" s="17"/>
      <c r="IM208" s="17"/>
      <c r="IN208" s="17"/>
      <c r="IO208" s="17"/>
      <c r="IP208" s="17"/>
      <c r="IQ208" s="17"/>
      <c r="IR208" s="17"/>
      <c r="IS208" s="17"/>
      <c r="IT208" s="17"/>
      <c r="IU208" s="17"/>
      <c r="IV208" s="17"/>
    </row>
    <row r="209" spans="1:256" s="14" customFormat="1" ht="25.5" x14ac:dyDescent="0.2">
      <c r="A209" s="256" t="s">
        <v>177</v>
      </c>
      <c r="B209" s="291" t="s">
        <v>180</v>
      </c>
      <c r="C209" s="289"/>
      <c r="D209" s="290"/>
      <c r="E209" s="295"/>
      <c r="F209" s="316">
        <f t="shared" ref="F209:F235" si="7">+ROUND(E209*C209,2)</f>
        <v>0</v>
      </c>
      <c r="G209" s="1"/>
      <c r="H209" s="13"/>
      <c r="I209" s="13"/>
      <c r="J209" s="13"/>
      <c r="K209" s="13"/>
      <c r="L209" s="13"/>
      <c r="M209" s="13"/>
      <c r="N209" s="13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  <c r="HS209" s="17"/>
      <c r="HT209" s="17"/>
      <c r="HU209" s="17"/>
      <c r="HV209" s="17"/>
      <c r="HW209" s="17"/>
      <c r="HX209" s="17"/>
      <c r="HY209" s="17"/>
      <c r="HZ209" s="17"/>
      <c r="IA209" s="17"/>
      <c r="IB209" s="17"/>
      <c r="IC209" s="17"/>
      <c r="ID209" s="17"/>
      <c r="IE209" s="17"/>
      <c r="IF209" s="17"/>
      <c r="IG209" s="17"/>
      <c r="IH209" s="17"/>
      <c r="II209" s="17"/>
      <c r="IJ209" s="17"/>
      <c r="IK209" s="17"/>
      <c r="IL209" s="17"/>
      <c r="IM209" s="17"/>
      <c r="IN209" s="17"/>
      <c r="IO209" s="17"/>
      <c r="IP209" s="17"/>
      <c r="IQ209" s="17"/>
      <c r="IR209" s="17"/>
      <c r="IS209" s="17"/>
      <c r="IT209" s="17"/>
      <c r="IU209" s="17"/>
      <c r="IV209" s="17"/>
    </row>
    <row r="210" spans="1:256" s="14" customFormat="1" x14ac:dyDescent="0.2">
      <c r="A210" s="129"/>
      <c r="B210" s="130"/>
      <c r="C210" s="126"/>
      <c r="D210" s="131"/>
      <c r="E210" s="357"/>
      <c r="F210" s="316">
        <f t="shared" si="7"/>
        <v>0</v>
      </c>
      <c r="G210" s="2"/>
      <c r="H210" s="3"/>
      <c r="I210" s="3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s="14" customFormat="1" x14ac:dyDescent="0.2">
      <c r="A211" s="265" t="s">
        <v>8</v>
      </c>
      <c r="B211" s="259" t="s">
        <v>181</v>
      </c>
      <c r="C211" s="126"/>
      <c r="D211" s="131"/>
      <c r="E211" s="357"/>
      <c r="F211" s="316">
        <f t="shared" si="7"/>
        <v>0</v>
      </c>
      <c r="G211" s="2"/>
      <c r="H211" s="3"/>
      <c r="I211" s="3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1:256" s="14" customFormat="1" x14ac:dyDescent="0.2">
      <c r="A212" s="265"/>
      <c r="B212" s="259"/>
      <c r="C212" s="126"/>
      <c r="D212" s="131"/>
      <c r="E212" s="357"/>
      <c r="F212" s="316">
        <f t="shared" si="7"/>
        <v>0</v>
      </c>
      <c r="G212" s="2"/>
      <c r="H212" s="3"/>
      <c r="I212" s="3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s="257" customFormat="1" x14ac:dyDescent="0.2">
      <c r="A213" s="258">
        <v>1</v>
      </c>
      <c r="B213" s="259" t="s">
        <v>136</v>
      </c>
      <c r="C213" s="260"/>
      <c r="D213" s="261"/>
      <c r="E213" s="359"/>
      <c r="F213" s="360">
        <f t="shared" si="7"/>
        <v>0</v>
      </c>
      <c r="G213" s="262"/>
      <c r="H213" s="263"/>
      <c r="I213" s="263"/>
      <c r="J213" s="255"/>
      <c r="K213" s="255"/>
      <c r="L213" s="255"/>
      <c r="M213" s="255"/>
      <c r="N213" s="255"/>
      <c r="O213" s="255"/>
      <c r="P213" s="255"/>
      <c r="Q213" s="255"/>
      <c r="R213" s="255"/>
      <c r="S213" s="255"/>
      <c r="T213" s="255"/>
      <c r="U213" s="255"/>
      <c r="V213" s="255"/>
      <c r="W213" s="255"/>
      <c r="X213" s="255"/>
      <c r="Y213" s="255"/>
      <c r="Z213" s="255"/>
      <c r="AA213" s="255"/>
      <c r="AB213" s="255"/>
      <c r="AC213" s="255"/>
      <c r="AD213" s="255"/>
      <c r="AE213" s="255"/>
      <c r="AF213" s="255"/>
      <c r="AG213" s="255"/>
      <c r="AH213" s="255"/>
      <c r="AI213" s="255"/>
      <c r="AJ213" s="255"/>
      <c r="AK213" s="255"/>
      <c r="AL213" s="255"/>
      <c r="AM213" s="255"/>
      <c r="AN213" s="255"/>
      <c r="AO213" s="255"/>
      <c r="AP213" s="255"/>
      <c r="AQ213" s="255"/>
      <c r="AR213" s="255"/>
      <c r="AS213" s="255"/>
      <c r="AT213" s="255"/>
      <c r="AU213" s="255"/>
      <c r="AV213" s="255"/>
      <c r="AW213" s="255"/>
      <c r="AX213" s="255"/>
      <c r="AY213" s="255"/>
      <c r="AZ213" s="255"/>
      <c r="BA213" s="255"/>
      <c r="BB213" s="255"/>
      <c r="BC213" s="255"/>
      <c r="BD213" s="255"/>
      <c r="BE213" s="255"/>
      <c r="BF213" s="255"/>
      <c r="BG213" s="255"/>
      <c r="BH213" s="255"/>
      <c r="BI213" s="255"/>
      <c r="BJ213" s="255"/>
      <c r="BK213" s="255"/>
      <c r="BL213" s="255"/>
      <c r="BM213" s="255"/>
      <c r="BN213" s="255"/>
      <c r="BO213" s="255"/>
      <c r="BP213" s="255"/>
      <c r="BQ213" s="255"/>
      <c r="BR213" s="255"/>
      <c r="BS213" s="255"/>
      <c r="BT213" s="255"/>
      <c r="BU213" s="255"/>
      <c r="BV213" s="255"/>
      <c r="BW213" s="255"/>
      <c r="BX213" s="255"/>
      <c r="BY213" s="255"/>
      <c r="BZ213" s="255"/>
      <c r="CA213" s="255"/>
      <c r="CB213" s="255"/>
      <c r="CC213" s="255"/>
      <c r="CD213" s="255"/>
      <c r="CE213" s="255"/>
      <c r="CF213" s="255"/>
      <c r="CG213" s="255"/>
      <c r="CH213" s="255"/>
      <c r="CI213" s="255"/>
      <c r="CJ213" s="255"/>
      <c r="CK213" s="255"/>
      <c r="CL213" s="255"/>
      <c r="CM213" s="255"/>
      <c r="CN213" s="255"/>
      <c r="CO213" s="255"/>
      <c r="CP213" s="255"/>
      <c r="CQ213" s="255"/>
      <c r="CR213" s="255"/>
      <c r="CS213" s="255"/>
      <c r="CT213" s="255"/>
      <c r="CU213" s="255"/>
      <c r="CV213" s="255"/>
      <c r="CW213" s="255"/>
      <c r="CX213" s="255"/>
      <c r="CY213" s="255"/>
      <c r="CZ213" s="255"/>
      <c r="DA213" s="255"/>
      <c r="DB213" s="255"/>
      <c r="DC213" s="255"/>
      <c r="DD213" s="255"/>
      <c r="DE213" s="255"/>
      <c r="DF213" s="255"/>
      <c r="DG213" s="255"/>
      <c r="DH213" s="255"/>
      <c r="DI213" s="255"/>
      <c r="DJ213" s="255"/>
      <c r="DK213" s="255"/>
      <c r="DL213" s="255"/>
      <c r="DM213" s="255"/>
      <c r="DN213" s="255"/>
      <c r="DO213" s="255"/>
      <c r="DP213" s="255"/>
      <c r="DQ213" s="255"/>
      <c r="DR213" s="255"/>
      <c r="DS213" s="255"/>
      <c r="DT213" s="255"/>
      <c r="DU213" s="255"/>
      <c r="DV213" s="255"/>
      <c r="DW213" s="255"/>
      <c r="DX213" s="255"/>
      <c r="DY213" s="255"/>
      <c r="DZ213" s="255"/>
      <c r="EA213" s="255"/>
      <c r="EB213" s="255"/>
      <c r="EC213" s="255"/>
      <c r="ED213" s="255"/>
      <c r="EE213" s="255"/>
      <c r="EF213" s="255"/>
      <c r="EG213" s="255"/>
      <c r="EH213" s="255"/>
      <c r="EI213" s="255"/>
      <c r="EJ213" s="255"/>
      <c r="EK213" s="255"/>
      <c r="EL213" s="255"/>
      <c r="EM213" s="255"/>
      <c r="EN213" s="255"/>
      <c r="EO213" s="255"/>
      <c r="EP213" s="255"/>
      <c r="EQ213" s="255"/>
      <c r="ER213" s="255"/>
      <c r="ES213" s="255"/>
      <c r="ET213" s="255"/>
      <c r="EU213" s="255"/>
      <c r="EV213" s="255"/>
      <c r="EW213" s="255"/>
      <c r="EX213" s="255"/>
      <c r="EY213" s="255"/>
      <c r="EZ213" s="255"/>
      <c r="FA213" s="255"/>
      <c r="FB213" s="255"/>
      <c r="FC213" s="255"/>
      <c r="FD213" s="255"/>
      <c r="FE213" s="255"/>
      <c r="FF213" s="255"/>
      <c r="FG213" s="255"/>
      <c r="FH213" s="255"/>
      <c r="FI213" s="255"/>
      <c r="FJ213" s="255"/>
      <c r="FK213" s="255"/>
      <c r="FL213" s="255"/>
      <c r="FM213" s="255"/>
      <c r="FN213" s="255"/>
      <c r="FO213" s="255"/>
      <c r="FP213" s="255"/>
      <c r="FQ213" s="255"/>
      <c r="FR213" s="255"/>
      <c r="FS213" s="255"/>
      <c r="FT213" s="255"/>
      <c r="FU213" s="255"/>
      <c r="FV213" s="255"/>
      <c r="FW213" s="255"/>
      <c r="FX213" s="255"/>
      <c r="FY213" s="255"/>
      <c r="FZ213" s="255"/>
      <c r="GA213" s="255"/>
      <c r="GB213" s="255"/>
      <c r="GC213" s="255"/>
      <c r="GD213" s="255"/>
      <c r="GE213" s="255"/>
      <c r="GF213" s="255"/>
      <c r="GG213" s="255"/>
      <c r="GH213" s="255"/>
      <c r="GI213" s="255"/>
      <c r="GJ213" s="255"/>
      <c r="GK213" s="255"/>
      <c r="GL213" s="255"/>
      <c r="GM213" s="255"/>
      <c r="GN213" s="255"/>
      <c r="GO213" s="255"/>
      <c r="GP213" s="255"/>
      <c r="GQ213" s="255"/>
      <c r="GR213" s="255"/>
      <c r="GS213" s="255"/>
      <c r="GT213" s="255"/>
      <c r="GU213" s="255"/>
      <c r="GV213" s="255"/>
      <c r="GW213" s="255"/>
      <c r="GX213" s="255"/>
      <c r="GY213" s="255"/>
      <c r="GZ213" s="255"/>
      <c r="HA213" s="255"/>
      <c r="HB213" s="255"/>
      <c r="HC213" s="255"/>
      <c r="HD213" s="255"/>
      <c r="HE213" s="255"/>
      <c r="HF213" s="255"/>
      <c r="HG213" s="255"/>
      <c r="HH213" s="255"/>
      <c r="HI213" s="255"/>
      <c r="HJ213" s="255"/>
      <c r="HK213" s="255"/>
      <c r="HL213" s="255"/>
      <c r="HM213" s="255"/>
      <c r="HN213" s="255"/>
      <c r="HO213" s="255"/>
      <c r="HP213" s="255"/>
      <c r="HQ213" s="255"/>
      <c r="HR213" s="255"/>
      <c r="HS213" s="255"/>
      <c r="HT213" s="255"/>
      <c r="HU213" s="255"/>
      <c r="HV213" s="255"/>
      <c r="HW213" s="255"/>
      <c r="HX213" s="255"/>
      <c r="HY213" s="255"/>
      <c r="HZ213" s="255"/>
      <c r="IA213" s="255"/>
      <c r="IB213" s="255"/>
      <c r="IC213" s="255"/>
      <c r="ID213" s="255"/>
      <c r="IE213" s="255"/>
      <c r="IF213" s="255"/>
      <c r="IG213" s="255"/>
      <c r="IH213" s="255"/>
      <c r="II213" s="255"/>
      <c r="IJ213" s="255"/>
      <c r="IK213" s="255"/>
      <c r="IL213" s="255"/>
      <c r="IM213" s="255"/>
      <c r="IN213" s="255"/>
      <c r="IO213" s="255"/>
      <c r="IP213" s="255"/>
      <c r="IQ213" s="255"/>
      <c r="IR213" s="255"/>
      <c r="IS213" s="255"/>
      <c r="IT213" s="255"/>
      <c r="IU213" s="255"/>
      <c r="IV213" s="255"/>
    </row>
    <row r="214" spans="1:256" s="14" customFormat="1" x14ac:dyDescent="0.2">
      <c r="A214" s="129">
        <f>A213+0.1</f>
        <v>1.1000000000000001</v>
      </c>
      <c r="B214" s="130" t="s">
        <v>168</v>
      </c>
      <c r="C214" s="126">
        <v>100</v>
      </c>
      <c r="D214" s="131" t="s">
        <v>169</v>
      </c>
      <c r="E214" s="357"/>
      <c r="F214" s="360">
        <f t="shared" si="7"/>
        <v>0</v>
      </c>
      <c r="G214" s="2"/>
      <c r="H214" s="3"/>
      <c r="I214" s="3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s="14" customFormat="1" x14ac:dyDescent="0.2">
      <c r="A215" s="129">
        <f t="shared" ref="A215:A218" si="8">A214+0.1</f>
        <v>1.2000000000000002</v>
      </c>
      <c r="B215" s="130" t="s">
        <v>170</v>
      </c>
      <c r="C215" s="126">
        <v>60</v>
      </c>
      <c r="D215" s="131" t="s">
        <v>169</v>
      </c>
      <c r="E215" s="357"/>
      <c r="F215" s="360">
        <f t="shared" si="7"/>
        <v>0</v>
      </c>
      <c r="G215" s="2"/>
      <c r="H215" s="3"/>
      <c r="I215" s="3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:256" s="14" customFormat="1" x14ac:dyDescent="0.2">
      <c r="A216" s="129">
        <f t="shared" si="8"/>
        <v>1.3000000000000003</v>
      </c>
      <c r="B216" s="130" t="s">
        <v>171</v>
      </c>
      <c r="C216" s="126">
        <v>30</v>
      </c>
      <c r="D216" s="131" t="s">
        <v>169</v>
      </c>
      <c r="E216" s="357"/>
      <c r="F216" s="360">
        <f t="shared" si="7"/>
        <v>0</v>
      </c>
      <c r="G216" s="2"/>
      <c r="H216" s="3"/>
      <c r="I216" s="3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s="14" customFormat="1" x14ac:dyDescent="0.2">
      <c r="A217" s="129">
        <f t="shared" si="8"/>
        <v>1.4000000000000004</v>
      </c>
      <c r="B217" s="130" t="s">
        <v>172</v>
      </c>
      <c r="C217" s="126">
        <v>4</v>
      </c>
      <c r="D217" s="131" t="s">
        <v>173</v>
      </c>
      <c r="E217" s="357"/>
      <c r="F217" s="360">
        <f t="shared" si="7"/>
        <v>0</v>
      </c>
      <c r="G217" s="2"/>
      <c r="H217" s="3"/>
      <c r="I217" s="3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s="14" customFormat="1" x14ac:dyDescent="0.2">
      <c r="A218" s="129">
        <f t="shared" si="8"/>
        <v>1.5000000000000004</v>
      </c>
      <c r="B218" s="130" t="s">
        <v>174</v>
      </c>
      <c r="C218" s="126">
        <v>2</v>
      </c>
      <c r="D218" s="131" t="s">
        <v>173</v>
      </c>
      <c r="E218" s="357"/>
      <c r="F218" s="360">
        <f t="shared" si="7"/>
        <v>0</v>
      </c>
      <c r="G218" s="2"/>
      <c r="H218" s="3"/>
      <c r="I218" s="3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s="14" customFormat="1" ht="38.25" x14ac:dyDescent="0.2">
      <c r="A219" s="129">
        <v>1.6</v>
      </c>
      <c r="B219" s="264" t="s">
        <v>184</v>
      </c>
      <c r="C219" s="126">
        <v>1</v>
      </c>
      <c r="D219" s="267" t="s">
        <v>173</v>
      </c>
      <c r="E219" s="357"/>
      <c r="F219" s="360">
        <f>+ROUND(E219*C219,2)</f>
        <v>0</v>
      </c>
      <c r="G219" s="2"/>
      <c r="H219" s="3"/>
      <c r="I219" s="3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s="14" customFormat="1" x14ac:dyDescent="0.2">
      <c r="A220" s="129"/>
      <c r="B220" s="130"/>
      <c r="C220" s="126"/>
      <c r="D220" s="131"/>
      <c r="E220" s="357"/>
      <c r="F220" s="360">
        <f t="shared" si="7"/>
        <v>0</v>
      </c>
      <c r="G220" s="2"/>
      <c r="H220" s="3"/>
      <c r="I220" s="3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:256" s="257" customFormat="1" x14ac:dyDescent="0.2">
      <c r="A221" s="258">
        <v>2</v>
      </c>
      <c r="B221" s="259" t="s">
        <v>182</v>
      </c>
      <c r="C221" s="260"/>
      <c r="D221" s="261"/>
      <c r="E221" s="359"/>
      <c r="F221" s="360">
        <f t="shared" si="7"/>
        <v>0</v>
      </c>
      <c r="G221" s="262"/>
      <c r="H221" s="263"/>
      <c r="I221" s="263"/>
      <c r="J221" s="255"/>
      <c r="K221" s="255"/>
      <c r="L221" s="255"/>
      <c r="M221" s="255"/>
      <c r="N221" s="255"/>
      <c r="O221" s="255"/>
      <c r="P221" s="255"/>
      <c r="Q221" s="255"/>
      <c r="R221" s="255"/>
      <c r="S221" s="255"/>
      <c r="T221" s="255"/>
      <c r="U221" s="255"/>
      <c r="V221" s="255"/>
      <c r="W221" s="255"/>
      <c r="X221" s="255"/>
      <c r="Y221" s="255"/>
      <c r="Z221" s="255"/>
      <c r="AA221" s="255"/>
      <c r="AB221" s="255"/>
      <c r="AC221" s="255"/>
      <c r="AD221" s="255"/>
      <c r="AE221" s="255"/>
      <c r="AF221" s="255"/>
      <c r="AG221" s="255"/>
      <c r="AH221" s="255"/>
      <c r="AI221" s="255"/>
      <c r="AJ221" s="255"/>
      <c r="AK221" s="255"/>
      <c r="AL221" s="255"/>
      <c r="AM221" s="255"/>
      <c r="AN221" s="255"/>
      <c r="AO221" s="255"/>
      <c r="AP221" s="255"/>
      <c r="AQ221" s="255"/>
      <c r="AR221" s="255"/>
      <c r="AS221" s="255"/>
      <c r="AT221" s="255"/>
      <c r="AU221" s="255"/>
      <c r="AV221" s="255"/>
      <c r="AW221" s="255"/>
      <c r="AX221" s="255"/>
      <c r="AY221" s="255"/>
      <c r="AZ221" s="255"/>
      <c r="BA221" s="255"/>
      <c r="BB221" s="255"/>
      <c r="BC221" s="255"/>
      <c r="BD221" s="255"/>
      <c r="BE221" s="255"/>
      <c r="BF221" s="255"/>
      <c r="BG221" s="255"/>
      <c r="BH221" s="255"/>
      <c r="BI221" s="255"/>
      <c r="BJ221" s="255"/>
      <c r="BK221" s="255"/>
      <c r="BL221" s="255"/>
      <c r="BM221" s="255"/>
      <c r="BN221" s="255"/>
      <c r="BO221" s="255"/>
      <c r="BP221" s="255"/>
      <c r="BQ221" s="255"/>
      <c r="BR221" s="255"/>
      <c r="BS221" s="255"/>
      <c r="BT221" s="255"/>
      <c r="BU221" s="255"/>
      <c r="BV221" s="255"/>
      <c r="BW221" s="255"/>
      <c r="BX221" s="255"/>
      <c r="BY221" s="255"/>
      <c r="BZ221" s="255"/>
      <c r="CA221" s="255"/>
      <c r="CB221" s="255"/>
      <c r="CC221" s="255"/>
      <c r="CD221" s="255"/>
      <c r="CE221" s="255"/>
      <c r="CF221" s="255"/>
      <c r="CG221" s="255"/>
      <c r="CH221" s="255"/>
      <c r="CI221" s="255"/>
      <c r="CJ221" s="255"/>
      <c r="CK221" s="255"/>
      <c r="CL221" s="255"/>
      <c r="CM221" s="255"/>
      <c r="CN221" s="255"/>
      <c r="CO221" s="255"/>
      <c r="CP221" s="255"/>
      <c r="CQ221" s="255"/>
      <c r="CR221" s="255"/>
      <c r="CS221" s="255"/>
      <c r="CT221" s="255"/>
      <c r="CU221" s="255"/>
      <c r="CV221" s="255"/>
      <c r="CW221" s="255"/>
      <c r="CX221" s="255"/>
      <c r="CY221" s="255"/>
      <c r="CZ221" s="255"/>
      <c r="DA221" s="255"/>
      <c r="DB221" s="255"/>
      <c r="DC221" s="255"/>
      <c r="DD221" s="255"/>
      <c r="DE221" s="255"/>
      <c r="DF221" s="255"/>
      <c r="DG221" s="255"/>
      <c r="DH221" s="255"/>
      <c r="DI221" s="255"/>
      <c r="DJ221" s="255"/>
      <c r="DK221" s="255"/>
      <c r="DL221" s="255"/>
      <c r="DM221" s="255"/>
      <c r="DN221" s="255"/>
      <c r="DO221" s="255"/>
      <c r="DP221" s="255"/>
      <c r="DQ221" s="255"/>
      <c r="DR221" s="255"/>
      <c r="DS221" s="255"/>
      <c r="DT221" s="255"/>
      <c r="DU221" s="255"/>
      <c r="DV221" s="255"/>
      <c r="DW221" s="255"/>
      <c r="DX221" s="255"/>
      <c r="DY221" s="255"/>
      <c r="DZ221" s="255"/>
      <c r="EA221" s="255"/>
      <c r="EB221" s="255"/>
      <c r="EC221" s="255"/>
      <c r="ED221" s="255"/>
      <c r="EE221" s="255"/>
      <c r="EF221" s="255"/>
      <c r="EG221" s="255"/>
      <c r="EH221" s="255"/>
      <c r="EI221" s="255"/>
      <c r="EJ221" s="255"/>
      <c r="EK221" s="255"/>
      <c r="EL221" s="255"/>
      <c r="EM221" s="255"/>
      <c r="EN221" s="255"/>
      <c r="EO221" s="255"/>
      <c r="EP221" s="255"/>
      <c r="EQ221" s="255"/>
      <c r="ER221" s="255"/>
      <c r="ES221" s="255"/>
      <c r="ET221" s="255"/>
      <c r="EU221" s="255"/>
      <c r="EV221" s="255"/>
      <c r="EW221" s="255"/>
      <c r="EX221" s="255"/>
      <c r="EY221" s="255"/>
      <c r="EZ221" s="255"/>
      <c r="FA221" s="255"/>
      <c r="FB221" s="255"/>
      <c r="FC221" s="255"/>
      <c r="FD221" s="255"/>
      <c r="FE221" s="255"/>
      <c r="FF221" s="255"/>
      <c r="FG221" s="255"/>
      <c r="FH221" s="255"/>
      <c r="FI221" s="255"/>
      <c r="FJ221" s="255"/>
      <c r="FK221" s="255"/>
      <c r="FL221" s="255"/>
      <c r="FM221" s="255"/>
      <c r="FN221" s="255"/>
      <c r="FO221" s="255"/>
      <c r="FP221" s="255"/>
      <c r="FQ221" s="255"/>
      <c r="FR221" s="255"/>
      <c r="FS221" s="255"/>
      <c r="FT221" s="255"/>
      <c r="FU221" s="255"/>
      <c r="FV221" s="255"/>
      <c r="FW221" s="255"/>
      <c r="FX221" s="255"/>
      <c r="FY221" s="255"/>
      <c r="FZ221" s="255"/>
      <c r="GA221" s="255"/>
      <c r="GB221" s="255"/>
      <c r="GC221" s="255"/>
      <c r="GD221" s="255"/>
      <c r="GE221" s="255"/>
      <c r="GF221" s="255"/>
      <c r="GG221" s="255"/>
      <c r="GH221" s="255"/>
      <c r="GI221" s="255"/>
      <c r="GJ221" s="255"/>
      <c r="GK221" s="255"/>
      <c r="GL221" s="255"/>
      <c r="GM221" s="255"/>
      <c r="GN221" s="255"/>
      <c r="GO221" s="255"/>
      <c r="GP221" s="255"/>
      <c r="GQ221" s="255"/>
      <c r="GR221" s="255"/>
      <c r="GS221" s="255"/>
      <c r="GT221" s="255"/>
      <c r="GU221" s="255"/>
      <c r="GV221" s="255"/>
      <c r="GW221" s="255"/>
      <c r="GX221" s="255"/>
      <c r="GY221" s="255"/>
      <c r="GZ221" s="255"/>
      <c r="HA221" s="255"/>
      <c r="HB221" s="255"/>
      <c r="HC221" s="255"/>
      <c r="HD221" s="255"/>
      <c r="HE221" s="255"/>
      <c r="HF221" s="255"/>
      <c r="HG221" s="255"/>
      <c r="HH221" s="255"/>
      <c r="HI221" s="255"/>
      <c r="HJ221" s="255"/>
      <c r="HK221" s="255"/>
      <c r="HL221" s="255"/>
      <c r="HM221" s="255"/>
      <c r="HN221" s="255"/>
      <c r="HO221" s="255"/>
      <c r="HP221" s="255"/>
      <c r="HQ221" s="255"/>
      <c r="HR221" s="255"/>
      <c r="HS221" s="255"/>
      <c r="HT221" s="255"/>
      <c r="HU221" s="255"/>
      <c r="HV221" s="255"/>
      <c r="HW221" s="255"/>
      <c r="HX221" s="255"/>
      <c r="HY221" s="255"/>
      <c r="HZ221" s="255"/>
      <c r="IA221" s="255"/>
      <c r="IB221" s="255"/>
      <c r="IC221" s="255"/>
      <c r="ID221" s="255"/>
      <c r="IE221" s="255"/>
      <c r="IF221" s="255"/>
      <c r="IG221" s="255"/>
      <c r="IH221" s="255"/>
      <c r="II221" s="255"/>
      <c r="IJ221" s="255"/>
      <c r="IK221" s="255"/>
      <c r="IL221" s="255"/>
      <c r="IM221" s="255"/>
      <c r="IN221" s="255"/>
      <c r="IO221" s="255"/>
      <c r="IP221" s="255"/>
      <c r="IQ221" s="255"/>
      <c r="IR221" s="255"/>
      <c r="IS221" s="255"/>
      <c r="IT221" s="255"/>
      <c r="IU221" s="255"/>
      <c r="IV221" s="255"/>
    </row>
    <row r="222" spans="1:256" s="14" customFormat="1" ht="25.5" x14ac:dyDescent="0.2">
      <c r="A222" s="129">
        <v>2.1</v>
      </c>
      <c r="B222" s="264" t="s">
        <v>225</v>
      </c>
      <c r="C222" s="126">
        <v>2</v>
      </c>
      <c r="D222" s="131" t="s">
        <v>175</v>
      </c>
      <c r="E222" s="357"/>
      <c r="F222" s="360">
        <f t="shared" si="7"/>
        <v>0</v>
      </c>
      <c r="G222" s="2"/>
      <c r="H222" s="3"/>
      <c r="I222" s="3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s="14" customFormat="1" ht="25.5" x14ac:dyDescent="0.2">
      <c r="A223" s="129">
        <v>2.2000000000000002</v>
      </c>
      <c r="B223" s="264" t="s">
        <v>206</v>
      </c>
      <c r="C223" s="126">
        <v>2</v>
      </c>
      <c r="D223" s="131" t="s">
        <v>173</v>
      </c>
      <c r="E223" s="357"/>
      <c r="F223" s="360">
        <f t="shared" si="7"/>
        <v>0</v>
      </c>
      <c r="G223" s="2"/>
      <c r="H223" s="3"/>
      <c r="I223" s="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s="227" customFormat="1" ht="25.5" x14ac:dyDescent="0.2">
      <c r="A224" s="271">
        <v>2.2999999999999998</v>
      </c>
      <c r="B224" s="272" t="s">
        <v>205</v>
      </c>
      <c r="C224" s="273">
        <v>2</v>
      </c>
      <c r="D224" s="274" t="s">
        <v>173</v>
      </c>
      <c r="E224" s="361"/>
      <c r="F224" s="360">
        <f t="shared" si="7"/>
        <v>0</v>
      </c>
      <c r="G224" s="275"/>
      <c r="H224" s="276"/>
      <c r="I224" s="276"/>
      <c r="J224" s="277"/>
      <c r="K224" s="277"/>
      <c r="L224" s="277"/>
      <c r="M224" s="277"/>
      <c r="N224" s="277"/>
      <c r="O224" s="277"/>
      <c r="P224" s="277"/>
      <c r="Q224" s="277"/>
      <c r="R224" s="277"/>
      <c r="S224" s="277"/>
      <c r="T224" s="277"/>
      <c r="U224" s="277"/>
      <c r="V224" s="277"/>
      <c r="W224" s="277"/>
      <c r="X224" s="277"/>
      <c r="Y224" s="277"/>
      <c r="Z224" s="277"/>
      <c r="AA224" s="277"/>
      <c r="AB224" s="277"/>
      <c r="AC224" s="277"/>
      <c r="AD224" s="277"/>
      <c r="AE224" s="277"/>
      <c r="AF224" s="277"/>
      <c r="AG224" s="277"/>
      <c r="AH224" s="277"/>
      <c r="AI224" s="277"/>
      <c r="AJ224" s="277"/>
      <c r="AK224" s="277"/>
      <c r="AL224" s="277"/>
      <c r="AM224" s="277"/>
      <c r="AN224" s="277"/>
      <c r="AO224" s="277"/>
      <c r="AP224" s="277"/>
      <c r="AQ224" s="277"/>
      <c r="AR224" s="277"/>
      <c r="AS224" s="277"/>
      <c r="AT224" s="277"/>
      <c r="AU224" s="277"/>
      <c r="AV224" s="277"/>
      <c r="AW224" s="277"/>
      <c r="AX224" s="277"/>
      <c r="AY224" s="277"/>
      <c r="AZ224" s="277"/>
      <c r="BA224" s="277"/>
      <c r="BB224" s="277"/>
      <c r="BC224" s="277"/>
      <c r="BD224" s="277"/>
      <c r="BE224" s="277"/>
      <c r="BF224" s="277"/>
      <c r="BG224" s="277"/>
      <c r="BH224" s="277"/>
      <c r="BI224" s="277"/>
      <c r="BJ224" s="277"/>
      <c r="BK224" s="277"/>
      <c r="BL224" s="277"/>
      <c r="BM224" s="277"/>
      <c r="BN224" s="277"/>
      <c r="BO224" s="277"/>
      <c r="BP224" s="277"/>
      <c r="BQ224" s="277"/>
      <c r="BR224" s="277"/>
      <c r="BS224" s="277"/>
      <c r="BT224" s="277"/>
      <c r="BU224" s="277"/>
      <c r="BV224" s="277"/>
      <c r="BW224" s="277"/>
      <c r="BX224" s="277"/>
      <c r="BY224" s="277"/>
      <c r="BZ224" s="277"/>
      <c r="CA224" s="277"/>
      <c r="CB224" s="277"/>
      <c r="CC224" s="277"/>
      <c r="CD224" s="277"/>
      <c r="CE224" s="277"/>
      <c r="CF224" s="277"/>
      <c r="CG224" s="277"/>
      <c r="CH224" s="277"/>
      <c r="CI224" s="277"/>
      <c r="CJ224" s="277"/>
      <c r="CK224" s="277"/>
      <c r="CL224" s="277"/>
      <c r="CM224" s="277"/>
      <c r="CN224" s="277"/>
      <c r="CO224" s="277"/>
      <c r="CP224" s="277"/>
      <c r="CQ224" s="277"/>
      <c r="CR224" s="277"/>
      <c r="CS224" s="277"/>
      <c r="CT224" s="277"/>
      <c r="CU224" s="277"/>
      <c r="CV224" s="277"/>
      <c r="CW224" s="277"/>
      <c r="CX224" s="277"/>
      <c r="CY224" s="277"/>
      <c r="CZ224" s="277"/>
      <c r="DA224" s="277"/>
      <c r="DB224" s="277"/>
      <c r="DC224" s="277"/>
      <c r="DD224" s="277"/>
      <c r="DE224" s="277"/>
      <c r="DF224" s="277"/>
      <c r="DG224" s="277"/>
      <c r="DH224" s="277"/>
      <c r="DI224" s="277"/>
      <c r="DJ224" s="277"/>
      <c r="DK224" s="277"/>
      <c r="DL224" s="277"/>
      <c r="DM224" s="277"/>
      <c r="DN224" s="277"/>
      <c r="DO224" s="277"/>
      <c r="DP224" s="277"/>
      <c r="DQ224" s="277"/>
      <c r="DR224" s="277"/>
      <c r="DS224" s="277"/>
      <c r="DT224" s="277"/>
      <c r="DU224" s="277"/>
      <c r="DV224" s="277"/>
      <c r="DW224" s="277"/>
      <c r="DX224" s="277"/>
      <c r="DY224" s="277"/>
      <c r="DZ224" s="277"/>
      <c r="EA224" s="277"/>
      <c r="EB224" s="277"/>
      <c r="EC224" s="277"/>
      <c r="ED224" s="277"/>
      <c r="EE224" s="277"/>
      <c r="EF224" s="277"/>
      <c r="EG224" s="277"/>
      <c r="EH224" s="277"/>
      <c r="EI224" s="277"/>
      <c r="EJ224" s="277"/>
      <c r="EK224" s="277"/>
      <c r="EL224" s="277"/>
      <c r="EM224" s="277"/>
      <c r="EN224" s="277"/>
      <c r="EO224" s="277"/>
      <c r="EP224" s="277"/>
      <c r="EQ224" s="277"/>
      <c r="ER224" s="277"/>
      <c r="ES224" s="277"/>
      <c r="ET224" s="277"/>
      <c r="EU224" s="277"/>
      <c r="EV224" s="277"/>
      <c r="EW224" s="277"/>
      <c r="EX224" s="277"/>
      <c r="EY224" s="277"/>
      <c r="EZ224" s="277"/>
      <c r="FA224" s="277"/>
      <c r="FB224" s="277"/>
      <c r="FC224" s="277"/>
      <c r="FD224" s="277"/>
      <c r="FE224" s="277"/>
      <c r="FF224" s="277"/>
      <c r="FG224" s="277"/>
      <c r="FH224" s="277"/>
      <c r="FI224" s="277"/>
      <c r="FJ224" s="277"/>
      <c r="FK224" s="277"/>
      <c r="FL224" s="277"/>
      <c r="FM224" s="277"/>
      <c r="FN224" s="277"/>
      <c r="FO224" s="277"/>
      <c r="FP224" s="277"/>
      <c r="FQ224" s="277"/>
      <c r="FR224" s="277"/>
      <c r="FS224" s="277"/>
      <c r="FT224" s="277"/>
      <c r="FU224" s="277"/>
      <c r="FV224" s="277"/>
      <c r="FW224" s="277"/>
      <c r="FX224" s="277"/>
      <c r="FY224" s="277"/>
      <c r="FZ224" s="277"/>
      <c r="GA224" s="277"/>
      <c r="GB224" s="277"/>
      <c r="GC224" s="277"/>
      <c r="GD224" s="277"/>
      <c r="GE224" s="277"/>
      <c r="GF224" s="277"/>
      <c r="GG224" s="277"/>
      <c r="GH224" s="277"/>
      <c r="GI224" s="277"/>
      <c r="GJ224" s="277"/>
      <c r="GK224" s="277"/>
      <c r="GL224" s="277"/>
      <c r="GM224" s="277"/>
      <c r="GN224" s="277"/>
      <c r="GO224" s="277"/>
      <c r="GP224" s="277"/>
      <c r="GQ224" s="277"/>
      <c r="GR224" s="277"/>
      <c r="GS224" s="277"/>
      <c r="GT224" s="277"/>
      <c r="GU224" s="277"/>
      <c r="GV224" s="277"/>
      <c r="GW224" s="277"/>
      <c r="GX224" s="277"/>
      <c r="GY224" s="277"/>
      <c r="GZ224" s="277"/>
      <c r="HA224" s="277"/>
      <c r="HB224" s="277"/>
      <c r="HC224" s="277"/>
      <c r="HD224" s="277"/>
      <c r="HE224" s="277"/>
      <c r="HF224" s="277"/>
      <c r="HG224" s="277"/>
      <c r="HH224" s="277"/>
      <c r="HI224" s="277"/>
      <c r="HJ224" s="277"/>
      <c r="HK224" s="277"/>
      <c r="HL224" s="277"/>
      <c r="HM224" s="277"/>
      <c r="HN224" s="277"/>
      <c r="HO224" s="277"/>
      <c r="HP224" s="277"/>
      <c r="HQ224" s="277"/>
      <c r="HR224" s="277"/>
      <c r="HS224" s="277"/>
      <c r="HT224" s="277"/>
      <c r="HU224" s="277"/>
      <c r="HV224" s="277"/>
      <c r="HW224" s="277"/>
      <c r="HX224" s="277"/>
      <c r="HY224" s="277"/>
      <c r="HZ224" s="277"/>
      <c r="IA224" s="277"/>
      <c r="IB224" s="277"/>
      <c r="IC224" s="277"/>
      <c r="ID224" s="277"/>
      <c r="IE224" s="277"/>
      <c r="IF224" s="277"/>
      <c r="IG224" s="277"/>
      <c r="IH224" s="277"/>
      <c r="II224" s="277"/>
      <c r="IJ224" s="277"/>
      <c r="IK224" s="277"/>
      <c r="IL224" s="277"/>
      <c r="IM224" s="277"/>
      <c r="IN224" s="277"/>
      <c r="IO224" s="277"/>
      <c r="IP224" s="277"/>
      <c r="IQ224" s="277"/>
      <c r="IR224" s="277"/>
      <c r="IS224" s="277"/>
      <c r="IT224" s="277"/>
      <c r="IU224" s="277"/>
      <c r="IV224" s="277"/>
    </row>
    <row r="225" spans="1:256" s="14" customFormat="1" x14ac:dyDescent="0.2">
      <c r="A225" s="129">
        <v>2.4</v>
      </c>
      <c r="B225" s="264" t="s">
        <v>233</v>
      </c>
      <c r="C225" s="126">
        <v>2</v>
      </c>
      <c r="D225" s="131" t="s">
        <v>173</v>
      </c>
      <c r="E225" s="357"/>
      <c r="F225" s="360">
        <f t="shared" si="7"/>
        <v>0</v>
      </c>
      <c r="G225" s="2"/>
      <c r="H225" s="3"/>
      <c r="I225" s="3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:256" s="14" customFormat="1" ht="25.5" x14ac:dyDescent="0.2">
      <c r="A226" s="129">
        <v>2.5</v>
      </c>
      <c r="B226" s="264" t="s">
        <v>185</v>
      </c>
      <c r="C226" s="126">
        <v>2</v>
      </c>
      <c r="D226" s="131" t="s">
        <v>173</v>
      </c>
      <c r="E226" s="357"/>
      <c r="F226" s="360">
        <f t="shared" si="7"/>
        <v>0</v>
      </c>
      <c r="G226" s="2"/>
      <c r="H226" s="3"/>
      <c r="I226" s="3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s="14" customFormat="1" ht="25.5" x14ac:dyDescent="0.2">
      <c r="A227" s="129">
        <v>2.6</v>
      </c>
      <c r="B227" s="264" t="s">
        <v>227</v>
      </c>
      <c r="C227" s="126">
        <v>1</v>
      </c>
      <c r="D227" s="131" t="s">
        <v>173</v>
      </c>
      <c r="E227" s="357"/>
      <c r="F227" s="360">
        <f t="shared" si="7"/>
        <v>0</v>
      </c>
      <c r="G227" s="2"/>
      <c r="H227" s="3"/>
      <c r="I227" s="3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s="14" customFormat="1" ht="25.5" x14ac:dyDescent="0.2">
      <c r="A228" s="129">
        <v>2.7</v>
      </c>
      <c r="B228" s="264" t="s">
        <v>226</v>
      </c>
      <c r="C228" s="126">
        <v>1</v>
      </c>
      <c r="D228" s="131" t="s">
        <v>173</v>
      </c>
      <c r="E228" s="357"/>
      <c r="F228" s="360">
        <f t="shared" si="7"/>
        <v>0</v>
      </c>
      <c r="G228" s="2"/>
      <c r="H228" s="3"/>
      <c r="I228" s="3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s="14" customFormat="1" ht="38.25" x14ac:dyDescent="0.2">
      <c r="A229" s="129">
        <v>2.8</v>
      </c>
      <c r="B229" s="264" t="s">
        <v>189</v>
      </c>
      <c r="C229" s="126">
        <v>2</v>
      </c>
      <c r="D229" s="131" t="s">
        <v>175</v>
      </c>
      <c r="E229" s="357"/>
      <c r="F229" s="360">
        <f t="shared" si="7"/>
        <v>0</v>
      </c>
      <c r="G229" s="2"/>
      <c r="H229" s="3"/>
      <c r="I229" s="3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:256" s="14" customFormat="1" ht="38.25" x14ac:dyDescent="0.2">
      <c r="A230" s="129">
        <v>2.9</v>
      </c>
      <c r="B230" s="264" t="s">
        <v>188</v>
      </c>
      <c r="C230" s="126">
        <v>2</v>
      </c>
      <c r="D230" s="131" t="s">
        <v>175</v>
      </c>
      <c r="E230" s="357"/>
      <c r="F230" s="360">
        <f t="shared" si="7"/>
        <v>0</v>
      </c>
      <c r="G230" s="2"/>
      <c r="H230" s="3"/>
      <c r="I230" s="3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s="14" customFormat="1" ht="25.5" x14ac:dyDescent="0.2">
      <c r="A231" s="280">
        <v>2.1</v>
      </c>
      <c r="B231" s="264" t="s">
        <v>234</v>
      </c>
      <c r="C231" s="126">
        <v>2</v>
      </c>
      <c r="D231" s="131" t="s">
        <v>175</v>
      </c>
      <c r="E231" s="357"/>
      <c r="F231" s="360">
        <f t="shared" si="7"/>
        <v>0</v>
      </c>
      <c r="G231" s="2"/>
      <c r="H231" s="3"/>
      <c r="I231" s="3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s="14" customFormat="1" ht="25.5" x14ac:dyDescent="0.2">
      <c r="A232" s="129">
        <v>2.11</v>
      </c>
      <c r="B232" s="130" t="s">
        <v>176</v>
      </c>
      <c r="C232" s="126">
        <v>2</v>
      </c>
      <c r="D232" s="131" t="s">
        <v>175</v>
      </c>
      <c r="E232" s="357"/>
      <c r="F232" s="360">
        <f t="shared" si="7"/>
        <v>0</v>
      </c>
      <c r="G232" s="2"/>
      <c r="H232" s="3"/>
      <c r="I232" s="3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:256" s="14" customFormat="1" ht="38.25" x14ac:dyDescent="0.2">
      <c r="A233" s="129">
        <v>2.12</v>
      </c>
      <c r="B233" s="264" t="s">
        <v>179</v>
      </c>
      <c r="C233" s="126">
        <v>1</v>
      </c>
      <c r="D233" s="131" t="s">
        <v>175</v>
      </c>
      <c r="E233" s="357"/>
      <c r="F233" s="360">
        <f t="shared" si="7"/>
        <v>0</v>
      </c>
      <c r="G233" s="2"/>
      <c r="H233" s="3"/>
      <c r="I233" s="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s="14" customFormat="1" x14ac:dyDescent="0.2">
      <c r="A234" s="129"/>
      <c r="B234" s="266"/>
      <c r="C234" s="126"/>
      <c r="D234" s="131"/>
      <c r="E234" s="357"/>
      <c r="F234" s="360">
        <f t="shared" si="7"/>
        <v>0</v>
      </c>
      <c r="G234" s="2"/>
      <c r="H234" s="3"/>
      <c r="I234" s="3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s="14" customFormat="1" x14ac:dyDescent="0.2">
      <c r="A235" s="129">
        <v>3</v>
      </c>
      <c r="B235" s="266" t="s">
        <v>183</v>
      </c>
      <c r="C235" s="126">
        <v>2</v>
      </c>
      <c r="D235" s="267" t="s">
        <v>175</v>
      </c>
      <c r="E235" s="357"/>
      <c r="F235" s="360">
        <f t="shared" si="7"/>
        <v>0</v>
      </c>
      <c r="G235" s="2"/>
      <c r="H235" s="3"/>
      <c r="I235" s="3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s="14" customFormat="1" ht="13.5" customHeight="1" x14ac:dyDescent="0.2">
      <c r="A236" s="141"/>
      <c r="B236" s="142" t="s">
        <v>102</v>
      </c>
      <c r="C236" s="143"/>
      <c r="D236" s="16"/>
      <c r="E236" s="341"/>
      <c r="F236" s="342">
        <f>SUM(F212:F235)</f>
        <v>0</v>
      </c>
      <c r="G236" s="144"/>
    </row>
    <row r="237" spans="1:256" s="14" customFormat="1" ht="13.5" customHeight="1" x14ac:dyDescent="0.2">
      <c r="A237" s="141"/>
      <c r="B237" s="142" t="s">
        <v>178</v>
      </c>
      <c r="C237" s="143"/>
      <c r="D237" s="16"/>
      <c r="E237" s="341"/>
      <c r="F237" s="342">
        <f>+F236</f>
        <v>0</v>
      </c>
      <c r="G237" s="144"/>
    </row>
    <row r="238" spans="1:256" s="14" customFormat="1" x14ac:dyDescent="0.2">
      <c r="A238" s="129"/>
      <c r="B238" s="130"/>
      <c r="C238" s="126"/>
      <c r="D238" s="131"/>
      <c r="E238" s="357"/>
      <c r="F238" s="316"/>
      <c r="G238" s="2"/>
      <c r="H238" s="3"/>
      <c r="I238" s="3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s="14" customFormat="1" x14ac:dyDescent="0.2">
      <c r="A239" s="129"/>
      <c r="B239" s="130"/>
      <c r="C239" s="126"/>
      <c r="D239" s="131"/>
      <c r="E239" s="357"/>
      <c r="F239" s="316"/>
      <c r="G239" s="2"/>
      <c r="H239" s="3"/>
      <c r="I239" s="3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x14ac:dyDescent="0.2">
      <c r="A240" s="145" t="s">
        <v>190</v>
      </c>
      <c r="B240" s="111" t="s">
        <v>17</v>
      </c>
      <c r="C240" s="85"/>
      <c r="D240" s="86"/>
      <c r="E240" s="345"/>
      <c r="F240" s="358"/>
      <c r="G240" s="12"/>
      <c r="H240" s="13"/>
      <c r="I240" s="13"/>
      <c r="J240" s="6"/>
      <c r="K240" s="6"/>
      <c r="L240" s="6"/>
      <c r="M240" s="6"/>
      <c r="N240" s="6"/>
    </row>
    <row r="241" spans="1:14" ht="57" customHeight="1" x14ac:dyDescent="0.2">
      <c r="A241" s="146">
        <v>1</v>
      </c>
      <c r="B241" s="281" t="s">
        <v>216</v>
      </c>
      <c r="C241" s="282">
        <v>1</v>
      </c>
      <c r="D241" s="283" t="s">
        <v>10</v>
      </c>
      <c r="E241" s="345"/>
      <c r="F241" s="316">
        <f t="shared" ref="F241:F242" si="9">+ROUND(E241*C241,2)</f>
        <v>0</v>
      </c>
      <c r="G241" s="12"/>
      <c r="H241" s="13"/>
      <c r="I241" s="13"/>
      <c r="J241" s="6"/>
      <c r="K241" s="6"/>
      <c r="L241" s="6"/>
      <c r="M241" s="6"/>
      <c r="N241" s="6"/>
    </row>
    <row r="242" spans="1:14" x14ac:dyDescent="0.2">
      <c r="A242" s="146">
        <v>2</v>
      </c>
      <c r="B242" s="133" t="s">
        <v>18</v>
      </c>
      <c r="C242" s="282">
        <v>1</v>
      </c>
      <c r="D242" s="283" t="s">
        <v>10</v>
      </c>
      <c r="E242" s="345"/>
      <c r="F242" s="316">
        <f t="shared" si="9"/>
        <v>0</v>
      </c>
      <c r="G242" s="12"/>
      <c r="H242" s="13"/>
      <c r="I242" s="13"/>
      <c r="J242" s="6"/>
      <c r="K242" s="6"/>
      <c r="L242" s="6"/>
      <c r="M242" s="6"/>
      <c r="N242" s="6"/>
    </row>
    <row r="243" spans="1:14" x14ac:dyDescent="0.2">
      <c r="A243" s="141"/>
      <c r="B243" s="142" t="s">
        <v>104</v>
      </c>
      <c r="C243" s="143"/>
      <c r="D243" s="16"/>
      <c r="E243" s="341"/>
      <c r="F243" s="342">
        <f>SUM(F241:F242)</f>
        <v>0</v>
      </c>
      <c r="J243" s="6"/>
      <c r="K243" s="6"/>
      <c r="L243" s="6"/>
      <c r="M243" s="6"/>
      <c r="N243" s="6"/>
    </row>
    <row r="244" spans="1:14" x14ac:dyDescent="0.2">
      <c r="A244" s="132"/>
      <c r="B244" s="88"/>
      <c r="C244" s="85"/>
      <c r="D244" s="86"/>
      <c r="E244" s="345"/>
      <c r="F244" s="358"/>
      <c r="J244" s="6"/>
      <c r="K244" s="6"/>
      <c r="L244" s="6"/>
      <c r="M244" s="6"/>
      <c r="N244" s="6"/>
    </row>
    <row r="245" spans="1:14" x14ac:dyDescent="0.2">
      <c r="A245" s="89"/>
      <c r="B245" s="15" t="s">
        <v>19</v>
      </c>
      <c r="C245" s="90"/>
      <c r="D245" s="91"/>
      <c r="E245" s="362"/>
      <c r="F245" s="363">
        <f>+F243+F207+F107+F237</f>
        <v>0</v>
      </c>
    </row>
    <row r="246" spans="1:14" x14ac:dyDescent="0.2">
      <c r="A246" s="92"/>
      <c r="B246" s="93"/>
      <c r="C246" s="94"/>
      <c r="D246" s="95"/>
      <c r="E246" s="364"/>
      <c r="F246" s="365" t="s">
        <v>166</v>
      </c>
    </row>
    <row r="247" spans="1:14" x14ac:dyDescent="0.2">
      <c r="A247" s="44"/>
      <c r="B247" s="20" t="s">
        <v>19</v>
      </c>
      <c r="C247" s="44"/>
      <c r="D247" s="44"/>
      <c r="E247" s="366"/>
      <c r="F247" s="367">
        <f>+F245</f>
        <v>0</v>
      </c>
    </row>
    <row r="248" spans="1:14" x14ac:dyDescent="0.2">
      <c r="A248" s="21"/>
      <c r="B248" s="22"/>
      <c r="C248" s="23"/>
      <c r="D248" s="24"/>
      <c r="E248" s="368"/>
      <c r="F248" s="369"/>
    </row>
    <row r="249" spans="1:14" x14ac:dyDescent="0.2">
      <c r="A249" s="21"/>
      <c r="B249" s="45" t="s">
        <v>91</v>
      </c>
      <c r="C249" s="23"/>
      <c r="D249" s="24"/>
      <c r="E249" s="368"/>
      <c r="F249" s="369"/>
    </row>
    <row r="250" spans="1:14" x14ac:dyDescent="0.2">
      <c r="A250" s="46"/>
      <c r="B250" s="47" t="s">
        <v>92</v>
      </c>
      <c r="C250" s="48">
        <v>0.04</v>
      </c>
      <c r="D250" s="11"/>
      <c r="E250" s="370"/>
      <c r="F250" s="371">
        <f t="shared" ref="F250:F255" si="10">ROUND($F$247*C250,2)</f>
        <v>0</v>
      </c>
    </row>
    <row r="251" spans="1:14" x14ac:dyDescent="0.2">
      <c r="A251" s="46"/>
      <c r="B251" s="47" t="s">
        <v>93</v>
      </c>
      <c r="C251" s="48">
        <v>0.1</v>
      </c>
      <c r="D251" s="11"/>
      <c r="E251" s="370"/>
      <c r="F251" s="371">
        <f t="shared" si="10"/>
        <v>0</v>
      </c>
    </row>
    <row r="252" spans="1:14" x14ac:dyDescent="0.2">
      <c r="A252" s="46"/>
      <c r="B252" s="47" t="s">
        <v>94</v>
      </c>
      <c r="C252" s="48">
        <v>0.04</v>
      </c>
      <c r="D252" s="11"/>
      <c r="E252" s="370"/>
      <c r="F252" s="371">
        <f t="shared" si="10"/>
        <v>0</v>
      </c>
    </row>
    <row r="253" spans="1:14" x14ac:dyDescent="0.2">
      <c r="A253" s="46"/>
      <c r="B253" s="47" t="s">
        <v>95</v>
      </c>
      <c r="C253" s="48">
        <v>0.05</v>
      </c>
      <c r="D253" s="11"/>
      <c r="E253" s="370"/>
      <c r="F253" s="371">
        <f t="shared" si="10"/>
        <v>0</v>
      </c>
    </row>
    <row r="254" spans="1:14" x14ac:dyDescent="0.2">
      <c r="A254" s="46"/>
      <c r="B254" s="47" t="s">
        <v>96</v>
      </c>
      <c r="C254" s="48">
        <v>0.02</v>
      </c>
      <c r="D254" s="11"/>
      <c r="E254" s="370"/>
      <c r="F254" s="371">
        <f t="shared" si="10"/>
        <v>0</v>
      </c>
    </row>
    <row r="255" spans="1:14" x14ac:dyDescent="0.2">
      <c r="A255" s="46"/>
      <c r="B255" s="47" t="s">
        <v>97</v>
      </c>
      <c r="C255" s="48">
        <v>0.01</v>
      </c>
      <c r="D255" s="11"/>
      <c r="E255" s="370"/>
      <c r="F255" s="371">
        <f t="shared" si="10"/>
        <v>0</v>
      </c>
    </row>
    <row r="256" spans="1:14" x14ac:dyDescent="0.2">
      <c r="A256" s="49"/>
      <c r="B256" s="47" t="s">
        <v>98</v>
      </c>
      <c r="C256" s="48">
        <v>0.18</v>
      </c>
      <c r="D256" s="25"/>
      <c r="E256" s="372"/>
      <c r="F256" s="371">
        <f>ROUND(F251*C256,2)</f>
        <v>0</v>
      </c>
    </row>
    <row r="257" spans="1:6" x14ac:dyDescent="0.2">
      <c r="A257" s="51"/>
      <c r="B257" s="52" t="s">
        <v>167</v>
      </c>
      <c r="C257" s="250">
        <v>1E-3</v>
      </c>
      <c r="D257" s="53"/>
      <c r="E257" s="373"/>
      <c r="F257" s="371">
        <f>ROUND($F$247*C257,2)</f>
        <v>0</v>
      </c>
    </row>
    <row r="258" spans="1:6" x14ac:dyDescent="0.2">
      <c r="A258" s="49"/>
      <c r="B258" s="47" t="s">
        <v>99</v>
      </c>
      <c r="C258" s="269">
        <v>1</v>
      </c>
      <c r="D258" s="270" t="s">
        <v>10</v>
      </c>
      <c r="E258" s="372"/>
      <c r="F258" s="374"/>
    </row>
    <row r="259" spans="1:6" x14ac:dyDescent="0.2">
      <c r="A259" s="49"/>
      <c r="B259" s="147" t="s">
        <v>105</v>
      </c>
      <c r="C259" s="48">
        <v>0.1</v>
      </c>
      <c r="D259" s="50"/>
      <c r="E259" s="372"/>
      <c r="F259" s="371">
        <f>ROUND($F$247*C259,2)</f>
        <v>0</v>
      </c>
    </row>
    <row r="260" spans="1:6" x14ac:dyDescent="0.2">
      <c r="A260" s="51"/>
      <c r="B260" s="52" t="s">
        <v>101</v>
      </c>
      <c r="C260" s="48">
        <v>0.1</v>
      </c>
      <c r="D260" s="53"/>
      <c r="E260" s="373"/>
      <c r="F260" s="371">
        <f>ROUND($F$247*C260,2)</f>
        <v>0</v>
      </c>
    </row>
    <row r="261" spans="1:6" x14ac:dyDescent="0.2">
      <c r="A261" s="54"/>
      <c r="B261" s="55" t="s">
        <v>100</v>
      </c>
      <c r="C261" s="56"/>
      <c r="D261" s="57"/>
      <c r="E261" s="375"/>
      <c r="F261" s="376">
        <f>SUM(F249:F260)</f>
        <v>0</v>
      </c>
    </row>
    <row r="262" spans="1:6" x14ac:dyDescent="0.2">
      <c r="A262" s="58"/>
      <c r="B262" s="22"/>
      <c r="C262" s="59"/>
      <c r="D262" s="24"/>
      <c r="E262" s="368"/>
      <c r="F262" s="377"/>
    </row>
    <row r="263" spans="1:6" x14ac:dyDescent="0.2">
      <c r="A263" s="148"/>
      <c r="B263" s="149" t="s">
        <v>106</v>
      </c>
      <c r="C263" s="150"/>
      <c r="D263" s="151"/>
      <c r="E263" s="378"/>
      <c r="F263" s="379">
        <f>+F261+F247</f>
        <v>0</v>
      </c>
    </row>
    <row r="264" spans="1:6" x14ac:dyDescent="0.2">
      <c r="A264" s="60"/>
      <c r="B264" s="61"/>
      <c r="C264" s="62"/>
      <c r="D264" s="63"/>
      <c r="E264" s="64"/>
      <c r="F264" s="65"/>
    </row>
    <row r="265" spans="1:6" x14ac:dyDescent="0.2">
      <c r="A265" s="60"/>
      <c r="B265" s="61"/>
      <c r="C265" s="62"/>
      <c r="D265" s="63"/>
      <c r="E265" s="64"/>
      <c r="F265" s="65"/>
    </row>
  </sheetData>
  <sheetProtection password="F585" sheet="1" objects="1" scenarios="1"/>
  <mergeCells count="4">
    <mergeCell ref="A3:B3"/>
    <mergeCell ref="D3:E3"/>
    <mergeCell ref="A4:F4"/>
    <mergeCell ref="A2:F2"/>
  </mergeCells>
  <printOptions horizontalCentered="1"/>
  <pageMargins left="0.19685039370078741" right="0.19685039370078741" top="0.19685039370078741" bottom="0.19685039370078741" header="0.31496062992125984" footer="0"/>
  <pageSetup scale="98" orientation="portrait" r:id="rId1"/>
  <headerFooter>
    <oddFooter>&amp;CPágina &amp;P de &amp;N</oddFooter>
  </headerFooter>
  <rowBreaks count="6" manualBreakCount="6">
    <brk id="53" max="5" man="1"/>
    <brk id="96" max="5" man="1"/>
    <brk id="143" max="5" man="1"/>
    <brk id="183" max="5" man="1"/>
    <brk id="224" max="5" man="1"/>
    <brk id="2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CANTIDAD MODIFICADO</vt:lpstr>
      <vt:lpstr>'LISTADO CANTIDAD MODIFICADO'!Área_de_impresión</vt:lpstr>
      <vt:lpstr>'LISTADO CANTIDAD MODIFICADO'!Títulos_a_imprimir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ELIANNY</dc:creator>
  <cp:lastModifiedBy>María Isabel Morales Méndez</cp:lastModifiedBy>
  <cp:lastPrinted>2019-02-06T20:48:43Z</cp:lastPrinted>
  <dcterms:created xsi:type="dcterms:W3CDTF">2018-06-01T15:29:06Z</dcterms:created>
  <dcterms:modified xsi:type="dcterms:W3CDTF">2019-03-12T18:57:10Z</dcterms:modified>
</cp:coreProperties>
</file>