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rol Alexandra Peña Grullón\KAROL PEÑA 10-2017\DOCUMENTOS AÑO 2019\COMPARACION DE PRECIOS OBRAS, 2019\INAPA-CCC-CP-2019- QUISQUEYA\"/>
    </mc:Choice>
  </mc:AlternateContent>
  <bookViews>
    <workbookView xWindow="0" yWindow="2910" windowWidth="2295" windowHeight="1110"/>
  </bookViews>
  <sheets>
    <sheet name="PRES. ELAB.-2018" sheetId="5" r:id="rId1"/>
  </sheets>
  <definedNames>
    <definedName name="_xlnm._FilterDatabase" localSheetId="0" hidden="1">'PRES. ELAB.-2018'!$D$6:$D$1048</definedName>
    <definedName name="_xlnm.Print_Area" localSheetId="0">'PRES. ELAB.-2018'!$A$1:$F$1055</definedName>
    <definedName name="_xlnm.Print_Titles" localSheetId="0">'PRES. ELAB.-2018'!$3:$6</definedName>
  </definedNames>
  <calcPr calcId="152511"/>
</workbook>
</file>

<file path=xl/calcChain.xml><?xml version="1.0" encoding="utf-8"?>
<calcChain xmlns="http://schemas.openxmlformats.org/spreadsheetml/2006/main">
  <c r="F1013" i="5" l="1"/>
  <c r="F1012" i="5"/>
  <c r="F1024" i="5"/>
  <c r="F1023" i="5"/>
  <c r="F1033" i="5"/>
  <c r="F1032" i="5"/>
  <c r="F467" i="5" l="1"/>
  <c r="F442" i="5" l="1"/>
  <c r="F1006" i="5"/>
  <c r="F1005" i="5"/>
  <c r="F927" i="5"/>
  <c r="F895" i="5"/>
  <c r="F923" i="5"/>
  <c r="F922" i="5"/>
  <c r="F921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920" i="5"/>
  <c r="F986" i="5"/>
  <c r="F987" i="5"/>
  <c r="F988" i="5"/>
  <c r="F975" i="5"/>
  <c r="F976" i="5"/>
  <c r="F977" i="5"/>
  <c r="F978" i="5"/>
  <c r="F979" i="5"/>
  <c r="F961" i="5"/>
  <c r="F962" i="5"/>
  <c r="F963" i="5"/>
  <c r="F964" i="5"/>
  <c r="F965" i="5"/>
  <c r="F966" i="5"/>
  <c r="F967" i="5"/>
  <c r="F968" i="5"/>
  <c r="F969" i="5"/>
  <c r="F970" i="5"/>
  <c r="F947" i="5"/>
  <c r="F948" i="5"/>
  <c r="F949" i="5"/>
  <c r="F950" i="5"/>
  <c r="F951" i="5"/>
  <c r="F952" i="5"/>
  <c r="F953" i="5"/>
  <c r="F954" i="5"/>
  <c r="F955" i="5"/>
  <c r="F956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611" i="5"/>
  <c r="F612" i="5"/>
  <c r="F613" i="5"/>
  <c r="F614" i="5"/>
  <c r="F615" i="5"/>
  <c r="F616" i="5"/>
  <c r="F617" i="5"/>
  <c r="F618" i="5"/>
  <c r="F619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60" i="5"/>
  <c r="F661" i="5"/>
  <c r="F662" i="5"/>
  <c r="F663" i="5"/>
  <c r="F664" i="5"/>
  <c r="F665" i="5"/>
  <c r="F666" i="5"/>
  <c r="F669" i="5"/>
  <c r="F670" i="5"/>
  <c r="F671" i="5"/>
  <c r="F672" i="5"/>
  <c r="F676" i="5"/>
  <c r="F677" i="5"/>
  <c r="F680" i="5"/>
  <c r="F681" i="5"/>
  <c r="F682" i="5"/>
  <c r="F685" i="5"/>
  <c r="F688" i="5"/>
  <c r="F689" i="5"/>
  <c r="F690" i="5"/>
  <c r="F691" i="5"/>
  <c r="F692" i="5"/>
  <c r="F694" i="5"/>
  <c r="F695" i="5"/>
  <c r="F436" i="5"/>
  <c r="F437" i="5"/>
  <c r="F438" i="5"/>
  <c r="F439" i="5"/>
  <c r="F445" i="5"/>
  <c r="F448" i="5"/>
  <c r="F451" i="5"/>
  <c r="F452" i="5"/>
  <c r="F453" i="5"/>
  <c r="F454" i="5"/>
  <c r="F455" i="5"/>
  <c r="F456" i="5"/>
  <c r="F459" i="5"/>
  <c r="F460" i="5"/>
  <c r="F464" i="5"/>
  <c r="F468" i="5"/>
  <c r="F469" i="5"/>
  <c r="F470" i="5"/>
  <c r="F473" i="5"/>
  <c r="F476" i="5"/>
  <c r="F479" i="5"/>
  <c r="F482" i="5"/>
  <c r="F483" i="5"/>
  <c r="F484" i="5"/>
  <c r="F485" i="5"/>
  <c r="F486" i="5"/>
  <c r="F487" i="5"/>
  <c r="F490" i="5"/>
  <c r="F491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9" i="5"/>
  <c r="F570" i="5"/>
  <c r="F571" i="5"/>
  <c r="F572" i="5"/>
  <c r="F573" i="5"/>
  <c r="F574" i="5"/>
  <c r="F575" i="5"/>
  <c r="F578" i="5"/>
  <c r="F579" i="5"/>
  <c r="F580" i="5"/>
  <c r="F581" i="5"/>
  <c r="F585" i="5"/>
  <c r="F586" i="5"/>
  <c r="F589" i="5"/>
  <c r="F590" i="5"/>
  <c r="F591" i="5"/>
  <c r="F594" i="5"/>
  <c r="F597" i="5"/>
  <c r="F598" i="5"/>
  <c r="F599" i="5"/>
  <c r="F600" i="5"/>
  <c r="F601" i="5"/>
  <c r="F603" i="5"/>
  <c r="F604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8" i="5"/>
  <c r="F382" i="5"/>
  <c r="F383" i="5"/>
  <c r="F386" i="5"/>
  <c r="F387" i="5"/>
  <c r="F388" i="5"/>
  <c r="F389" i="5"/>
  <c r="F392" i="5"/>
  <c r="F393" i="5"/>
  <c r="F396" i="5"/>
  <c r="F397" i="5"/>
  <c r="F398" i="5"/>
  <c r="F399" i="5"/>
  <c r="F400" i="5"/>
  <c r="F401" i="5"/>
  <c r="F402" i="5"/>
  <c r="F405" i="5"/>
  <c r="F407" i="5"/>
  <c r="F410" i="5"/>
  <c r="F411" i="5"/>
  <c r="F412" i="5"/>
  <c r="F413" i="5"/>
  <c r="F414" i="5"/>
  <c r="F416" i="5"/>
  <c r="F417" i="5"/>
  <c r="F420" i="5"/>
  <c r="F421" i="5"/>
  <c r="F422" i="5"/>
  <c r="F423" i="5"/>
  <c r="F424" i="5"/>
  <c r="F425" i="5"/>
  <c r="F426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605" i="5" l="1"/>
  <c r="F944" i="5"/>
  <c r="F957" i="5"/>
  <c r="F974" i="5"/>
  <c r="F980" i="5" s="1"/>
  <c r="F960" i="5"/>
  <c r="F971" i="5" s="1"/>
  <c r="F926" i="5"/>
  <c r="F894" i="5"/>
  <c r="F924" i="5" s="1"/>
  <c r="F879" i="5"/>
  <c r="F892" i="5" s="1"/>
  <c r="F732" i="5"/>
  <c r="F701" i="5"/>
  <c r="F725" i="5" s="1"/>
  <c r="F610" i="5"/>
  <c r="F696" i="5" s="1"/>
  <c r="F433" i="5"/>
  <c r="F507" i="5" s="1"/>
  <c r="F349" i="5"/>
  <c r="F427" i="5" s="1"/>
  <c r="F255" i="5"/>
  <c r="F344" i="5" s="1"/>
  <c r="F136" i="5"/>
  <c r="F250" i="5" s="1"/>
  <c r="F11" i="5"/>
  <c r="F131" i="5" s="1"/>
  <c r="C849" i="5"/>
  <c r="F849" i="5" s="1"/>
  <c r="F985" i="5"/>
  <c r="F989" i="5" s="1"/>
  <c r="F1010" i="5"/>
  <c r="F1031" i="5"/>
  <c r="F1030" i="5"/>
  <c r="F1029" i="5"/>
  <c r="F1028" i="5"/>
  <c r="F1027" i="5"/>
  <c r="F1026" i="5"/>
  <c r="F1022" i="5"/>
  <c r="F1011" i="5"/>
  <c r="F1021" i="5"/>
  <c r="F1019" i="5"/>
  <c r="F1017" i="5"/>
  <c r="A372" i="5"/>
  <c r="A373" i="5" s="1"/>
  <c r="A374" i="5" s="1"/>
  <c r="A375" i="5" s="1"/>
  <c r="A376" i="5" s="1"/>
  <c r="A349" i="5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F1018" i="5"/>
  <c r="F1020" i="5"/>
  <c r="F1034" i="5" l="1"/>
  <c r="F874" i="5"/>
  <c r="F982" i="5"/>
  <c r="F1015" i="5"/>
  <c r="A350" i="5"/>
  <c r="A351" i="5" s="1"/>
  <c r="A352" i="5" s="1"/>
  <c r="A353" i="5" s="1"/>
  <c r="A354" i="5" s="1"/>
  <c r="A355" i="5" s="1"/>
  <c r="A356" i="5" s="1"/>
  <c r="A357" i="5" s="1"/>
  <c r="F1036" i="5" l="1"/>
  <c r="F1041" i="5" s="1"/>
  <c r="F991" i="5"/>
  <c r="F1040" i="5"/>
  <c r="F1043" i="5"/>
  <c r="F1039" i="5"/>
  <c r="F1044" i="5" l="1"/>
  <c r="F1042" i="5"/>
  <c r="F1045" i="5" s="1"/>
  <c r="F1047" i="5" s="1"/>
  <c r="F992" i="5" l="1"/>
  <c r="F1003" i="5" l="1"/>
  <c r="F1000" i="5"/>
  <c r="F998" i="5"/>
  <c r="F996" i="5"/>
  <c r="F1004" i="5"/>
  <c r="F1002" i="5"/>
  <c r="F999" i="5"/>
  <c r="F997" i="5"/>
  <c r="F995" i="5"/>
  <c r="F1001" i="5" l="1"/>
  <c r="F1007" i="5" s="1"/>
  <c r="F1049" i="5" l="1"/>
  <c r="F1051" i="5" s="1"/>
</calcChain>
</file>

<file path=xl/sharedStrings.xml><?xml version="1.0" encoding="utf-8"?>
<sst xmlns="http://schemas.openxmlformats.org/spreadsheetml/2006/main" count="1796" uniqueCount="808">
  <si>
    <t>CANTIDAD</t>
  </si>
  <si>
    <t>D E S C R I P C I O N</t>
  </si>
  <si>
    <t>P.U. (RD$)</t>
  </si>
  <si>
    <t>PART.</t>
  </si>
  <si>
    <t>VALOR (RD$)</t>
  </si>
  <si>
    <t>A</t>
  </si>
  <si>
    <t>UD</t>
  </si>
  <si>
    <t>REPLANTEO</t>
  </si>
  <si>
    <t>M3</t>
  </si>
  <si>
    <t>M</t>
  </si>
  <si>
    <t>SUB - TOTAL GENERAL</t>
  </si>
  <si>
    <t>HONORARIOS PROFESIONALES</t>
  </si>
  <si>
    <t>TRANSPORTE</t>
  </si>
  <si>
    <t>SUPERVISIÓN</t>
  </si>
  <si>
    <t>LEY 6-86</t>
  </si>
  <si>
    <t>SEGURO POLIZA Y FIANZA</t>
  </si>
  <si>
    <t>GASTOS ADMINISTRATIVO</t>
  </si>
  <si>
    <t>GASTOS INDIRECTOS</t>
  </si>
  <si>
    <t>SUB - TOTAL GASTOS INDIRECTOS</t>
  </si>
  <si>
    <t>IMPREVISTOS</t>
  </si>
  <si>
    <t>EXCAVACION MATERIAL COMPACTO C/ EQUIPO</t>
  </si>
  <si>
    <t>ASIENTO DE ARENA</t>
  </si>
  <si>
    <t xml:space="preserve">MOVIMIENTO DE TIERRA: </t>
  </si>
  <si>
    <t>SUMINISTRO DE TUBERIAS:</t>
  </si>
  <si>
    <t>COLOCACION DE TUBERIAS:</t>
  </si>
  <si>
    <t>SUMINISTRO Y COLOCACION DE PIEZAS ESPECIALES:</t>
  </si>
  <si>
    <t>ASIENTO ARENA</t>
  </si>
  <si>
    <t>%</t>
  </si>
  <si>
    <t>VALVULA DE AIRE  Ø 1" COMPLETA DE H.F., 150 PSI</t>
  </si>
  <si>
    <t xml:space="preserve">MANOMETRIA COMPLETA INC. MANOMETRO SUMERGIDO EN GLISERINA </t>
  </si>
  <si>
    <t>MANO DE OBRA INSTALACION DE EQUIPO DE BOMBEO</t>
  </si>
  <si>
    <t>M2</t>
  </si>
  <si>
    <t xml:space="preserve">MOVIMIENTO DE TIERRA </t>
  </si>
  <si>
    <t>PAÑETE EXTERIOR</t>
  </si>
  <si>
    <t>FINO LOSA DE TECHO</t>
  </si>
  <si>
    <t>CANTOS Y MOCHETAS</t>
  </si>
  <si>
    <t>ZABALETA</t>
  </si>
  <si>
    <t>PUERTA DE MALLA CICLONICA DE L= 4.00 M</t>
  </si>
  <si>
    <t>B</t>
  </si>
  <si>
    <t>PORTAJE</t>
  </si>
  <si>
    <t>SUB - TOTAL A EJECUTAR</t>
  </si>
  <si>
    <t>SUB - TOTAL A CONTRATAR</t>
  </si>
  <si>
    <t>TUBERIA FLEXIBLE PARA CONDUCTORES</t>
  </si>
  <si>
    <t>VALVULA DE COMPUERTA DE Ø6" DE 150 PSI  PLATILLADA COMPLETA</t>
  </si>
  <si>
    <t>PANEL ARRANCADOR DE BOMBA, AUTO TRANSFORMADOR</t>
  </si>
  <si>
    <t>PIES</t>
  </si>
  <si>
    <t>ITBIS DE LOS HONORARIOS PROFESIONALES</t>
  </si>
  <si>
    <t>C</t>
  </si>
  <si>
    <t>SUB - TOTAL FASE C</t>
  </si>
  <si>
    <t>SUB - TOTAL FASE B</t>
  </si>
  <si>
    <t>D</t>
  </si>
  <si>
    <t>PRUBAS HIDROSTATICAS DE TUBERIAS:</t>
  </si>
  <si>
    <t>U</t>
  </si>
  <si>
    <t>DE Ø 4" PVC SDR-26 CON  J.G.</t>
  </si>
  <si>
    <t>E</t>
  </si>
  <si>
    <t>SUB - TOTAL FASE E</t>
  </si>
  <si>
    <t>VI</t>
  </si>
  <si>
    <t>ML</t>
  </si>
  <si>
    <t>PINTURA OXIDO ROJO</t>
  </si>
  <si>
    <t>PINTURA AZUL MANTENIMIENTO</t>
  </si>
  <si>
    <t xml:space="preserve">MANO DE OBRA </t>
  </si>
  <si>
    <t>MOVIMIENTO DE TIERRA</t>
  </si>
  <si>
    <t>ENTRADA SALIDA REBOSE Y BY PASS</t>
  </si>
  <si>
    <t>F</t>
  </si>
  <si>
    <t>G</t>
  </si>
  <si>
    <t>COMPLETIVO TRANSPORTE EQUIPOS A OBRA</t>
  </si>
  <si>
    <t>DIA</t>
  </si>
  <si>
    <t>UND.</t>
  </si>
  <si>
    <t>PRELIMINARES</t>
  </si>
  <si>
    <t>BOTE DE MATERIAL IN SITU</t>
  </si>
  <si>
    <t>P2</t>
  </si>
  <si>
    <t>CANTOS</t>
  </si>
  <si>
    <t>COLOCACION DE PUERTA MALLA CICLONICA 4.00 MTS.</t>
  </si>
  <si>
    <t xml:space="preserve">PINTURA PUERTA MALLA CICLONICA, INC. MANO DE OBRA Y MATERIALES </t>
  </si>
  <si>
    <t>PINTURA GENERAL CASA DE OPERADOR ( ACRILICA )</t>
  </si>
  <si>
    <t>PINTURA ACRILICA INTERIOR Y EXTERIOR CASETA DE BOMBEO</t>
  </si>
  <si>
    <t>MANO DE OBRA</t>
  </si>
  <si>
    <t>PUERTA FRONTAL FORRADA EN ALUZINC LISO  EN CASETA DE BOMBEO  DE 6 ML</t>
  </si>
  <si>
    <t>DEMOLICION DE BASE EXISTENTE DE MOTOR DIESEL, INC. BOTE DE ESCOMBRO IN SITU ( 1.20 X 0.80 X 0.60)</t>
  </si>
  <si>
    <t xml:space="preserve">LIMPIEZAS Y MANTENIMIENTO </t>
  </si>
  <si>
    <t xml:space="preserve">BASE DE HORMIGON PARA BOMBA </t>
  </si>
  <si>
    <t xml:space="preserve">TERMINACION DE SUPERFICIE </t>
  </si>
  <si>
    <t>MOV. DE TIERRA</t>
  </si>
  <si>
    <t>COLUMNA 0.20 X 0.20  4.58 QQ/M3</t>
  </si>
  <si>
    <t>MURO DE BLOQUES:</t>
  </si>
  <si>
    <t>DE 6" BNP</t>
  </si>
  <si>
    <t>DE 6" SNP</t>
  </si>
  <si>
    <t>CALADOS</t>
  </si>
  <si>
    <t>TERMINACION DE SUPERFICIE</t>
  </si>
  <si>
    <t>PAÑETE INTERIOR (INC. TECHO)</t>
  </si>
  <si>
    <t>PINTURA (INC. TECHO)</t>
  </si>
  <si>
    <t>PISO H.S. PULIDO</t>
  </si>
  <si>
    <t>ARENA  BAJO BASE DE H.A. P/ REDUCIR VIBRACION</t>
  </si>
  <si>
    <t>ANTEPECHO</t>
  </si>
  <si>
    <t>ACERA EXT. DE 0.80 DE ANCHO</t>
  </si>
  <si>
    <t>INSTALACIONES ELECTRICAS</t>
  </si>
  <si>
    <t>ENTRADA GENERAL</t>
  </si>
  <si>
    <t>SALIDAS CENITALES</t>
  </si>
  <si>
    <t>INTERRUPTORES SENCILLOS</t>
  </si>
  <si>
    <t>TOMACORRIENTES SENCILLOS</t>
  </si>
  <si>
    <t>LOGO Y LETRERO DE INAPA</t>
  </si>
  <si>
    <t>ZAPATA DE MURO  0.87 QQ/M3</t>
  </si>
  <si>
    <t>PINTURA MANTENIMIENTO</t>
  </si>
  <si>
    <t>H</t>
  </si>
  <si>
    <t>PERSONAL DE APOYO</t>
  </si>
  <si>
    <t>RELLENO COMPACTADO A MANO</t>
  </si>
  <si>
    <t>DÍA</t>
  </si>
  <si>
    <t>P</t>
  </si>
  <si>
    <t>SUB-TOTAL  FASE A</t>
  </si>
  <si>
    <t>VIGA  0.20 X 0.30  -  4.67 QQ/M3</t>
  </si>
  <si>
    <t>LOSA DE TECHO 0.12 - 1.30 QQ/M3</t>
  </si>
  <si>
    <t>MURO DE:</t>
  </si>
  <si>
    <t>DE BLOCK CALADO</t>
  </si>
  <si>
    <t>FINO LOSA DE  TECHO</t>
  </si>
  <si>
    <t>PINTURA ACRILICA</t>
  </si>
  <si>
    <t xml:space="preserve">CANTOS </t>
  </si>
  <si>
    <t xml:space="preserve">PUERTAS </t>
  </si>
  <si>
    <t>ELECTRIFICACION</t>
  </si>
  <si>
    <t>LOGO Y LETRERO INAPA</t>
  </si>
  <si>
    <t>LIMPIEZA FINAL</t>
  </si>
  <si>
    <t>ESTRUCTURA H.A. DE SOPORTE P/DEPOSITO DE COMBUSTIBLE:</t>
  </si>
  <si>
    <t>COLUMNA (0.60 x  0.20 )  2.79 QQ/M3</t>
  </si>
  <si>
    <t xml:space="preserve">CANTOS  </t>
  </si>
  <si>
    <t>MURO DE BLOCK DE 6" PARA CERRAR HUECO EXISTENTE DE (4.50 MTS. DE ANCHO Y 3.00 MTS. DE ALTURA ), INC. ZAPATA DE MURO</t>
  </si>
  <si>
    <t>SUMINISTRO Y COLOCACION DE PUERTA MALLA CICLONICA 4.00 MTS.</t>
  </si>
  <si>
    <t xml:space="preserve">PINTURA ACRILICA INTERIOR Y EXTERIOR CASETA DE BOMBEO Y CASETA DE GENERADOR </t>
  </si>
  <si>
    <t xml:space="preserve">DEMOLICION DE CASETA DE CLORACION, INC. BOTE DE ESCOMBRO IN SITU </t>
  </si>
  <si>
    <t xml:space="preserve">VENTANA DE BLOCK CALADO EN CASETA DE DE BOMBEO Y DEGENERADOR </t>
  </si>
  <si>
    <t xml:space="preserve">VENTANA DE BLOCK CALADO EN CASETA DE DE BOMBEO </t>
  </si>
  <si>
    <t>PUERTA DE MALLA CICLONICA DE 4.00 MTS.</t>
  </si>
  <si>
    <t>DE BLOCK 6" SNP</t>
  </si>
  <si>
    <t>LIMPIEZA Y DESARROLLO DE POZOS EXISTENTE</t>
  </si>
  <si>
    <t>SUB-TOTAL AFORO Y LIMPIEZAS DE POZOS EXISTENTES</t>
  </si>
  <si>
    <t>ITBIS (LEY 07-2007)</t>
  </si>
  <si>
    <t xml:space="preserve">REGISTRO EN PUNTO DE APLICACION DE CLORO </t>
  </si>
  <si>
    <t xml:space="preserve">ANTEPECHO </t>
  </si>
  <si>
    <t xml:space="preserve">ZABALETA </t>
  </si>
  <si>
    <t>Z</t>
  </si>
  <si>
    <t>VARIOS</t>
  </si>
  <si>
    <t>CAMPAMENTO</t>
  </si>
  <si>
    <t>LAMPARA TIPO COBRA 250W.</t>
  </si>
  <si>
    <t xml:space="preserve">ALAMBRE 10/3 VINIL. </t>
  </si>
  <si>
    <t>POSTE 25' CLASE lll</t>
  </si>
  <si>
    <t>HOYO PARA POSTE</t>
  </si>
  <si>
    <t>INSTALACION DE POSTE</t>
  </si>
  <si>
    <t>ZANJA PARA SOSTERRAR ALAMBRE 10/3 VINIL.</t>
  </si>
  <si>
    <t>MANO DE OBRA ELECTRICA</t>
  </si>
  <si>
    <t>SALIDA INTERRUPTOR SENCILLO EMT</t>
  </si>
  <si>
    <t>SALIDA T.C SENSILLO EMT</t>
  </si>
  <si>
    <t>CONDUCTOR ELECTRICO ST NO.10 PARA ALIMENTACION PANEL DE BREAKER</t>
  </si>
  <si>
    <t>TUBERIA LT 3"</t>
  </si>
  <si>
    <t>CONECTOR LT RECTO 3"</t>
  </si>
  <si>
    <t>TORNILLO HILTI 3/8 X 3"</t>
  </si>
  <si>
    <t>ABRAZADERAS EMT 3"</t>
  </si>
  <si>
    <t>TAPE 3 M DE GOMA</t>
  </si>
  <si>
    <t>CONDUCTOR THHN 2 ST DESDE PANEL ARRANCADOR A MOTOR (DOS POR FASE)</t>
  </si>
  <si>
    <t>TAPE 3 M</t>
  </si>
  <si>
    <t xml:space="preserve">SUMINISTRO TRANSFORMADOR SECO 5 KVA, 480/120-240 VOLTIOS </t>
  </si>
  <si>
    <t>CONDUCTOR ELECTRICO ST NO.10 PARA ALIMENTACION DE TRANSF. SECO.</t>
  </si>
  <si>
    <t>SUMINISTRO DE ARRANCADOR TIPO AUTOTRANSFORMADOR, NEMA 3 TRIFASICO A 460 VOL, 60HZ. 60HP</t>
  </si>
  <si>
    <t>CONDUCTOR THHN ST NO. 1/0 DESDE BANCO TRANSF. A BREAKER 125 AMPS.</t>
  </si>
  <si>
    <t>CONDUCTOR THHN ST NO. 2 DESDE BREAKER 125 AMPS A ARRANCADOR.</t>
  </si>
  <si>
    <t>CONDUCTOR THHN 1/0 DESDE PANEL ARRANCADOR A MOTOR.</t>
  </si>
  <si>
    <t>TUBO EMT 3" X 10</t>
  </si>
  <si>
    <t>CURVA EMT 3"</t>
  </si>
  <si>
    <t>CONECTOR EMT 3"</t>
  </si>
  <si>
    <t>BARRA SOPORTE 1 1/2 X 8"</t>
  </si>
  <si>
    <t>ABRAZADERA UNITRUSH 3"</t>
  </si>
  <si>
    <t>SUMINISTRO E INSTALACION DE TRANSFORMADOR SECO 5 KVA.</t>
  </si>
  <si>
    <t>TRANSFORMADOR 37.5 KVA, 7,200/240-480 V</t>
  </si>
  <si>
    <t>CUT-OUT 200AMPS</t>
  </si>
  <si>
    <t>PARARRAYO 9 KV</t>
  </si>
  <si>
    <t>ESTRUCTURA TR-306 ( NO INCLUYE TRANSF.)</t>
  </si>
  <si>
    <t>PANEL DE BREAKER 4/8C CON BREAKER 20A, 30A</t>
  </si>
  <si>
    <t>CONDUCTOR PARA ALIMENTACION PANEL DE BREAKER NO.10 ST</t>
  </si>
  <si>
    <t>TUBO EMT 1/2' PARA CONDUCTOR PANEL BREAKER</t>
  </si>
  <si>
    <t>ABRAZADERAS 1/2' EMT</t>
  </si>
  <si>
    <t>CONECTOR EMT 1/2</t>
  </si>
  <si>
    <t>TARUGOS Y TORNILLOS 1/4'</t>
  </si>
  <si>
    <t>LAMPARA TIPO COBRA 250W A COLOCAR EN POSTE EXISTENTES.</t>
  </si>
  <si>
    <t>ESTRUCTURA MT 307</t>
  </si>
  <si>
    <t>CONDUCTOR THHN ST NO. 2 DESDE BREAKER 100 AMPS A ARRANCADOR.</t>
  </si>
  <si>
    <t>SUMINISTRO DE ARRANCADOR TIPO AUTOTRANSFORMADOR, NEMA 3 TRIFASICO A 460 VOL, 60HZ. 50HP</t>
  </si>
  <si>
    <t>SUMINISTRO DE ELECTROBOMBA TURBINA DE EJE VERTICAL CON CAPACIDAD DE 700 GPM Y MOTOR DE 50 HP A 460 VOL, 60HZ.</t>
  </si>
  <si>
    <t>SUMINISTRO DE ELECTROBOMBA TURBINA DE EJE VERTICAL CON CAPACIDAD DE 700 GPM Y MOTOR DE 60 HP A 460 VOL, 60HZ.</t>
  </si>
  <si>
    <t>I</t>
  </si>
  <si>
    <t>II</t>
  </si>
  <si>
    <t>INODORO BLANCO SENCILLO</t>
  </si>
  <si>
    <t>LAVAMANO BLANCO PEQUEÑO</t>
  </si>
  <si>
    <t>SUM. E INSTALACION TINACO 250GLS</t>
  </si>
  <si>
    <t>TUBERIAS Y PIEZAS AGUA POTABLE</t>
  </si>
  <si>
    <t>TUBERIAS Y PIEZAS AGUAS RESIDUALES</t>
  </si>
  <si>
    <t>MANO DE OBRA (PLOMERIA GENERAL)</t>
  </si>
  <si>
    <t>INTERRUPTOR SENCILLO</t>
  </si>
  <si>
    <t>TOMACORRIENTES DOBLE, 120V</t>
  </si>
  <si>
    <t xml:space="preserve">INSTALACION SANITARIA EN GARITA PARA VIGILANTE </t>
  </si>
  <si>
    <t>CASETA DE CLORACION EN D.R</t>
  </si>
  <si>
    <t>INSTALACIONES ELÉCTRICAS EN GARITA P/VIGILANTE</t>
  </si>
  <si>
    <t xml:space="preserve">DE Ø 3" PVC SDR-26 CON  J.G. + 2% DE PERDIDA POR CAMPANA </t>
  </si>
  <si>
    <t xml:space="preserve">DE Ø 4" PVC SDR-26 CON  J.G. + 2% DE PERDIDA POR CAMPANA </t>
  </si>
  <si>
    <t>COLLARIN EN POLIETILENO DE Ø 3" ( ABRAZADERA)</t>
  </si>
  <si>
    <t>TUBERIA DE POLIETILENO ALTA DENSIDAD, Ø 1/2" INTERNO L= 12.00 M ( PROMEDIO)</t>
  </si>
  <si>
    <t>ADATADOR MACHO Ø 1/2" ROSCADO A MANGUERA</t>
  </si>
  <si>
    <t>CODO Ø 1/2" X 90  H.G.</t>
  </si>
  <si>
    <t xml:space="preserve">TUBERIA 1/2" H.G. PARA BASTONE </t>
  </si>
  <si>
    <t>NIPLE DE Ø 1/2" H.G.</t>
  </si>
  <si>
    <t>COUPLING DE Ø 1/2" H.G.</t>
  </si>
  <si>
    <t xml:space="preserve">CEMENTO SOLVENTE Y TEFLON </t>
  </si>
  <si>
    <t>PEDESTAL DE H.S. ( 0.80 X 0.15)</t>
  </si>
  <si>
    <t xml:space="preserve">MANO DE OBRA PLOMERIA </t>
  </si>
  <si>
    <t xml:space="preserve">SUMINISTRO Y COLOCACION DE VALVULA </t>
  </si>
  <si>
    <t>VALVULA DE COMPUERTA DE Ø 4" , PLATILLADA COMPLETA DE 150 PSI</t>
  </si>
  <si>
    <t>VALVULA DE COMPUERTA DE Ø 3" , PLATILLADA COMPLETA DE 150 PSI</t>
  </si>
  <si>
    <t>LIMPIEZA, MANTENIMIENTO Y PINTURA EN TECHO DESLIZABLE</t>
  </si>
  <si>
    <t>PUERTA METALICA ENROLLABLE (INC. INSTALACION )</t>
  </si>
  <si>
    <t>CAJA TELECOPICA PARA VALVULA</t>
  </si>
  <si>
    <t>DE Ø 3" PVC SDR-26 CON  J.G.</t>
  </si>
  <si>
    <t>RED DE DISTRIBUCION EN CALLE ALEDAÑA AL DEP. REG.</t>
  </si>
  <si>
    <t>GARITA PARA VIGILANCIA</t>
  </si>
  <si>
    <t>LOSA DE TECHO 0.12 - 1.02 QQ/M3</t>
  </si>
  <si>
    <t>VIGA PERIMETRAL 0.15 X 0.15 - 4.57 QQ/M3</t>
  </si>
  <si>
    <t>COLUMNA 0.15X0.15 - 6.43 QQ/M3</t>
  </si>
  <si>
    <t xml:space="preserve">MUROS DE BLOCK </t>
  </si>
  <si>
    <t xml:space="preserve">B.N.P  DE Ø 6¨  </t>
  </si>
  <si>
    <t xml:space="preserve">S.N.P DE Ø 6¨  </t>
  </si>
  <si>
    <t xml:space="preserve">FINO DE TECHO </t>
  </si>
  <si>
    <t>PINTURA BASE BLANCA</t>
  </si>
  <si>
    <t>PINTURA GENERAL ACRILICA</t>
  </si>
  <si>
    <t>PUERTA POLIMETAL INC HERRAJE INSTALACION Y LLAVIN TIPO PALANCA (2.10X0.80)</t>
  </si>
  <si>
    <t>VENTANA DE ALUMINIO (INCLUYE COLOCACION)</t>
  </si>
  <si>
    <t>LAVAMANO SENCILLO COMPLETO</t>
  </si>
  <si>
    <t xml:space="preserve">ELECTRIFICACION  </t>
  </si>
  <si>
    <t>SALIDAS TOMACORRIENTES DOBLE 120 V</t>
  </si>
  <si>
    <t>SALIDAS INTERRUPTOR SENCILLOS</t>
  </si>
  <si>
    <t>ACOMETIDAS RURALES CON POLIETILENO DE Ø 3" ( 60 UD )</t>
  </si>
  <si>
    <t xml:space="preserve">LLAVE DE PASO DE Ø 1/2"  PLASTICA DE BOLA </t>
  </si>
  <si>
    <t>EXCAVACION Y TAPADO</t>
  </si>
  <si>
    <t>VALLA ANUNCIANDO OBRA 16' X 10' IMPRESION FULL COLOR CONTENIENDO LOGO DE INAPA, NOMBRE DE PROYECTO Y CONTRATISTA. ESTRUCTURA EN TUBOS GALVANIZADOS 1 1/2"X 1 1/2" Y SOPORTES EN TUBO CUAD. 4" X 4"</t>
  </si>
  <si>
    <t>DEMOLICION DE MURO DE BLOCK DE 6" PARA CONSTRUIR PUERTA DE 4.50 MTS. DE ANCHO</t>
  </si>
  <si>
    <t>MANO DE OBRA DESINTALACION  Y REINSTALACION DE EQUIPO DE BOMBEO</t>
  </si>
  <si>
    <t>JUNTA MECANICA TIPO DRESSER DE Ø 6"  150 PSI</t>
  </si>
  <si>
    <t>CONSTRUCION DE VERJA MALLA CICLONICA, CON TRES LINEA DE BLOCK, INC. LOMO DE PERRO, Y ZAPATA DE MUROS</t>
  </si>
  <si>
    <t>VALVULAS DE MARIPOSA Φ20’’ H.F. (150 P.S.I.). PLATILLADA COMPLETA</t>
  </si>
  <si>
    <t xml:space="preserve"> JUNTAS MECANICA TIPO DRESSER Φ20’’. 150 PSI</t>
  </si>
  <si>
    <t>SUMINISTRO Y COLOCACION PUERTA POLIMETAL (2.10 X 1.00) M,( INC. INSTALACION MARCO Y LLAVIN DE PALANCA)</t>
  </si>
  <si>
    <t>JUNTA MECANICA TIPO DRESSER DE Ø 3"  150 PSI</t>
  </si>
  <si>
    <t>RELLENO COMPACTADO CON C/MECANICO EN CAPA DE 0.20 M</t>
  </si>
  <si>
    <t>BOTE DE MATERIAL C/CAMION ( DIST. 5 KM)</t>
  </si>
  <si>
    <t xml:space="preserve">TEE DE Ø 6" X 4" SCH-40, C/PROTECCION EPOXICA ANTICORROSIVA </t>
  </si>
  <si>
    <t xml:space="preserve">CODO DE Ø6" X 45 ACERO SCH-40, C/PROTECCION EPOXICA ANTICORROSIVA </t>
  </si>
  <si>
    <t xml:space="preserve">ZETA DE Ø 6" X 4 M  SCH-40, C/PROTECCION EPOXICA ANTICORROSIVA </t>
  </si>
  <si>
    <t xml:space="preserve">INTERUPTOR SENCILLOS </t>
  </si>
  <si>
    <t>MANO DE OBRA DESINTALACION Y REINTALACION SISTEMA DE CLORACION ( PARA INSTALARLO EN OTRO LUGAR), INC. ACCESORIOS</t>
  </si>
  <si>
    <t xml:space="preserve">CODO DE Ø 4" X 90 ACERO SCH-80, C/PROTECCION EPOXICA ANTICORROSIVA </t>
  </si>
  <si>
    <t xml:space="preserve">CODO DE Ø 4" X 45 ACERO SCH-80, C/PROTECCION EPOXICA ANTICORROSIVA </t>
  </si>
  <si>
    <t xml:space="preserve">TEE DE Ø 4" X 4"   ACERO SCH-80, C/PROTECCION EPOXICA ANTICORROSIVA </t>
  </si>
  <si>
    <t xml:space="preserve">CODO DE Ø 3" X 45 ACERO SCH-80, C/PROTECCION EPOXICA ANTICORROSIVA </t>
  </si>
  <si>
    <t xml:space="preserve">TEE DE Ø 3" X 3"   ACERO SCH-80, C/PROTECCION EPOXICA ANTICORROSIVA </t>
  </si>
  <si>
    <t xml:space="preserve">YEE DE Ø 3" X 3"   ACERO SCH-80, C/PROTECCION EPOXICA ANTICORROSIVA </t>
  </si>
  <si>
    <t>4.3.1</t>
  </si>
  <si>
    <t>4.3.2</t>
  </si>
  <si>
    <t>4.3.3</t>
  </si>
  <si>
    <t xml:space="preserve">ELECTRIFICACION </t>
  </si>
  <si>
    <t>4.3.4</t>
  </si>
  <si>
    <t>4.4.1</t>
  </si>
  <si>
    <t>4.4.2</t>
  </si>
  <si>
    <t>4.5.1</t>
  </si>
  <si>
    <t>4.5.2</t>
  </si>
  <si>
    <t>4.5.3</t>
  </si>
  <si>
    <t>4.5.4</t>
  </si>
  <si>
    <t>4.5.5</t>
  </si>
  <si>
    <t>4.5.6</t>
  </si>
  <si>
    <t>4.5.7</t>
  </si>
  <si>
    <t>4.6.1</t>
  </si>
  <si>
    <t>4.8.1</t>
  </si>
  <si>
    <t>4.8.2</t>
  </si>
  <si>
    <t>4.8.3</t>
  </si>
  <si>
    <t>4.8.4</t>
  </si>
  <si>
    <t>4.8.5</t>
  </si>
  <si>
    <t>SUB-TOTAL FASE  D</t>
  </si>
  <si>
    <t>TRABAJO PARA SUBIR EL NIVEL DE EQUIPO DE BOMBEO</t>
  </si>
  <si>
    <t>TRABAJO PARA SUBIR EL NIVEL DE EQUIPO DE BOMBEO Y CONEXIÓN E INSTALACION DE EQUIPO DE BOMBEO</t>
  </si>
  <si>
    <t>CASETA PARA GENERADOR  DE 50 KW - 100 KW EN CASETA DE BOMBEO POZO No.1</t>
  </si>
  <si>
    <t xml:space="preserve">REABILITACION CASETA DE BOMBEO E INSTALACION DE EQUIPO POZO No.2 </t>
  </si>
  <si>
    <t>REABILITACION CASETA DE BOMBEO E INSTALACION DE EQUIPO POZO No.3</t>
  </si>
  <si>
    <t>INSTALACION EQUIPOS DE BOMBEO POZO No.2</t>
  </si>
  <si>
    <t>INSTALACION EQUIPOS DE BOMBEO POZO No.3</t>
  </si>
  <si>
    <t xml:space="preserve">INSTALACIONES DEPÓSITO ACERO VITRIFICADO CAP. 2,500 M3. STAND PIPE @10 M. AC.  QUISQUEYA </t>
  </si>
  <si>
    <t xml:space="preserve">ILUMINACION DEPOSITO REGULADOR </t>
  </si>
  <si>
    <t xml:space="preserve">PERFORACION CON MAQUINA DE PERCUSION PARA ENCAMISAR EN Ø 8" </t>
  </si>
  <si>
    <t>ENCAMISADO EN Ø 8" PVC SDR-26</t>
  </si>
  <si>
    <t>RANURADO Ø 8" PVC</t>
  </si>
  <si>
    <t>SUMINISTRO DE TUBERIA DE Ø 8" PVC SDR-26</t>
  </si>
  <si>
    <t xml:space="preserve">TRANSPORTE </t>
  </si>
  <si>
    <t>REHABILITACION CASETA DE BOMBEO Y SUSTITUCCION EQUIPO POZO No.1</t>
  </si>
  <si>
    <t xml:space="preserve">EQUIPAMIENTO </t>
  </si>
  <si>
    <t>SALIDA CENITAL EMT INC. LAMPARA</t>
  </si>
  <si>
    <t>TARUGOS Y TORNILLOS</t>
  </si>
  <si>
    <t xml:space="preserve">LAMAPARA TIPO COBRA 250W </t>
  </si>
  <si>
    <t xml:space="preserve">CASA DE OPERADOR </t>
  </si>
  <si>
    <t>SALIDAS CENITAL EN EMT INC. LAMPARA.</t>
  </si>
  <si>
    <t>SALIDAS INTERRUPTOR TRIPLE EN EMT</t>
  </si>
  <si>
    <t>SALIDAS INTERRUPTOR SENCILLO EMT</t>
  </si>
  <si>
    <t>SALIDAS T.C SENSILLOS EMT</t>
  </si>
  <si>
    <t>ALAMBRE 10/3 VINIL PARA CONEXION ELECTRICA DESDE CASETA DE BOMBEO A PANEL DE BREAKER CASETA DE OPERADOR (AEREO).</t>
  </si>
  <si>
    <t>5.3.1</t>
  </si>
  <si>
    <t>5.3.2</t>
  </si>
  <si>
    <t>5.3.3</t>
  </si>
  <si>
    <t>5.3.4</t>
  </si>
  <si>
    <t>5.3.5</t>
  </si>
  <si>
    <t>5.3.6</t>
  </si>
  <si>
    <t>5.4.1</t>
  </si>
  <si>
    <t>5.4.2</t>
  </si>
  <si>
    <t>5.4.3</t>
  </si>
  <si>
    <t>5.5.1</t>
  </si>
  <si>
    <t>5.5.2</t>
  </si>
  <si>
    <t>5.5.3</t>
  </si>
  <si>
    <t>5.5.4</t>
  </si>
  <si>
    <t>5.5.5</t>
  </si>
  <si>
    <t>5.5.6</t>
  </si>
  <si>
    <t>5.5.7</t>
  </si>
  <si>
    <t>5.5.8</t>
  </si>
  <si>
    <t>5.5.9</t>
  </si>
  <si>
    <t>5.7.1</t>
  </si>
  <si>
    <t>5.8.1</t>
  </si>
  <si>
    <t>5.8.2</t>
  </si>
  <si>
    <t>5.8.3</t>
  </si>
  <si>
    <t>5.8.4</t>
  </si>
  <si>
    <t>6.1.1</t>
  </si>
  <si>
    <t>6.1.2</t>
  </si>
  <si>
    <t>6.1.3</t>
  </si>
  <si>
    <t>6.2.1</t>
  </si>
  <si>
    <t>6.2.2</t>
  </si>
  <si>
    <t>6.3.1</t>
  </si>
  <si>
    <t>6.3.2</t>
  </si>
  <si>
    <t>6.3.3</t>
  </si>
  <si>
    <t>ENTRADA GENERAL (INCLUYE PANEL DE BRAEKER) Y LUZ CENITALES</t>
  </si>
  <si>
    <t>1.8</t>
  </si>
  <si>
    <t xml:space="preserve">PISOS DE HORMIGON SIMPLE PULIDO </t>
  </si>
  <si>
    <t>SALIDA CENITAL, INC.  PANEL DE DISTRIBUCION 4/8 CIRCUITOS Y BREAKERS)</t>
  </si>
  <si>
    <t>ENDEREZAR POSTE DE HORMIGON EXISTENTES</t>
  </si>
  <si>
    <t>ELECTRIFICACION Y EQUIPAMIENTO DE POZO BATEY SACA LENGUA, MUNICIPIO DE QUISQUEYA</t>
  </si>
  <si>
    <t>INSTALACION ELECTRICA PRIMARIA</t>
  </si>
  <si>
    <t>POSTE H.A. 35´ 500 DAN</t>
  </si>
  <si>
    <t>ENDEREZADO DE POSTE EXIST.</t>
  </si>
  <si>
    <t>CONDUCTOR AAC NO.- 1/0</t>
  </si>
  <si>
    <t>ESTRUCTURA HA-100B (VIENTO COMPLETO)</t>
  </si>
  <si>
    <t>ESTRUCTURA MT-105</t>
  </si>
  <si>
    <t>ESTRUCTURA PR-101 (ATERRIZAJE COMPLETO)</t>
  </si>
  <si>
    <t>TRANSFORMADOR 15 KVA, 7200/277-480V, TIPO POSTE</t>
  </si>
  <si>
    <t>CUT-OUT 200A, 15KV</t>
  </si>
  <si>
    <t>APARTARRAYO 9KV</t>
  </si>
  <si>
    <t>MANO DE OBRA (30%)</t>
  </si>
  <si>
    <t xml:space="preserve">HOYO PARA POSTES </t>
  </si>
  <si>
    <t>HOYO PARA VIENTOS</t>
  </si>
  <si>
    <t>INSTALACION DE POSTES</t>
  </si>
  <si>
    <t xml:space="preserve">ELECTRICACION SECUNDARIA. </t>
  </si>
  <si>
    <t>ALAMBRE THW No.4 DESDE TRANF. A MEDICION ELECTRIC.</t>
  </si>
  <si>
    <t>ALAMBRE THW No.8 DESDE MEDICION ELECTRIC. A PANEL.</t>
  </si>
  <si>
    <t>ALAMBRE THW No.6 DESDE TRANF. A MEDICION ELECTRIC.</t>
  </si>
  <si>
    <t>ALAMBRE VINIL 10/3 DESDE PANEL A BOMBA SUMERG.</t>
  </si>
  <si>
    <t>TUBO IMC DE 2" X 10</t>
  </si>
  <si>
    <t>TUBO PVC DE 1 X 19 DESDE MEDIDOR HASTA NICHO DE CONTROLES</t>
  </si>
  <si>
    <t xml:space="preserve">    U</t>
  </si>
  <si>
    <t>TUBO PVC DE 3/4" X 19 DESDE PANEL HASTA EQUIPO DE BOMBEO</t>
  </si>
  <si>
    <t>TUBERIA LT 3/4"</t>
  </si>
  <si>
    <t>CONECTOR PVC DE 1</t>
  </si>
  <si>
    <t>CONECTOR RECTO LT 3/4</t>
  </si>
  <si>
    <t xml:space="preserve">CONECTOR RECTO IMC 2" </t>
  </si>
  <si>
    <t>ABRAZADERA EMT 2</t>
  </si>
  <si>
    <t>CURVA PVC 1"</t>
  </si>
  <si>
    <t>CURVA PVC 3/4"</t>
  </si>
  <si>
    <t>CONDULET IMC DE 2"</t>
  </si>
  <si>
    <t>TAPE DE VINIL 3M SUPER 33</t>
  </si>
  <si>
    <t>TAPE DE GOMA 3M SUPER 23</t>
  </si>
  <si>
    <t>ESTRUCTURA AP-104</t>
  </si>
  <si>
    <t>MAIN BREAKER DE 40/2 AMPS. ENCLOSURE.</t>
  </si>
  <si>
    <t>SUMINISTRO E INSTALACION DE ELECTROBOMBA</t>
  </si>
  <si>
    <t xml:space="preserve">SUMINISTRO DE ELECTROBOMBA SUMERGIBLE 7.5 HP, EQUIPADO CON ARRANCADOR DIRECTO A LINEA. </t>
  </si>
  <si>
    <t>INSTALACION DE ELECTROBOMBA Y ARRANCADOR</t>
  </si>
  <si>
    <t>CABEZAL CUELLO DE GANZO 3"</t>
  </si>
  <si>
    <t>NIPLE DE 3" X 12"  SCH-80 CON PROTECCION ANTICOROSION PLATILLADO EN UN EXTREMO</t>
  </si>
  <si>
    <t>NIPLE DE 2 X 2 PLASTILLADO EN UN EXTREMO</t>
  </si>
  <si>
    <t>NIPLE DE 3" X 6"  SCH-80 CON PROTECCION ANTICOROSION PLATILLADO EN AMBOS  EXTREMOS</t>
  </si>
  <si>
    <t>TEE 3 X 2 PLASTILLADA</t>
  </si>
  <si>
    <t>ZETA DE 3" X 3 M SCH-80 CON PROTECCION ANTICOROSION  P/INTERCONECTAR DESCARGA A LINEA DE IMPULSION Y COLOCACION</t>
  </si>
  <si>
    <t>INSTALACION MANOMETRICA COMPLETA</t>
  </si>
  <si>
    <t xml:space="preserve">MANO DE OBRAS CONSTRUCCION DE DESCARGA DE 3" </t>
  </si>
  <si>
    <t xml:space="preserve">PINTURA AZUL PARA DESCARGA (OXIDO) </t>
  </si>
  <si>
    <t>III</t>
  </si>
  <si>
    <t xml:space="preserve">SUB-TOTAL FASE F </t>
  </si>
  <si>
    <t xml:space="preserve">POSTE 25" CLASE III </t>
  </si>
  <si>
    <t>CONDUCTOR THW NO.8 DESDE SERVICIO ELECTRICO A PANEL DE CONTROL.</t>
  </si>
  <si>
    <t>ESTRUCTURA F1-BT</t>
  </si>
  <si>
    <t>SERVICIO ELECTRICO</t>
  </si>
  <si>
    <t>TUBO IMC DE 1" X 10</t>
  </si>
  <si>
    <t>CONDUCTOR VINIL NO.8/3 DESDE PANEL DE CONTROL HASTA EQUIPO DE BOMBEO</t>
  </si>
  <si>
    <t>CONDULET IMC DE 1"</t>
  </si>
  <si>
    <t>ELECTRIFICACION Y EQUIPAMIENTO DE POZO BATEY CONSTRUCCION, MUNICIPIO DE QUISQUEYA</t>
  </si>
  <si>
    <t xml:space="preserve">SUB-TOTAL FASE G </t>
  </si>
  <si>
    <t>AFORO Y LIMPIEZA CAMPO DE  POZOS QUISQUEYA Y BATEY SACA LENGUA</t>
  </si>
  <si>
    <t>PERFORACION Y AFORO DE POZO, COMUNIDAD BATEY SACA LENGUA.  ( NUEVO)</t>
  </si>
  <si>
    <t>PERFORACION Y AFORO DE POZO, BATEY CONSTRUCCION:  (NUEVO)</t>
  </si>
  <si>
    <t>SUB-TOTAL  PERFORACION DE POZOS</t>
  </si>
  <si>
    <t>SUB-TOTAL PERFORACION DE POZO Y AFORO DE POZOS</t>
  </si>
  <si>
    <t>SUB-TOTAL GENERAL PERFORACION Y AFORO DE POZOS</t>
  </si>
  <si>
    <t>IV</t>
  </si>
  <si>
    <t>MURO DE BLOCK CALADO</t>
  </si>
  <si>
    <t>PUERTA DE MALLA CICLONICA</t>
  </si>
  <si>
    <t>V</t>
  </si>
  <si>
    <t xml:space="preserve">SISTEMA DE CLORACION </t>
  </si>
  <si>
    <t xml:space="preserve">SUMINISTRO DE CLORADOR POR PASTILLA DIRECTO A LINEA </t>
  </si>
  <si>
    <t>REDUCION DE Ø 4" X 2" PVC C/J.G</t>
  </si>
  <si>
    <t xml:space="preserve">MANO DE OBRA INSTALACION CLORADOR </t>
  </si>
  <si>
    <t>NICHO PARA PANELES  (1.20 X 1.20 X 1.80) M</t>
  </si>
  <si>
    <t>VIGA AMARRE 0.15 x 0.20 - 4.57 QQ/M3</t>
  </si>
  <si>
    <t>LOSA DE TECHO 0.12 - 1.04 QQ/M3</t>
  </si>
  <si>
    <t>MUROS DE BLOCKES:</t>
  </si>
  <si>
    <t>TERMINACIÓN DE SUPERFICIE:</t>
  </si>
  <si>
    <t>PAÑETE TECHO</t>
  </si>
  <si>
    <t>PISO HORMIGON  SIMPLE</t>
  </si>
  <si>
    <t>PUERTA DE BARRA CUADRADA  DE (1.80 X1.10 ), COMPLETA INC. INSTALACION</t>
  </si>
  <si>
    <t>DESMANTELAMIENTO  DEPOSITO REGULADOR  METALICO  EXISTENTE CAP. 700,000 GLS</t>
  </si>
  <si>
    <t xml:space="preserve"> DESMANTELAMIENTO</t>
  </si>
  <si>
    <t>EQUIPO DE CORTE (2 U)</t>
  </si>
  <si>
    <t>DIAS</t>
  </si>
  <si>
    <t>MATERIALES (OXIGENO, ACETILENO)</t>
  </si>
  <si>
    <t>SOLDADOR CORTADOR  (2 HB)</t>
  </si>
  <si>
    <t>AYUDANTE (5 HB)</t>
  </si>
  <si>
    <t>OBREROS (2HB)</t>
  </si>
  <si>
    <t>PLOMERO</t>
  </si>
  <si>
    <t>USO DE EQUIPO</t>
  </si>
  <si>
    <t>USO DE  PLATAFORMA ARTICULADA  DE 50'</t>
  </si>
  <si>
    <t>PROTECCION AREA PERIMETRAL P/EVITAR VISIBILIDAD  C/ZINC</t>
  </si>
  <si>
    <t>ALQUILER DE ANDAMIOS 6 TORRES ( 1 MES TODO COSTO) INC. TRANSPORTE</t>
  </si>
  <si>
    <t xml:space="preserve">SUB-TOTAL FASE H </t>
  </si>
  <si>
    <t>ZAPATA DE MURO 0.87 QQ/M3</t>
  </si>
  <si>
    <t>ZAPATA MURO 0.87 QQ/M3</t>
  </si>
  <si>
    <t xml:space="preserve">PAÑETE INTERIOR </t>
  </si>
  <si>
    <t>EXCAVACION MATERIAL COMPACTO C/EQUIPO</t>
  </si>
  <si>
    <t>RELLENO COMPACTADO C/ COMPACTADOR MECANICO EN CAPA DE 0.20 MTS.</t>
  </si>
  <si>
    <t>ACERA EXTERIOR 0.80 M</t>
  </si>
  <si>
    <t xml:space="preserve">BOTE DE MATERIAL C/CAMION D= 5 KM </t>
  </si>
  <si>
    <t>RELLENO COMPACTADO CON C/MECANICO C/ COMPACTADOR MECANICO EN CAPA DE 0.20 MTS.</t>
  </si>
  <si>
    <t>MURO DE BLOCK DE 6" SNP</t>
  </si>
  <si>
    <t>MURO BLOCK 6"  SNP VIOLINADO 2 CARAS</t>
  </si>
  <si>
    <t>ACERA EXTERIOR 0.80</t>
  </si>
  <si>
    <t>DESMONTE DE VÁLVULAS  DE COMPUERTA Ø 16" Y Ø 12"</t>
  </si>
  <si>
    <t>CONSTRUCCION OFICINA COMERCIAL</t>
  </si>
  <si>
    <t>CONTRUCCION OFICINA</t>
  </si>
  <si>
    <t xml:space="preserve">CASETA PARA MATERIALES </t>
  </si>
  <si>
    <t>REPLANTEO INCL.PRIMERA Y SEGUNDA PLANTA, ESCALERA AL TECHO</t>
  </si>
  <si>
    <t>VIGA  RIOSTRA (0.20 x 0.20) - 3.94 QQ/M3</t>
  </si>
  <si>
    <t>COLUMNAS CF1 (0.20X0.20) - 3.95 QQ/M3</t>
  </si>
  <si>
    <t>VIGA DINTEL DE VENTANAS (0.20X0.30) - 2.62 QQ/M3</t>
  </si>
  <si>
    <t xml:space="preserve">VIGA DINTEL DE PUERTAS (0.20X0.30) - 2.62 QQ/M3 </t>
  </si>
  <si>
    <t>LOSA DE TECHO e=0.15 -1.33 QQ/M3</t>
  </si>
  <si>
    <t>LOSA DE ENTREPISO e=0.15 -1.40 QQ/M3</t>
  </si>
  <si>
    <t>TECHO DE ESCALERA 0.15-1.33 QQ/M3</t>
  </si>
  <si>
    <t>VIGA 1 (0.20x 0.50) - 3.02 QQ/M3</t>
  </si>
  <si>
    <t>VIGA 2 (0.20x 0.50) - 3.02 QQ/M3</t>
  </si>
  <si>
    <t>VIGA 3 (0.20x 0.30) - 3.27 QQ/M3</t>
  </si>
  <si>
    <t>VIGA 4 (0.20x 0.50) - 3.02 QQ/M3</t>
  </si>
  <si>
    <t xml:space="preserve">VUELOS PRIMER Y SEGUNDO NIVEL (SOBRE VENTANA)-0.10-1.18QQ/M3 </t>
  </si>
  <si>
    <t>MUROS DE BLOQUES (B.N.P Y S.N.P):</t>
  </si>
  <si>
    <t>4.1</t>
  </si>
  <si>
    <t>BLOCKS  DE 8'' (B.N.P.)</t>
  </si>
  <si>
    <t>4.2</t>
  </si>
  <si>
    <t>BLOCKS  DE  4" (B.N.P.)</t>
  </si>
  <si>
    <t>4.3</t>
  </si>
  <si>
    <t>4.4</t>
  </si>
  <si>
    <t>4.5</t>
  </si>
  <si>
    <t>4.6</t>
  </si>
  <si>
    <t>PAÑETE DE MURO INTERIOR</t>
  </si>
  <si>
    <t>PAÑETE EXTERIOR EN MUROS</t>
  </si>
  <si>
    <t xml:space="preserve">TERMINACION DE PISOS Y REVESTIMIENTOS EN AREA </t>
  </si>
  <si>
    <t>PORCELANATO COLOR CREMA MATE DE ALTO TRANSITO (60 X 60) EN OFICINA Y CIRCULACION</t>
  </si>
  <si>
    <t>PORCELANATO COLOR GRIS DE ALTO TRANSITO (30 X30) EN BAÑO</t>
  </si>
  <si>
    <t>REVESTIMIENTO EN PARED DE</t>
  </si>
  <si>
    <t xml:space="preserve"> COCINA Y BAÑO</t>
  </si>
  <si>
    <t>ESCALERA DESDE PRIMER NIVEL HASTA TERCER NIVEL</t>
  </si>
  <si>
    <t>7.1.1</t>
  </si>
  <si>
    <t>7.1.2</t>
  </si>
  <si>
    <t>7.1.3</t>
  </si>
  <si>
    <t>7.1.4</t>
  </si>
  <si>
    <t>7.1.5</t>
  </si>
  <si>
    <t xml:space="preserve">H.S EN ESCALONES H=0.18; </t>
  </si>
  <si>
    <t>7.1.6</t>
  </si>
  <si>
    <t>BARANDA  DESDE PRIMERA PLANTA A TERCERA 23 M</t>
  </si>
  <si>
    <t>7.2.1</t>
  </si>
  <si>
    <t>7.2.2</t>
  </si>
  <si>
    <t xml:space="preserve">HUELLAS Y CONTRAHUELLAS </t>
  </si>
  <si>
    <t>7.2.3</t>
  </si>
  <si>
    <t>ZOCALOS DE 0.10</t>
  </si>
  <si>
    <t>7.2.4</t>
  </si>
  <si>
    <t>DESCANSO DE (1.20X1.05)</t>
  </si>
  <si>
    <t>7.2.5</t>
  </si>
  <si>
    <t xml:space="preserve">MORTERO DE COLOCACION TOPES EN ESCALERAS </t>
  </si>
  <si>
    <t>7.2.6</t>
  </si>
  <si>
    <t xml:space="preserve">MAESTRO </t>
  </si>
  <si>
    <t>7.2.7</t>
  </si>
  <si>
    <t xml:space="preserve">OBREROS (2 HBS. @ RD$650.00 C/HB./DIA) </t>
  </si>
  <si>
    <t>PORCELANATO EN ESCALERA QUE SUBE AL TECHO (REVESTIMIENTO COMPLETO EN ESCALERA)</t>
  </si>
  <si>
    <t xml:space="preserve">PUERTA, VENTANAS CORREDERAS, VIDRIOS FIJOS  </t>
  </si>
  <si>
    <t xml:space="preserve">PUERTA FLOTANTE DOBLE 3/8 CLARO C/VID. LISO 3/8 CLARO (1.80X2.10) 2 HUECOS </t>
  </si>
  <si>
    <t xml:space="preserve">PUERTA FLOTANTE 3/8 CLARO C/VID. TEMPLADO 3/8 CLARO (0.90X2.10) 2 HUECOS  </t>
  </si>
  <si>
    <t xml:space="preserve">PUERTA FLOTANTE 3/8 CLARO C/VID. TEMPLADO 3/8 CLARO (0.80X2.10) 2 HUECOS  </t>
  </si>
  <si>
    <t>VENTANAS CORREDERAS,</t>
  </si>
  <si>
    <t>8.4.1</t>
  </si>
  <si>
    <t>CORREDERA TRADICIONAL PLATA C/ VID. LISO 3/16 BCE (1.10X1.40)-</t>
  </si>
  <si>
    <t>8.4.2</t>
  </si>
  <si>
    <t>CORREDERA TRADICIONAL PLATA C/ VID. LISO 3/16 BCE (0.60X0.70)</t>
  </si>
  <si>
    <t>VIDRIOS</t>
  </si>
  <si>
    <t>8.5.1</t>
  </si>
  <si>
    <t>8.5.2</t>
  </si>
  <si>
    <t>MARCO FIJO P40 PLATA</t>
  </si>
  <si>
    <t>8.5.3</t>
  </si>
  <si>
    <t xml:space="preserve">PISA VID. RECTO P40 PLATA </t>
  </si>
  <si>
    <t>8.5.4</t>
  </si>
  <si>
    <t xml:space="preserve">INSTALACION </t>
  </si>
  <si>
    <t>8.5.5</t>
  </si>
  <si>
    <t>PUERTAS EN BAÑOS EN MADERA PINO TRATADO, PINTADO COLOR CAOBA</t>
  </si>
  <si>
    <t>PUERTAS EN PINO TRATADO DE (1.60X0.70)</t>
  </si>
  <si>
    <t>TERMINACION EXTERIOR</t>
  </si>
  <si>
    <t>ACERA PERIMETRAL</t>
  </si>
  <si>
    <t>FLORA ORNAMENTARIA</t>
  </si>
  <si>
    <t>10.2.1</t>
  </si>
  <si>
    <t>GRAMA</t>
  </si>
  <si>
    <t>10.3.1</t>
  </si>
  <si>
    <t>PALMAS ENANAS</t>
  </si>
  <si>
    <t>10.4.1</t>
  </si>
  <si>
    <t>TRINITARIA</t>
  </si>
  <si>
    <t>10.5.1</t>
  </si>
  <si>
    <t>CORALILLOS</t>
  </si>
  <si>
    <t>ACCESO PEATONAL</t>
  </si>
  <si>
    <t>AREA DE PARQUEO</t>
  </si>
  <si>
    <t>SUMINISTRO ASFALTO DE 2" (CUBICAR SEGUN REPORTE DE LA SUPERVICION</t>
  </si>
  <si>
    <t>TRANSPORTE DE ASFALTO DE 2" (CUBICAR SEGUN REPORTE DE LA SUPERVICION)</t>
  </si>
  <si>
    <t>M3/KM</t>
  </si>
  <si>
    <t>COLOCACION ASFALTO  (CUBICAR SEGUN REPORTE DE LA SUPERVICION)</t>
  </si>
  <si>
    <t xml:space="preserve">DEMARCACIONES. EN PINTURA DE ALTO TRANSITO </t>
  </si>
  <si>
    <t xml:space="preserve">SUM. E INSTALACIONES SANITARIAS </t>
  </si>
  <si>
    <t>INODOROS FLUXOMETRO BCO.(INC VALVULA FLUXOMETRO 3/4" P/INOD. HELVEX</t>
  </si>
  <si>
    <t>13.2</t>
  </si>
  <si>
    <t>LAVAMANOS PEDESTAL BCO. ROYAL OVALADO</t>
  </si>
  <si>
    <t>13.3</t>
  </si>
  <si>
    <t>LAVAMANOS SIMPLE, DEBAJO DE LA ESCALERA</t>
  </si>
  <si>
    <t>13.4</t>
  </si>
  <si>
    <t>FREGADERO DOBLE</t>
  </si>
  <si>
    <t>13.5</t>
  </si>
  <si>
    <t>13.6</t>
  </si>
  <si>
    <t>REGILLA PARA DESAGUE DE PISO EN TUBERIA DE 3"</t>
  </si>
  <si>
    <t>SIFON DE 3"</t>
  </si>
  <si>
    <t>TUBERIA DE 4",PVC SDR-32.5</t>
  </si>
  <si>
    <t>TUBERIA DE 3".PVC SDR-32.5</t>
  </si>
  <si>
    <t>TUBERIA DE 2".PVC SDR-21</t>
  </si>
  <si>
    <t>REGILLA PARA DESAGUES EN VERTEDERO EN TUB DE 2"</t>
  </si>
  <si>
    <t>SIFON DE 2"</t>
  </si>
  <si>
    <t>TUBERIA DE 3/4" SCH-40</t>
  </si>
  <si>
    <t>TUBERIA DE 1/2" SCDH-40</t>
  </si>
  <si>
    <t>TUBERIA DE 1" SCH-40</t>
  </si>
  <si>
    <t>VALVULAS 1/2"</t>
  </si>
  <si>
    <t>VALVULAS 3/4"</t>
  </si>
  <si>
    <t>PIE</t>
  </si>
  <si>
    <t>BLOCKS  DE 8'',3 LINEAS ANTES DE TORTA DE PISO DE 0.20M C/Ø3/8" @ 0.80M (S.N.P.)</t>
  </si>
  <si>
    <t>BLOCKS  DE 4'' DE 0.10M C/Ø3/8" @ 0.80M (S.N.P)</t>
  </si>
  <si>
    <t>BLOCKS  DE 8'', 0.20M C/Ø3/8" @ 0.80M (S.N.P) INCL PRIMER Y SEGUNDO NIVEL</t>
  </si>
  <si>
    <t>BLOCKS  DE 8'', 0.20M C/Ø3/8" @ 0.80M (S.N.P) ANTEPECHO Y ESCALERA TERCER NIVEL</t>
  </si>
  <si>
    <t xml:space="preserve">SUB-TOTAL FASE  I </t>
  </si>
  <si>
    <t>ROTULO DE CADA ESPACIO  EN OFICINA COMERCIAL (LETRERO)</t>
  </si>
  <si>
    <t>J</t>
  </si>
  <si>
    <t>SUB-TOTAL FASE J</t>
  </si>
  <si>
    <t>SUB - TOTAL FASE  Z</t>
  </si>
  <si>
    <t xml:space="preserve">CONDULET EMT Ø 3" </t>
  </si>
  <si>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VALVULA DE MARIPOSA Φ16’’ H.F. (150 P.S.I). PLATILLADA COMPLETA</t>
    </r>
  </si>
  <si>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NIPLE EN ACERO PARA EMPALMAR CON TUBERIA DE DESAGUE Φ20’’ L=3.00 m.</t>
    </r>
  </si>
  <si>
    <t xml:space="preserve">ELECTRIFICACION PRIMARIA </t>
  </si>
  <si>
    <t>POSTES DE H.A V - 35', 500 DAM</t>
  </si>
  <si>
    <t>CONDUCTOR AAA/C # 1/0</t>
  </si>
  <si>
    <t>ESTRUCTURA MT-101</t>
  </si>
  <si>
    <t xml:space="preserve">ESTRUCTURA PR-101 (ATERRIZAJE COMPLETO).  </t>
  </si>
  <si>
    <t>ESTRUCTURA HA-100B</t>
  </si>
  <si>
    <t>TRANSFORMADOR DE 37.5 KVA,1Ø, 7200/240-480V,TIPO POSTE, (SUMERGIDO EN ACEITE)</t>
  </si>
  <si>
    <t xml:space="preserve">CUT-OUT DE 100 AMP.  </t>
  </si>
  <si>
    <t>PARARRAYOS DE 9KV</t>
  </si>
  <si>
    <t xml:space="preserve">HOYOS PARA POSTES </t>
  </si>
  <si>
    <t xml:space="preserve">HOYOS PARA VIENTOS  </t>
  </si>
  <si>
    <t>IZAJE DE POSTES</t>
  </si>
  <si>
    <t>MANO DE OBRA ELECTRICA PRIMARIA 20%</t>
  </si>
  <si>
    <t>SUB TOTAL I</t>
  </si>
  <si>
    <t>ELECTRIFICACION SECUNDARIA E ILUMINACION EXTERIOR</t>
  </si>
  <si>
    <t xml:space="preserve">CONDULET IMC Ø2" </t>
  </si>
  <si>
    <t xml:space="preserve">TUBERIA IMC Ø2"X 10' </t>
  </si>
  <si>
    <t>TERMINAL RECTO IMC Ø2"</t>
  </si>
  <si>
    <t>CURVA PVC  Ø1"</t>
  </si>
  <si>
    <t>CURVA PVC  Ø11/2"</t>
  </si>
  <si>
    <t>CURVA PVC  Ø2"</t>
  </si>
  <si>
    <t>TUBERIA PVC SDR-26, Ø1" X 19'</t>
  </si>
  <si>
    <t>TUBERIA PVC SDR-26, Ø11/2" X 19'</t>
  </si>
  <si>
    <t>TUBERIA PVC SDR-26, Ø2" X 19'</t>
  </si>
  <si>
    <t xml:space="preserve">TUBERIA FLEXIBLE LICUIT-TIGH Ø1" </t>
  </si>
  <si>
    <t xml:space="preserve">TERMINAL RECTO FLEXIBLE LICUIT - TIGHT Ø1"  </t>
  </si>
  <si>
    <t>TERMINAL CURVO  LICUITt - TIGHT Ø1"</t>
  </si>
  <si>
    <t xml:space="preserve">CONDUCTOR THWN No. 2    </t>
  </si>
  <si>
    <t xml:space="preserve">CONDUCTOR THWN No. 4    </t>
  </si>
  <si>
    <t xml:space="preserve">CONDUCTOR THWN # 6  </t>
  </si>
  <si>
    <t xml:space="preserve">CONDUCTOR THWN # 8   </t>
  </si>
  <si>
    <t xml:space="preserve">CONDUCTOR THWN # 10   </t>
  </si>
  <si>
    <t xml:space="preserve">CONDUCTOR DE VINIL 10/2  </t>
  </si>
  <si>
    <t>ENCLOSE BREAKER 175/2 AMP., 240 V, NEMA 3R</t>
  </si>
  <si>
    <t>PANEL BOARD CON 1 BREAKER DE 100/2 AMP., 1 BREAKER DE 70/2 AMP. Y 1 BREAKER 30/2 AMP.</t>
  </si>
  <si>
    <t>MANO DE OBRA ELECTRICA SECUNDARIA (30%)</t>
  </si>
  <si>
    <t>POSTES DE H.A V - 30', 300 DAM</t>
  </si>
  <si>
    <t>SUM. Y COLOC. DE LAMPARA HPS, 175 W, TIPO COBRA</t>
  </si>
  <si>
    <t>SUB TOTAL II</t>
  </si>
  <si>
    <t>SUMINISTRO E INSTALACION DE GENERADOR  ELECTRICO</t>
  </si>
  <si>
    <t>SUMINISTRO DE GENERADOR  ELECTRICO  DE EMERGENCIA PARA INTERPERIE DE 40 KW, 1Ø, 120/240V, 60 HZ, 1800 RPM</t>
  </si>
  <si>
    <t xml:space="preserve">INSTALACION GENERADOR ELECTRICO </t>
  </si>
  <si>
    <t xml:space="preserve">SUM. Y COLOC. TANQUE COMB. 500 GLS (LLENO EN SITIO) </t>
  </si>
  <si>
    <t>CONSTRUCCION SISTEMA ESCAPE GASES</t>
  </si>
  <si>
    <t>CONSTRUCCION SISTEMA ALIMENTACION COMBUSTIBLE</t>
  </si>
  <si>
    <t xml:space="preserve">CONDUCTOR THWN # 2 </t>
  </si>
  <si>
    <t>MAIN BREAKER ENCLOSURE DE 160/2 AMPS</t>
  </si>
  <si>
    <t>TRANSFER SWITCH MANUAL 200/2 AMP, 240V, 1Ø, NEMA 3R</t>
  </si>
  <si>
    <t>TUBERIA FLEXIBLE LICUIT TIGHT Ø2''</t>
  </si>
  <si>
    <t>TERMINAL RECTO LICUIT TIGHT Ø2''</t>
  </si>
  <si>
    <t>TERMINAL CURVO LICUIT TIGHT Ø2''</t>
  </si>
  <si>
    <t>CONECTOR PARA CONDUCTOR THW # 2</t>
  </si>
  <si>
    <t>TAPE GOMA ELECTRICO SUPERIOR</t>
  </si>
  <si>
    <t>TAPE PLASTICO ELECTRICO SUPERIOR</t>
  </si>
  <si>
    <t>MANO DE OBRA ELECTRICA (30%)</t>
  </si>
  <si>
    <t>SUB TOTAL III</t>
  </si>
  <si>
    <t xml:space="preserve">ELECTRIFICACION A OFICINA COMERCIAL (1ER NIVEL) </t>
  </si>
  <si>
    <t>1</t>
  </si>
  <si>
    <t xml:space="preserve">SALIDAS LUCES CENITALES DE TECHO </t>
  </si>
  <si>
    <t>2</t>
  </si>
  <si>
    <t xml:space="preserve">SALIDAS LUCES CENITALES C/LAMPARAS FLUOR. 2X2 DE 32W. </t>
  </si>
  <si>
    <t>3</t>
  </si>
  <si>
    <t xml:space="preserve">SALIDAS LUCES CENITALES C/LAMPARAS FLUOR. 2X4 DE 32W. </t>
  </si>
  <si>
    <t>4</t>
  </si>
  <si>
    <t>SALIDAS TOMA-CORRIENTES, 120 V, DOBLES</t>
  </si>
  <si>
    <t>5</t>
  </si>
  <si>
    <t>SALIDAS TOMA-CORRIENTES, 120 V, DOBLES (UPS)</t>
  </si>
  <si>
    <t>6</t>
  </si>
  <si>
    <t>SALIDAS TOMA-CORRIENTES, 220 V, (A/A)</t>
  </si>
  <si>
    <t>7</t>
  </si>
  <si>
    <t>8</t>
  </si>
  <si>
    <t>SALIDAS INTERRUPTOR DOBLES</t>
  </si>
  <si>
    <t>9</t>
  </si>
  <si>
    <t>SALIDAS INTERRUPTOR TREE-WAY</t>
  </si>
  <si>
    <t>10</t>
  </si>
  <si>
    <t>PANEL DE BREAKERS DE 24 CIRCUITOS, BIFASICO, 120/240V (INC. BREAKERS E INSTALACION)</t>
  </si>
  <si>
    <t>SUB-TOTAL IV</t>
  </si>
  <si>
    <t xml:space="preserve">ELECTRIFICACION A OFICINA COMERCIAL (2DO NIVEL) </t>
  </si>
  <si>
    <t>SALIDAS LUCES CENITALES DE PARED</t>
  </si>
  <si>
    <t>SALIDAS INTERRUPTOR TRIPLES</t>
  </si>
  <si>
    <t>11</t>
  </si>
  <si>
    <t>SUB-TOTAL V</t>
  </si>
  <si>
    <t xml:space="preserve">ELECTRIFICACION A ALMACEN DE OPERACIONES </t>
  </si>
  <si>
    <t>SALIDAS LUCES CENITALES</t>
  </si>
  <si>
    <t>PANEL DE BREAKERS DE 12 CIRCUITOS, BIFASICO, 120/240V (INC. BREAKERS E INSTALACION)</t>
  </si>
  <si>
    <t>SUB-TOTAL VI</t>
  </si>
  <si>
    <t>ELECTRIFICACION OFICINA COMERCIAL</t>
  </si>
  <si>
    <t>REGISTRO EN (BLOCK) (0.6 X 0.6 X 1.00 )M</t>
  </si>
  <si>
    <t xml:space="preserve">TRANSPORTE DE POSTE A LA OBRA </t>
  </si>
  <si>
    <t xml:space="preserve">CONDUCTOR THWN No. 2/0    </t>
  </si>
  <si>
    <t>CONDUCTOR THWN # 2/0</t>
  </si>
  <si>
    <t>CONECTOR PARA CONDUCTOR THW # 2/0</t>
  </si>
  <si>
    <t>NIPLE DE Ø 6" X 12" ACERO SCH-40 C/PROTECCION ANTICORROSIVA, PLATILLADO EN UN EXTREMO</t>
  </si>
  <si>
    <t>DESMANTELAMIENTO DE  DESCARGA</t>
  </si>
  <si>
    <t>ANCLAJE H.A. PARA PIEZAS ( SEGÚN DETALLE)</t>
  </si>
  <si>
    <t>TUBO DE ACERO Ø 12" SCH-30, C/PROTECCION ANTICORROSIVA, SIN COSTURA</t>
  </si>
  <si>
    <t>BASE DE HORMIGON PARA BOMBA ( SEGÚN DETALLE)</t>
  </si>
  <si>
    <t>CONSTRUCION DE TECHO DESLIZABLE PARA CASETA DE BOMBEO ( SEGÚN DETALLE)</t>
  </si>
  <si>
    <t>VERJA MALLA CICLONICA: ( SEGÚN DETALLE)</t>
  </si>
  <si>
    <t>NIPLE DE Ø 4" X 12"  SCH-80 C/PROTECCION ANTICORROSIVA, PLATILLADO EN UN EXTREMO</t>
  </si>
  <si>
    <t>BASE PARA BOMBA ( SEGÚN DETALLE)</t>
  </si>
  <si>
    <t>CONSTRUCCIÓN REGISTROS PARA TUB. DE ENTRADA, SALIDAS Y BY-PASS EN H.A. (1.95x1.95x1.60), e=0.20 m, CON PLACA CUBIERTA DE ACERO.( SEGÚN DETALLE)</t>
  </si>
  <si>
    <t>CONSTRUCCIÓN REGISTRO PARA TUB. DE DESAGUE EN H.A. (1.80x1.80x1.60), e=0.20 m, CON PLACA CUBIERTA DE ACERO.     ( SEGÚN DETALLE)</t>
  </si>
  <si>
    <t>REGISTRO DE H.A. P/DESAGUE Y REBOSE (1.50x1.80x1.60) e=0.20 ( SEGÚN DETALLE)</t>
  </si>
  <si>
    <t>TRAMO DE TUBERIA DE ENTRADA Φ 20’’ ACERO SCH 20, C/PROTECCION  ANTICORROSIVA SIN COSTURA</t>
  </si>
  <si>
    <t>TRAMO DE TUBERIA PARA BY-PASS Φ 20’’ ACERO SCH 20, C/PROTECCION ANTICORROSIVA SIN COSTURA</t>
  </si>
  <si>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TRAMO DE TUBERIA DE SALIDA #1 Φ 20’’ ACERO SCH 20, C/PROTECCION ANTICORROSIVA SIN COSTURA</t>
    </r>
  </si>
  <si>
    <r>
      <rPr>
        <sz val="10"/>
        <color indexed="8"/>
        <rFont val="Arial"/>
        <family val="2"/>
      </rPr>
      <t> </t>
    </r>
    <r>
      <rPr>
        <sz val="10"/>
        <rFont val="Arial"/>
        <family val="2"/>
      </rPr>
      <t>TRAMO DE TUBERIA DE SALIDA #2 Φ 20’’ ACERO SCH 20, C/PROTECCION  ANTICORROSIVA SIN COSTURA</t>
    </r>
  </si>
  <si>
    <t>TUBERIA MATRÍZ Φ20’’ EN ACERO SCH 20 A EMPALMAR CON TUB. EXISTENTE Φ20’’, C/PROTECCION  ANTICORROSIVA SIN COSTURA</t>
  </si>
  <si>
    <t xml:space="preserve">TEE 20X20 ACERO  SCH 20, C/PROTECCION ANTICORROSIVA </t>
  </si>
  <si>
    <t xml:space="preserve">YEE 20X20 ACERO  SCH 20, C/PROTECCION ANTICORROSIVA </t>
  </si>
  <si>
    <t>JUNTA MECANICA TIPO DRESSER DE Ø 4" 150 PSI</t>
  </si>
  <si>
    <t>SILLETA DERIVADORA DE Ø 20" X 4"  ACERO SCH-20 CON PROTECCION ANTICORROSIVA</t>
  </si>
  <si>
    <t>ANCLAJE H. S PARA PIEZAS ( SEGÚN DETALLE)</t>
  </si>
  <si>
    <t xml:space="preserve">JUNTA TAPON DE Ø 3" ACERO SCH-80, C/PROTECCION EPOXICA ANTICORROSIVA </t>
  </si>
  <si>
    <t xml:space="preserve">CHECK DE 1/2" </t>
  </si>
  <si>
    <t>CODIA</t>
  </si>
  <si>
    <t>MANTENIMIENTO Y OPERACION SISTEMAS INAPA</t>
  </si>
  <si>
    <t>Obra : REHABILITACION, EQUIPAMIENTO CAMPO DE POZOS E INSTALACIONES DEPOSITO REGULADOR Y CONSTRUCION ESTAFETA COMERCIAL ACUEDUCTO QUISQUEYA.</t>
  </si>
  <si>
    <t>Ubicacion:</t>
  </si>
  <si>
    <t>PROVINCIA SAN PEDRO DE MACORIS</t>
  </si>
  <si>
    <t>Zona:</t>
  </si>
  <si>
    <t>CHECK HORIZONTAL LIMITADOR DE CAUDAL INTEGRADO DE Ø6" PLATILLADO 150 PSI</t>
  </si>
  <si>
    <t>HORMIGON ARMADO EN : F'C=210 KG/CM2</t>
  </si>
  <si>
    <t>VIGA  DINTEL CORRIDO V1 0.20 X 0.20  4.44 QQ/M3</t>
  </si>
  <si>
    <t>DINTEL 0.20 X 0.20  2.59 QQ/M3</t>
  </si>
  <si>
    <t>LOSA DE TECHO E=0.12 M 1.24 QQ/M3</t>
  </si>
  <si>
    <t>EXCAVACION A MANO</t>
  </si>
  <si>
    <t>HORMIGON ARMADO EN:( F'C=210KGS/CM2)</t>
  </si>
  <si>
    <t>ZAPATA 0.20M 0.87 QQ/M3</t>
  </si>
  <si>
    <t xml:space="preserve">PUERTA POSTERIOR Y LATERAL  DE (2.10 X 0.90 EN TOLA DE 1/8 X 4 X 8 EN CASETA DE BOMBEO)  </t>
  </si>
  <si>
    <t>JUNTA MECANICA TIPO DRESSER DE Ø 6" 150 PSI</t>
  </si>
  <si>
    <t>HORMIGON ARMADO (F'C= 210 KG/CM2)</t>
  </si>
  <si>
    <t xml:space="preserve">PUERTA POSTERIOR Y LATERAL  DE ( 2.10 X 0.90 EN TOLA DE 1/8 X 4 X 8 EN CASETA DE BOMBEO)  </t>
  </si>
  <si>
    <t xml:space="preserve">ZANJA DE INFILTRACION CON TUBERIA DE Ø 4" PVC </t>
  </si>
  <si>
    <t xml:space="preserve">CODOS Ø20" X 90  EN ACERO. SCH 20, C/PROTECCION CORROSIVA </t>
  </si>
  <si>
    <t xml:space="preserve">CODO DE Ø20" X 60  EN ACERO, PARA EMPALME CON LINEA MATRÍZ EXISTENTE., C/PROTECCION ANTICORROSIVA </t>
  </si>
  <si>
    <t xml:space="preserve">CODOS Ø20" X 30 EN ACERO SCH 20, C/PROTECCION  ANTICORROSIVA </t>
  </si>
  <si>
    <t>BOTE DE MATERIAL CON CAMION D=5 KM</t>
  </si>
  <si>
    <t>HORMIGON ARMADO EN: F'C=210 KG/MC2</t>
  </si>
  <si>
    <t>COLUMNA DE AMARRE 0.20 X 0.20 -  4.65QQ/M3</t>
  </si>
  <si>
    <t>MEDICION ELECTRICA</t>
  </si>
  <si>
    <t>JUNTA MECANICA TIPO DRESSER 3" 150 PSI</t>
  </si>
  <si>
    <t>VALVULA DE COMPUERTA 3" PLATILLADA VASTAGO ASCENDENTE Y COLOCACION 150 PSI</t>
  </si>
  <si>
    <t>VALVULA DE DE AIRE 1" 150 PSI</t>
  </si>
  <si>
    <t>VALVULA CHECK HORIZONTAL, Ø3"  PLATILLADA COMPLETA 150 PSI</t>
  </si>
  <si>
    <t>VALVULA DE 2¨ DE COMPUERTA 150 PSI</t>
  </si>
  <si>
    <t>MURO DE BLOCK CALADO SNP</t>
  </si>
  <si>
    <t>HORMIGON ARMADO EN: F'C=210 KG/CM2</t>
  </si>
  <si>
    <t>VALVULA DE 2¨ DE COMPUERTA PLATILLADA COMPLETA 150 PSI</t>
  </si>
  <si>
    <t>EXCAVACIÓN MATERIAL A MANO</t>
  </si>
  <si>
    <t>BOTE DE MATERIAL CON CAMION (INCLUYE CARGUIO) D=5 KM</t>
  </si>
  <si>
    <t>H.A EN ZAPATA-0.80 QQ/M3 F'C=210 KG/CM2</t>
  </si>
  <si>
    <t>DESCANSO H.A F'C=210 KG/CM2</t>
  </si>
  <si>
    <t>RAMPA E=0.15 -1.30 QQ/M3 F'C=210 KG/CM2</t>
  </si>
  <si>
    <t>HORMIGON SIMPLE F'C=210 KG/CM2 - 0.10</t>
  </si>
  <si>
    <t>EXCAVACION 0.6 M X 0.4 M X 50 M</t>
  </si>
  <si>
    <t>VALVULA DE AIRE Ø1" COMPLETA DE H.F., 150 PSI</t>
  </si>
  <si>
    <t>SUMINISTRO Y COLOCACION REDUCCION COPA Ø 6" X 4" ACERO SCH-40 PLATILLADA AMBOS EXTREMOS, INC. TORNILLO Y J.G.</t>
  </si>
  <si>
    <t>MURO DE BLOCK DE 6" PARA CERRAR HUECO DE PUERTA DE (4.50 MTS. DE ANCHO Y 3.00 MTS. DE ALTURA ), INC. ZAPATA DE MURO</t>
  </si>
  <si>
    <t>BREAKER ENCLOUSE DE 125 AMPS 460 V TRIFASICO</t>
  </si>
  <si>
    <t>BREAKER ENCLOUSE DE 100 AMPS 460 V TRIFASICO</t>
  </si>
  <si>
    <t>PANEL DE BREAKER 4/8C CON BREAKER 15A, 20A</t>
  </si>
  <si>
    <t>INSTALACION SANITARIA</t>
  </si>
  <si>
    <r>
      <t xml:space="preserve">COLUMNA DE VENTILACION 3" </t>
    </r>
    <r>
      <rPr>
        <sz val="10"/>
        <rFont val="Arial"/>
        <family val="2"/>
      </rPr>
      <t>PVC</t>
    </r>
  </si>
  <si>
    <t>INODORO COMPLETO SENCILLO</t>
  </si>
  <si>
    <t>DESAGUE DE PISO Ø2"</t>
  </si>
  <si>
    <t>CAMARA DE INSPECCION (SEGUN DETALLE)</t>
  </si>
  <si>
    <t>CAMARA SEPTICA (SEGUN DETALLE)</t>
  </si>
  <si>
    <t xml:space="preserve">PAÑETE </t>
  </si>
  <si>
    <t>TRAMPA DE GRASA (SEGUN DETALLE)</t>
  </si>
  <si>
    <t>SEPTICO (SEGUN DETALLE)</t>
  </si>
  <si>
    <t>CAJA DE INSPECCION (SEGUN DETALLE)</t>
  </si>
  <si>
    <t>VENTILACION DE 3" PVC SDR-26</t>
  </si>
  <si>
    <t>YEE 4X3 PVC DRENAJE</t>
  </si>
  <si>
    <t xml:space="preserve">YEE 3X3 PVC DRENAJE </t>
  </si>
  <si>
    <t>CODOS 4X90 PVC DRENAJE</t>
  </si>
  <si>
    <t>CODOS 3X90 PVC DRENAJE</t>
  </si>
  <si>
    <t>CODOS 3X45 PVC DRENAJE</t>
  </si>
  <si>
    <t>CODOS 2X45 PVC DRENAJE</t>
  </si>
  <si>
    <t>DESAGUE PLUVIAL 4" PVC</t>
  </si>
  <si>
    <r>
      <t xml:space="preserve">COLUMNAS C2 0.25 X 0.25 - 4.79QQ/M3 ( PARA PUERTA) </t>
    </r>
    <r>
      <rPr>
        <sz val="10"/>
        <rFont val="Arial"/>
        <family val="2"/>
      </rPr>
      <t>HORMIGON 210 KG/CM2 (SEGUN DETALLE)</t>
    </r>
  </si>
  <si>
    <t>COLUMNAS C2 0.25X0.25 - 4.79QQ/M3, HORMIGON 210 KG/CM2  (PARA PUERTA) (SEGUN DETALLE)</t>
  </si>
  <si>
    <t>SUMINISTRO E INSTALACION TINACO 250GLS</t>
  </si>
  <si>
    <t>ZANJA DE INFILTRACION CON TUBO DE Ø 8" PVC (SEGUN DETALLE)</t>
  </si>
  <si>
    <t>1.6</t>
  </si>
  <si>
    <t>CONSTRUCION DE TECHO DESLIZABLE PARA CASETA DE BOMBEO (SEGUN DETALLE)</t>
  </si>
  <si>
    <t>COLUMNA C1 ( 0,15 X 0,15) F'C=210 KG/CM2</t>
  </si>
  <si>
    <t>COLUMNA C2 ( 0,25 X 0,25), 4.03 QQ/M3, NO INC. ZAPATA F'C=210 KG/CM2</t>
  </si>
  <si>
    <t>TUBERIA REBOSE  Φ20 ACERO SCH 20 L=22.00 M., C/PROTECCION ANTICORROSIVA SIN COSTURA</t>
  </si>
  <si>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TUBERIA DE DESAGUE Φ 16’’ PVC (SDR-26) CON JUNTA DE GOMA L= 20.00 M</t>
    </r>
  </si>
  <si>
    <t>PAÑETE INTERIOR Y EXTERIOR</t>
  </si>
  <si>
    <t>ANCLAJE HORMIGON ARMADO 0.5M X 0.5M (SEGUN DETALLE)</t>
  </si>
  <si>
    <t>VERJA DE MURO DE BLOCK DE 6" Y BLOCK CALADO (SEGUN DETALLE)</t>
  </si>
  <si>
    <t xml:space="preserve">ZAPATA DE MURO (0.60 X 0.25), 0.87 F'C= 210 KG/CM2 QQ/M3 INC. EXCAVACION </t>
  </si>
  <si>
    <t>VIGA INFERIOR SOBRE NIVEL DE TERRENO  ( 0.15 X 0.25 ), 4.20 QQ/M3 F'C=210 KG/CM2</t>
  </si>
  <si>
    <t>VIGA SUPERIOR ( 0.25 X 0.25 ), 2.27 QQ/M3 F'C=210 KG/CM2</t>
  </si>
  <si>
    <t>COLUMNA C2 0.25 X 0.25, 3.55 QQ/M3  F'C=210 KG/CM2  INC. ZAPATA</t>
  </si>
  <si>
    <t>MEDICION ELECTRIC0 220V</t>
  </si>
  <si>
    <t>ZETA DE 3" X 3 M ACERO SCH-80 CON PROTECCION ANTICOROSION  P/INTERCONECTAR DESCARGA A LINEA DE IMPULSION Y COLOCACION</t>
  </si>
  <si>
    <t xml:space="preserve">TEE 3 X 2 ACERO SCH-80 CON PROTECCION ANTICOROSION  </t>
  </si>
  <si>
    <t xml:space="preserve">ZAPATA DE MURO (0.60 X 0.25), 0.87 QQ/M3 F'C=210 KG/CM2 INC. EXCAVACION </t>
  </si>
  <si>
    <t>COLUMNA C2 0.25 X 0.25, 3.55 QQ/M3  F'C=210 KG/CM2 INC. ZAPATA</t>
  </si>
  <si>
    <t>REGISTRO EN BLOCK DE  6"  DE ( 1.00 X 1.00) PARA CISTEMA DE CLORACION (SEGUN DETALLE)</t>
  </si>
  <si>
    <t>REGISTRO EN BLOCK DE  6" DE ( 1.00 X 1.00) PARA CISTEMA DE CLORACION (SEGUN DETALLE)</t>
  </si>
  <si>
    <t>EQUIPO DE SEGURIDAD INDUSTRIAL (ARNES, CASCOS, GUANTES, CUERDAS, LENTES DE SOLDAR Y OTROS)</t>
  </si>
  <si>
    <t>TERMINACION EN ESCALERA (PORCELANATO EN ESCALERA PRINCIPAL (REVESTIMIENTO COMPLETO EN ESCALERA)</t>
  </si>
  <si>
    <t>7.2.7.1</t>
  </si>
  <si>
    <t>7.2.7.2</t>
  </si>
  <si>
    <t>7.2.7.3</t>
  </si>
  <si>
    <t>7.2.7.4</t>
  </si>
  <si>
    <t>7.2.7.5</t>
  </si>
  <si>
    <t>VIDRIO LISO 3/16 BCE, 1.90X0.70</t>
  </si>
  <si>
    <t>CODOS 3/4"X90 PVC</t>
  </si>
  <si>
    <t>CODO 1/2"X90 PVC</t>
  </si>
  <si>
    <t>RED 3/4"A1/2" PVC</t>
  </si>
  <si>
    <t>RED 3/4"A1" PVC</t>
  </si>
  <si>
    <r>
      <t>ZAPATA DE MUROS DE 0.10</t>
    </r>
    <r>
      <rPr>
        <sz val="10"/>
        <color rgb="FFFF0000"/>
        <rFont val="Arial"/>
        <family val="2"/>
      </rPr>
      <t>-</t>
    </r>
    <r>
      <rPr>
        <sz val="10"/>
        <rFont val="Arial"/>
        <family val="2"/>
      </rPr>
      <t xml:space="preserve"> 0.65 QQ/M3</t>
    </r>
  </si>
  <si>
    <t xml:space="preserve">LETRERO ARTISTICO EN FACHADA EN OFICINA COMERCIAL (CUBICAR CONTRA FACTURA) </t>
  </si>
  <si>
    <t>ZAPATA DE MUROS DE 0.20 - 1.58 QQ/M3</t>
  </si>
  <si>
    <t>BASE H.A. P/PLANTA  3.2 X 1.85 X 0.50 0.63 QQ/M3</t>
  </si>
  <si>
    <t>ACERA PERIMETRAL DE 0.80 M DE ANCHO</t>
  </si>
  <si>
    <t xml:space="preserve">VERJA DE MURO DE BLOCK DE 6" Y BLOCK CALADO </t>
  </si>
  <si>
    <t>ANALISIS FISICO QUIMICO Y BACTERIOLOGICO, (INC. MUESTRA, TRASLADO AL LABORATORIO Y RESULTADOS)</t>
  </si>
  <si>
    <t>INFORME FINAL INCLUYE RECOMENDACIONES</t>
  </si>
  <si>
    <t>PRUEBA DE AFORO (24 HORAS) (CAUDAL MAXIMO ESTIMADO DE AFORO 800 GPM)</t>
  </si>
  <si>
    <t xml:space="preserve">LINEA DE CONDUCCION DESDE DEPOSITO REGULADOR  VITRIFICADO, HASTA PROYECTO INVI Y RED DE DISTRIBUCION </t>
  </si>
  <si>
    <t>LINEA DE CONDUCCION</t>
  </si>
  <si>
    <t>USO DE GRUA 20 TON</t>
  </si>
  <si>
    <t>LIMPIEZA, DESYERBO AREA CIRCUNDANTE A LA CASETA,  (INC. BOTE DE ESCOMBRO C/CAMION D=5 KM)</t>
  </si>
  <si>
    <t>TRASLADO  DE MATERIAL DESMANTELADO (A ALMACEN DEL INAPA AUTOPISTA DUARTE KM 18 INCLUYE CARGUIO, TRASLADO Y DESMONTE ORDENADO)</t>
  </si>
  <si>
    <t>VIAJES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</si>
</sst>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(* #,##0.00_);_(* \(#,##0.00\);_(* &quot;-&quot;??_);_(@_)"/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General_)"/>
    <numFmt numFmtId="168" formatCode="#,##0.00_ ;\-#,##0.00\ "/>
    <numFmt numFmtId="169" formatCode="#,##0.0_);\(#,##0.0\)"/>
    <numFmt numFmtId="170" formatCode="#,##0.0;\-#,##0.0"/>
    <numFmt numFmtId="171" formatCode="0.0"/>
    <numFmt numFmtId="172" formatCode="#,##0.00;\-#,##0.00"/>
    <numFmt numFmtId="173" formatCode="[$RD$-1C0A]#,##0.00"/>
    <numFmt numFmtId="174" formatCode="_-* #,##0.00_-;\-* #,##0.00_-;_-* &quot;-&quot;??_-;_-@_-"/>
    <numFmt numFmtId="175" formatCode="#,##0;\-#,##0"/>
    <numFmt numFmtId="176" formatCode="0.000"/>
    <numFmt numFmtId="177" formatCode="#,##0.00;[Red]#,##0.00"/>
    <numFmt numFmtId="178" formatCode="0.0%"/>
    <numFmt numFmtId="179" formatCode="#,##0.0"/>
    <numFmt numFmtId="180" formatCode="0.000000"/>
    <numFmt numFmtId="181" formatCode="#,##0.0000"/>
    <numFmt numFmtId="182" formatCode="&quot;$&quot;#,##0.00;\-&quot;$&quot;#,##0.00"/>
    <numFmt numFmtId="183" formatCode="#"/>
    <numFmt numFmtId="184" formatCode="#.0"/>
    <numFmt numFmtId="185" formatCode="#,##0.0\ _€;\-#,##0.0\ _€"/>
    <numFmt numFmtId="186" formatCode="&quot;$&quot;#,##0.00;[Red]\-&quot;$&quot;#,##0.00"/>
    <numFmt numFmtId="187" formatCode="#,##0_ ;\-#,##0\ "/>
    <numFmt numFmtId="188" formatCode="0.00_ ;[Red]\-0.00\ "/>
    <numFmt numFmtId="189" formatCode="0.00;[Red]0.0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sz val="10"/>
      <color indexed="10"/>
      <name val="Arial"/>
      <family val="2"/>
    </font>
    <font>
      <sz val="10"/>
      <color indexed="23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name val="MS Sans Serif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4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0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3" fillId="0" borderId="0"/>
    <xf numFmtId="0" fontId="3" fillId="0" borderId="0"/>
    <xf numFmtId="0" fontId="3" fillId="0" borderId="0"/>
    <xf numFmtId="39" fontId="7" fillId="0" borderId="0"/>
    <xf numFmtId="39" fontId="7" fillId="0" borderId="0"/>
    <xf numFmtId="0" fontId="3" fillId="0" borderId="0"/>
    <xf numFmtId="39" fontId="7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01">
    <xf numFmtId="0" fontId="0" fillId="0" borderId="0" xfId="0"/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center" wrapText="1"/>
    </xf>
    <xf numFmtId="4" fontId="22" fillId="2" borderId="3" xfId="5" applyNumberFormat="1" applyFont="1" applyFill="1" applyBorder="1" applyAlignment="1">
      <alignment vertical="center" wrapText="1"/>
    </xf>
    <xf numFmtId="4" fontId="22" fillId="2" borderId="3" xfId="5" applyNumberFormat="1" applyFont="1" applyFill="1" applyBorder="1" applyAlignment="1">
      <alignment wrapText="1"/>
    </xf>
    <xf numFmtId="0" fontId="3" fillId="2" borderId="3" xfId="0" applyFont="1" applyFill="1" applyBorder="1" applyAlignment="1">
      <alignment horizontal="right" vertical="center" wrapText="1"/>
    </xf>
    <xf numFmtId="0" fontId="22" fillId="2" borderId="3" xfId="0" applyFont="1" applyFill="1" applyBorder="1" applyAlignment="1">
      <alignment vertical="center" wrapText="1"/>
    </xf>
    <xf numFmtId="1" fontId="2" fillId="2" borderId="3" xfId="31" applyNumberFormat="1" applyFont="1" applyFill="1" applyBorder="1" applyAlignment="1">
      <alignment horizontal="right" vertical="center"/>
    </xf>
    <xf numFmtId="39" fontId="2" fillId="2" borderId="3" xfId="31" applyFont="1" applyFill="1" applyBorder="1" applyAlignment="1">
      <alignment vertical="center"/>
    </xf>
    <xf numFmtId="39" fontId="22" fillId="2" borderId="3" xfId="31" applyNumberFormat="1" applyFont="1" applyFill="1" applyBorder="1" applyAlignment="1" applyProtection="1"/>
    <xf numFmtId="4" fontId="22" fillId="2" borderId="3" xfId="31" applyNumberFormat="1" applyFont="1" applyFill="1" applyBorder="1" applyAlignment="1" applyProtection="1">
      <alignment vertical="center"/>
      <protection locked="0"/>
    </xf>
    <xf numFmtId="1" fontId="3" fillId="2" borderId="3" xfId="33" applyNumberFormat="1" applyFont="1" applyFill="1" applyBorder="1" applyAlignment="1">
      <alignment vertical="center"/>
    </xf>
    <xf numFmtId="0" fontId="3" fillId="2" borderId="3" xfId="33" applyFont="1" applyFill="1" applyBorder="1" applyAlignment="1">
      <alignment vertical="center"/>
    </xf>
    <xf numFmtId="0" fontId="3" fillId="2" borderId="3" xfId="33" applyFont="1" applyFill="1" applyBorder="1" applyAlignment="1">
      <alignment horizontal="center"/>
    </xf>
    <xf numFmtId="4" fontId="3" fillId="2" borderId="3" xfId="5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3" fillId="2" borderId="3" xfId="5" applyNumberFormat="1" applyFont="1" applyFill="1" applyBorder="1" applyAlignment="1">
      <alignment horizontal="center" wrapText="1"/>
    </xf>
    <xf numFmtId="0" fontId="3" fillId="2" borderId="3" xfId="33" applyFont="1" applyFill="1" applyBorder="1" applyAlignment="1">
      <alignment horizontal="center" vertical="center"/>
    </xf>
    <xf numFmtId="0" fontId="3" fillId="2" borderId="3" xfId="33" applyFont="1" applyFill="1" applyBorder="1" applyAlignment="1">
      <alignment horizontal="left" vertical="center" wrapText="1"/>
    </xf>
    <xf numFmtId="4" fontId="3" fillId="2" borderId="3" xfId="5" applyNumberFormat="1" applyFont="1" applyFill="1" applyBorder="1" applyAlignment="1">
      <alignment wrapText="1"/>
    </xf>
    <xf numFmtId="0" fontId="22" fillId="2" borderId="3" xfId="33" applyFont="1" applyFill="1" applyBorder="1" applyAlignment="1">
      <alignment vertical="center"/>
    </xf>
    <xf numFmtId="0" fontId="2" fillId="2" borderId="3" xfId="33" applyFont="1" applyFill="1" applyBorder="1" applyAlignment="1">
      <alignment horizontal="right" vertical="center"/>
    </xf>
    <xf numFmtId="0" fontId="2" fillId="2" borderId="3" xfId="33" applyFont="1" applyFill="1" applyBorder="1" applyAlignment="1">
      <alignment vertical="center"/>
    </xf>
    <xf numFmtId="0" fontId="3" fillId="2" borderId="3" xfId="33" applyFont="1" applyFill="1" applyBorder="1" applyAlignment="1">
      <alignment vertical="top"/>
    </xf>
    <xf numFmtId="0" fontId="2" fillId="2" borderId="3" xfId="36" applyFont="1" applyFill="1" applyBorder="1" applyAlignment="1" applyProtection="1">
      <alignment horizontal="right" vertical="top" wrapText="1"/>
      <protection locked="0"/>
    </xf>
    <xf numFmtId="0" fontId="2" fillId="2" borderId="3" xfId="36" applyFont="1" applyFill="1" applyBorder="1" applyAlignment="1" applyProtection="1">
      <alignment horizontal="left" vertical="center" wrapText="1"/>
      <protection locked="0"/>
    </xf>
    <xf numFmtId="0" fontId="3" fillId="2" borderId="3" xfId="36" applyFont="1" applyFill="1" applyBorder="1" applyAlignment="1" applyProtection="1">
      <alignment horizontal="center" vertical="center" wrapText="1"/>
      <protection locked="0"/>
    </xf>
    <xf numFmtId="0" fontId="3" fillId="2" borderId="3" xfId="36" applyFont="1" applyFill="1" applyBorder="1" applyAlignment="1" applyProtection="1">
      <alignment horizontal="right" vertical="top" wrapText="1"/>
      <protection locked="0"/>
    </xf>
    <xf numFmtId="0" fontId="3" fillId="2" borderId="3" xfId="36" applyFont="1" applyFill="1" applyBorder="1" applyAlignment="1" applyProtection="1">
      <alignment horizontal="left" vertical="center" wrapText="1"/>
      <protection locked="0"/>
    </xf>
    <xf numFmtId="0" fontId="3" fillId="2" borderId="3" xfId="36" applyFont="1" applyFill="1" applyBorder="1" applyAlignment="1" applyProtection="1">
      <alignment horizontal="center" wrapText="1"/>
      <protection locked="0"/>
    </xf>
    <xf numFmtId="0" fontId="3" fillId="2" borderId="3" xfId="36" applyFont="1" applyFill="1" applyBorder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3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3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wrapText="1"/>
    </xf>
    <xf numFmtId="39" fontId="3" fillId="2" borderId="3" xfId="0" applyNumberFormat="1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39" fontId="2" fillId="2" borderId="3" xfId="0" applyNumberFormat="1" applyFont="1" applyFill="1" applyBorder="1" applyAlignment="1" applyProtection="1">
      <alignment vertical="center" wrapText="1"/>
      <protection locked="0"/>
    </xf>
    <xf numFmtId="0" fontId="3" fillId="2" borderId="0" xfId="0" applyFont="1" applyFill="1"/>
    <xf numFmtId="0" fontId="3" fillId="2" borderId="3" xfId="0" applyFont="1" applyFill="1" applyBorder="1" applyAlignment="1">
      <alignment horizontal="left" vertical="center"/>
    </xf>
    <xf numFmtId="0" fontId="3" fillId="2" borderId="3" xfId="33" applyFont="1" applyFill="1" applyBorder="1" applyAlignment="1">
      <alignment vertical="center" wrapText="1"/>
    </xf>
    <xf numFmtId="39" fontId="3" fillId="2" borderId="3" xfId="0" applyNumberFormat="1" applyFont="1" applyFill="1" applyBorder="1" applyAlignment="1" applyProtection="1">
      <alignment horizontal="right" wrapText="1"/>
      <protection locked="0"/>
    </xf>
    <xf numFmtId="4" fontId="3" fillId="2" borderId="0" xfId="5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vertical="top"/>
    </xf>
    <xf numFmtId="39" fontId="3" fillId="2" borderId="3" xfId="20" applyNumberFormat="1" applyFont="1" applyFill="1" applyBorder="1" applyAlignment="1">
      <alignment horizontal="left" vertical="top" wrapText="1"/>
    </xf>
    <xf numFmtId="39" fontId="3" fillId="2" borderId="3" xfId="2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right" vertical="top"/>
    </xf>
    <xf numFmtId="39" fontId="3" fillId="2" borderId="3" xfId="2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wrapText="1"/>
    </xf>
    <xf numFmtId="2" fontId="5" fillId="2" borderId="3" xfId="0" applyNumberFormat="1" applyFont="1" applyFill="1" applyBorder="1" applyAlignment="1">
      <alignment horizontal="right" vertical="top"/>
    </xf>
    <xf numFmtId="0" fontId="5" fillId="2" borderId="3" xfId="0" applyNumberFormat="1" applyFont="1" applyFill="1" applyBorder="1" applyAlignment="1">
      <alignment vertical="center" wrapText="1"/>
    </xf>
    <xf numFmtId="1" fontId="2" fillId="2" borderId="3" xfId="23" applyNumberFormat="1" applyFont="1" applyFill="1" applyBorder="1" applyAlignment="1">
      <alignment horizontal="right" vertical="top" wrapText="1"/>
    </xf>
    <xf numFmtId="39" fontId="2" fillId="2" borderId="3" xfId="20" applyNumberFormat="1" applyFont="1" applyFill="1" applyBorder="1" applyAlignment="1">
      <alignment horizontal="left" vertical="top"/>
    </xf>
    <xf numFmtId="39" fontId="3" fillId="2" borderId="3" xfId="20" applyNumberFormat="1" applyFont="1" applyFill="1" applyBorder="1" applyAlignment="1">
      <alignment horizontal="center" wrapText="1"/>
    </xf>
    <xf numFmtId="39" fontId="3" fillId="2" borderId="3" xfId="20" applyNumberFormat="1" applyFont="1" applyFill="1" applyBorder="1" applyAlignment="1">
      <alignment horizontal="center" vertical="center" wrapText="1"/>
    </xf>
    <xf numFmtId="39" fontId="3" fillId="2" borderId="3" xfId="20" applyNumberFormat="1" applyFont="1" applyFill="1" applyBorder="1" applyAlignment="1">
      <alignment horizontal="left" vertical="top"/>
    </xf>
    <xf numFmtId="39" fontId="3" fillId="2" borderId="3" xfId="0" applyNumberFormat="1" applyFont="1" applyFill="1" applyBorder="1" applyAlignment="1">
      <alignment horizontal="left" vertical="top"/>
    </xf>
    <xf numFmtId="0" fontId="3" fillId="2" borderId="3" xfId="2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right" vertical="top"/>
    </xf>
    <xf numFmtId="0" fontId="6" fillId="2" borderId="6" xfId="0" applyFont="1" applyFill="1" applyBorder="1" applyAlignment="1">
      <alignment horizontal="left" vertical="center"/>
    </xf>
    <xf numFmtId="4" fontId="6" fillId="2" borderId="6" xfId="0" applyNumberFormat="1" applyFont="1" applyFill="1" applyBorder="1" applyAlignment="1">
      <alignment horizontal="center"/>
    </xf>
    <xf numFmtId="49" fontId="3" fillId="2" borderId="3" xfId="32" applyNumberFormat="1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171" fontId="5" fillId="2" borderId="3" xfId="0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3" fontId="2" fillId="2" borderId="3" xfId="0" applyNumberFormat="1" applyFont="1" applyFill="1" applyBorder="1" applyAlignment="1" applyProtection="1">
      <alignment horizontal="right" vertical="justify"/>
    </xf>
    <xf numFmtId="0" fontId="2" fillId="2" borderId="3" xfId="0" applyFont="1" applyFill="1" applyBorder="1" applyAlignment="1" applyProtection="1">
      <alignment vertical="justify"/>
    </xf>
    <xf numFmtId="0" fontId="3" fillId="2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171" fontId="3" fillId="2" borderId="3" xfId="23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center" vertical="top"/>
    </xf>
    <xf numFmtId="49" fontId="2" fillId="2" borderId="3" xfId="32" applyNumberFormat="1" applyFont="1" applyFill="1" applyBorder="1" applyAlignment="1">
      <alignment vertical="center" wrapText="1"/>
    </xf>
    <xf numFmtId="2" fontId="3" fillId="2" borderId="3" xfId="32" applyNumberFormat="1" applyFont="1" applyFill="1" applyBorder="1" applyAlignment="1" applyProtection="1">
      <alignment horizontal="center" wrapText="1"/>
      <protection locked="0"/>
    </xf>
    <xf numFmtId="40" fontId="3" fillId="2" borderId="3" xfId="0" applyNumberFormat="1" applyFont="1" applyFill="1" applyBorder="1" applyAlignment="1" applyProtection="1">
      <alignment horizontal="right" wrapText="1"/>
      <protection locked="0"/>
    </xf>
    <xf numFmtId="0" fontId="2" fillId="2" borderId="3" xfId="0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right" vertical="top"/>
    </xf>
    <xf numFmtId="171" fontId="5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180" fontId="3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top" wrapText="1"/>
    </xf>
    <xf numFmtId="175" fontId="6" fillId="2" borderId="3" xfId="0" applyNumberFormat="1" applyFont="1" applyFill="1" applyBorder="1" applyAlignment="1" applyProtection="1">
      <alignment horizontal="right" vertical="top" wrapText="1"/>
    </xf>
    <xf numFmtId="170" fontId="5" fillId="2" borderId="3" xfId="0" applyNumberFormat="1" applyFont="1" applyFill="1" applyBorder="1" applyAlignment="1" applyProtection="1">
      <alignment horizontal="right" vertical="top" wrapText="1"/>
    </xf>
    <xf numFmtId="10" fontId="5" fillId="2" borderId="3" xfId="0" applyNumberFormat="1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>
      <alignment wrapText="1"/>
    </xf>
    <xf numFmtId="172" fontId="5" fillId="2" borderId="3" xfId="0" applyNumberFormat="1" applyFont="1" applyFill="1" applyBorder="1" applyAlignment="1" applyProtection="1">
      <alignment horizontal="right" vertical="top" wrapText="1"/>
    </xf>
    <xf numFmtId="43" fontId="5" fillId="2" borderId="3" xfId="0" applyNumberFormat="1" applyFont="1" applyFill="1" applyBorder="1" applyAlignment="1">
      <alignment horizontal="center"/>
    </xf>
    <xf numFmtId="175" fontId="5" fillId="2" borderId="6" xfId="0" applyNumberFormat="1" applyFont="1" applyFill="1" applyBorder="1" applyAlignment="1" applyProtection="1">
      <alignment horizontal="right" vertical="top" wrapText="1"/>
    </xf>
    <xf numFmtId="0" fontId="3" fillId="2" borderId="6" xfId="0" applyFont="1" applyFill="1" applyBorder="1" applyAlignment="1">
      <alignment vertical="center" wrapText="1"/>
    </xf>
    <xf numFmtId="10" fontId="5" fillId="2" borderId="6" xfId="0" applyNumberFormat="1" applyFont="1" applyFill="1" applyBorder="1" applyAlignment="1" applyProtection="1">
      <alignment horizontal="center" wrapText="1"/>
      <protection locked="0"/>
    </xf>
    <xf numFmtId="39" fontId="3" fillId="2" borderId="3" xfId="0" applyNumberFormat="1" applyFont="1" applyFill="1" applyBorder="1" applyAlignment="1">
      <alignment horizontal="center" vertical="center"/>
    </xf>
    <xf numFmtId="2" fontId="3" fillId="2" borderId="3" xfId="23" applyNumberFormat="1" applyFont="1" applyFill="1" applyBorder="1" applyAlignment="1">
      <alignment horizontal="right" vertical="top" wrapText="1"/>
    </xf>
    <xf numFmtId="39" fontId="3" fillId="2" borderId="3" xfId="0" applyNumberFormat="1" applyFont="1" applyFill="1" applyBorder="1" applyAlignment="1">
      <alignment horizontal="left" vertical="top" wrapText="1"/>
    </xf>
    <xf numFmtId="37" fontId="2" fillId="2" borderId="3" xfId="0" applyNumberFormat="1" applyFont="1" applyFill="1" applyBorder="1" applyAlignment="1">
      <alignment horizontal="right" vertical="top" wrapText="1"/>
    </xf>
    <xf numFmtId="177" fontId="2" fillId="2" borderId="3" xfId="0" applyNumberFormat="1" applyFont="1" applyFill="1" applyBorder="1" applyAlignment="1">
      <alignment vertical="top" wrapText="1"/>
    </xf>
    <xf numFmtId="166" fontId="3" fillId="2" borderId="3" xfId="6" applyFont="1" applyFill="1" applyBorder="1" applyAlignment="1">
      <alignment horizontal="center" wrapText="1"/>
    </xf>
    <xf numFmtId="169" fontId="2" fillId="2" borderId="3" xfId="0" applyNumberFormat="1" applyFont="1" applyFill="1" applyBorder="1" applyAlignment="1">
      <alignment horizontal="right" vertical="top" wrapText="1"/>
    </xf>
    <xf numFmtId="185" fontId="3" fillId="2" borderId="3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left" vertical="top"/>
    </xf>
    <xf numFmtId="185" fontId="2" fillId="2" borderId="3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left" vertical="top"/>
    </xf>
    <xf numFmtId="169" fontId="3" fillId="2" borderId="3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left" vertical="top" wrapText="1"/>
    </xf>
    <xf numFmtId="169" fontId="2" fillId="2" borderId="6" xfId="0" applyNumberFormat="1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left" vertical="top"/>
    </xf>
    <xf numFmtId="39" fontId="3" fillId="2" borderId="3" xfId="0" applyNumberFormat="1" applyFont="1" applyFill="1" applyBorder="1" applyAlignment="1">
      <alignment horizontal="right" vertical="top" wrapText="1"/>
    </xf>
    <xf numFmtId="0" fontId="3" fillId="2" borderId="3" xfId="0" quotePrefix="1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right" wrapText="1"/>
    </xf>
    <xf numFmtId="0" fontId="3" fillId="2" borderId="3" xfId="0" applyFont="1" applyFill="1" applyBorder="1" applyAlignment="1"/>
    <xf numFmtId="0" fontId="2" fillId="2" borderId="3" xfId="0" quotePrefix="1" applyFont="1" applyFill="1" applyBorder="1" applyAlignment="1">
      <alignment horizontal="left" vertical="top"/>
    </xf>
    <xf numFmtId="0" fontId="18" fillId="2" borderId="3" xfId="0" applyFont="1" applyFill="1" applyBorder="1" applyAlignment="1">
      <alignment wrapText="1"/>
    </xf>
    <xf numFmtId="0" fontId="18" fillId="2" borderId="3" xfId="0" applyFont="1" applyFill="1" applyBorder="1" applyAlignment="1">
      <alignment horizontal="right"/>
    </xf>
    <xf numFmtId="171" fontId="18" fillId="2" borderId="3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>
      <alignment horizontal="right"/>
    </xf>
    <xf numFmtId="2" fontId="5" fillId="2" borderId="6" xfId="0" applyNumberFormat="1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left" vertical="center" wrapText="1"/>
    </xf>
    <xf numFmtId="4" fontId="5" fillId="2" borderId="6" xfId="0" applyNumberFormat="1" applyFont="1" applyFill="1" applyBorder="1" applyAlignment="1">
      <alignment horizontal="center"/>
    </xf>
    <xf numFmtId="1" fontId="17" fillId="2" borderId="3" xfId="0" applyNumberFormat="1" applyFont="1" applyFill="1" applyBorder="1" applyAlignment="1">
      <alignment horizontal="right"/>
    </xf>
    <xf numFmtId="0" fontId="17" fillId="2" borderId="3" xfId="0" applyFont="1" applyFill="1" applyBorder="1" applyAlignment="1">
      <alignment wrapText="1"/>
    </xf>
    <xf numFmtId="1" fontId="2" fillId="2" borderId="3" xfId="0" applyNumberFormat="1" applyFont="1" applyFill="1" applyBorder="1" applyAlignment="1">
      <alignment horizontal="right"/>
    </xf>
    <xf numFmtId="39" fontId="2" fillId="2" borderId="3" xfId="0" applyNumberFormat="1" applyFont="1" applyFill="1" applyBorder="1" applyAlignment="1">
      <alignment wrapText="1"/>
    </xf>
    <xf numFmtId="177" fontId="3" fillId="2" borderId="3" xfId="0" applyNumberFormat="1" applyFont="1" applyFill="1" applyBorder="1" applyAlignment="1">
      <alignment horizontal="center"/>
    </xf>
    <xf numFmtId="171" fontId="18" fillId="2" borderId="3" xfId="0" applyNumberFormat="1" applyFont="1" applyFill="1" applyBorder="1" applyAlignment="1">
      <alignment horizontal="right" vertical="top"/>
    </xf>
    <xf numFmtId="39" fontId="3" fillId="2" borderId="3" xfId="0" applyNumberFormat="1" applyFont="1" applyFill="1" applyBorder="1" applyAlignment="1">
      <alignment wrapText="1"/>
    </xf>
    <xf numFmtId="39" fontId="3" fillId="2" borderId="3" xfId="0" applyNumberFormat="1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vertical="center"/>
    </xf>
    <xf numFmtId="2" fontId="6" fillId="2" borderId="3" xfId="0" applyNumberFormat="1" applyFont="1" applyFill="1" applyBorder="1" applyAlignment="1">
      <alignment horizontal="center"/>
    </xf>
    <xf numFmtId="10" fontId="5" fillId="2" borderId="3" xfId="0" applyNumberFormat="1" applyFont="1" applyFill="1" applyBorder="1" applyAlignment="1" applyProtection="1">
      <alignment horizontal="center"/>
      <protection locked="0"/>
    </xf>
    <xf numFmtId="171" fontId="3" fillId="2" borderId="3" xfId="23" applyNumberFormat="1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vertical="top" wrapText="1"/>
    </xf>
    <xf numFmtId="166" fontId="3" fillId="2" borderId="3" xfId="5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1" fillId="2" borderId="3" xfId="0" applyFont="1" applyFill="1" applyBorder="1" applyAlignment="1">
      <alignment horizontal="justify" vertical="top"/>
    </xf>
    <xf numFmtId="0" fontId="19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justify" vertical="top" wrapText="1"/>
    </xf>
    <xf numFmtId="0" fontId="19" fillId="2" borderId="3" xfId="0" applyFont="1" applyFill="1" applyBorder="1" applyAlignment="1">
      <alignment horizontal="center" wrapText="1"/>
    </xf>
    <xf numFmtId="2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vertical="top"/>
    </xf>
    <xf numFmtId="0" fontId="17" fillId="2" borderId="3" xfId="0" applyFont="1" applyFill="1" applyBorder="1" applyAlignment="1">
      <alignment vertical="top"/>
    </xf>
    <xf numFmtId="0" fontId="17" fillId="2" borderId="3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vertical="top"/>
    </xf>
    <xf numFmtId="0" fontId="3" fillId="2" borderId="6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/>
    </xf>
    <xf numFmtId="177" fontId="6" fillId="2" borderId="3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171" fontId="5" fillId="2" borderId="3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/>
    </xf>
    <xf numFmtId="177" fontId="5" fillId="2" borderId="3" xfId="0" applyNumberFormat="1" applyFont="1" applyFill="1" applyBorder="1" applyAlignment="1">
      <alignment horizontal="center"/>
    </xf>
    <xf numFmtId="171" fontId="6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171" fontId="3" fillId="2" borderId="3" xfId="0" applyNumberFormat="1" applyFont="1" applyFill="1" applyBorder="1" applyAlignment="1">
      <alignment horizontal="right"/>
    </xf>
    <xf numFmtId="177" fontId="3" fillId="2" borderId="3" xfId="0" applyNumberFormat="1" applyFont="1" applyFill="1" applyBorder="1" applyAlignment="1">
      <alignment horizontal="center" wrapText="1"/>
    </xf>
    <xf numFmtId="171" fontId="5" fillId="2" borderId="3" xfId="0" applyNumberFormat="1" applyFont="1" applyFill="1" applyBorder="1" applyAlignment="1">
      <alignment horizontal="right" vertical="top" wrapText="1"/>
    </xf>
    <xf numFmtId="0" fontId="5" fillId="2" borderId="3" xfId="0" quotePrefix="1" applyFont="1" applyFill="1" applyBorder="1" applyAlignment="1">
      <alignment horizontal="left"/>
    </xf>
    <xf numFmtId="0" fontId="5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top" wrapText="1"/>
    </xf>
    <xf numFmtId="49" fontId="2" fillId="2" borderId="3" xfId="32" applyNumberFormat="1" applyFont="1" applyFill="1" applyBorder="1" applyAlignment="1">
      <alignment horizontal="left" vertical="top" wrapText="1"/>
    </xf>
    <xf numFmtId="49" fontId="2" fillId="2" borderId="3" xfId="32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/>
    </xf>
    <xf numFmtId="169" fontId="3" fillId="2" borderId="3" xfId="32" applyNumberFormat="1" applyFont="1" applyFill="1" applyBorder="1" applyAlignment="1">
      <alignment horizontal="right" vertical="top" wrapText="1"/>
    </xf>
    <xf numFmtId="49" fontId="3" fillId="2" borderId="3" xfId="32" applyNumberFormat="1" applyFont="1" applyFill="1" applyBorder="1" applyAlignment="1">
      <alignment horizontal="left" vertical="center" wrapText="1"/>
    </xf>
    <xf numFmtId="2" fontId="3" fillId="2" borderId="3" xfId="22" applyNumberFormat="1" applyFont="1" applyFill="1" applyBorder="1" applyAlignment="1">
      <alignment horizontal="center"/>
    </xf>
    <xf numFmtId="2" fontId="3" fillId="2" borderId="3" xfId="32" applyNumberFormat="1" applyFont="1" applyFill="1" applyBorder="1" applyAlignment="1" applyProtection="1">
      <alignment horizontal="center"/>
      <protection locked="0"/>
    </xf>
    <xf numFmtId="171" fontId="3" fillId="2" borderId="3" xfId="32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center"/>
    </xf>
    <xf numFmtId="173" fontId="2" fillId="2" borderId="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vertical="top"/>
    </xf>
    <xf numFmtId="49" fontId="1" fillId="2" borderId="3" xfId="32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wrapText="1"/>
    </xf>
    <xf numFmtId="170" fontId="5" fillId="2" borderId="3" xfId="0" applyNumberFormat="1" applyFont="1" applyFill="1" applyBorder="1" applyAlignment="1" applyProtection="1">
      <alignment horizontal="right" vertical="top"/>
    </xf>
    <xf numFmtId="175" fontId="6" fillId="2" borderId="3" xfId="0" applyNumberFormat="1" applyFont="1" applyFill="1" applyBorder="1" applyAlignment="1" applyProtection="1">
      <alignment horizontal="right" vertical="top"/>
    </xf>
    <xf numFmtId="0" fontId="1" fillId="2" borderId="3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vertical="top" wrapText="1"/>
    </xf>
    <xf numFmtId="0" fontId="3" fillId="2" borderId="3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37" fontId="3" fillId="2" borderId="3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right" vertical="top"/>
    </xf>
    <xf numFmtId="49" fontId="2" fillId="2" borderId="3" xfId="32" applyNumberFormat="1" applyFont="1" applyFill="1" applyBorder="1" applyAlignment="1">
      <alignment horizontal="left" vertical="center"/>
    </xf>
    <xf numFmtId="171" fontId="3" fillId="2" borderId="3" xfId="0" applyNumberFormat="1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/>
    </xf>
    <xf numFmtId="49" fontId="3" fillId="2" borderId="6" xfId="32" applyNumberFormat="1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right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179" fontId="19" fillId="3" borderId="3" xfId="0" applyNumberFormat="1" applyFont="1" applyFill="1" applyBorder="1" applyAlignment="1" applyProtection="1">
      <alignment horizontal="right" vertical="top"/>
    </xf>
    <xf numFmtId="0" fontId="5" fillId="2" borderId="3" xfId="0" applyFont="1" applyFill="1" applyBorder="1" applyAlignment="1">
      <alignment horizontal="left" vertical="top" wrapText="1"/>
    </xf>
    <xf numFmtId="4" fontId="3" fillId="3" borderId="3" xfId="0" applyNumberFormat="1" applyFont="1" applyFill="1" applyBorder="1" applyAlignment="1">
      <alignment horizontal="center" wrapText="1"/>
    </xf>
    <xf numFmtId="2" fontId="3" fillId="2" borderId="3" xfId="0" applyNumberFormat="1" applyFont="1" applyFill="1" applyBorder="1" applyAlignment="1">
      <alignment horizontal="right" vertical="top" wrapText="1"/>
    </xf>
    <xf numFmtId="0" fontId="1" fillId="2" borderId="3" xfId="0" applyNumberFormat="1" applyFont="1" applyFill="1" applyBorder="1" applyAlignment="1">
      <alignment wrapText="1"/>
    </xf>
    <xf numFmtId="4" fontId="1" fillId="2" borderId="3" xfId="0" applyNumberFormat="1" applyFont="1" applyFill="1" applyBorder="1" applyAlignment="1">
      <alignment horizontal="center"/>
    </xf>
    <xf numFmtId="37" fontId="2" fillId="2" borderId="3" xfId="0" applyNumberFormat="1" applyFont="1" applyFill="1" applyBorder="1" applyAlignment="1">
      <alignment horizontal="center" vertical="top" wrapText="1"/>
    </xf>
    <xf numFmtId="39" fontId="2" fillId="2" borderId="3" xfId="32" applyFont="1" applyFill="1" applyBorder="1" applyAlignment="1">
      <alignment horizontal="right" vertical="top" wrapText="1"/>
    </xf>
    <xf numFmtId="4" fontId="2" fillId="2" borderId="3" xfId="22" applyNumberFormat="1" applyFont="1" applyFill="1" applyBorder="1" applyAlignment="1">
      <alignment horizontal="right" vertical="top"/>
    </xf>
    <xf numFmtId="187" fontId="3" fillId="2" borderId="3" xfId="32" applyNumberFormat="1" applyFont="1" applyFill="1" applyBorder="1" applyAlignment="1">
      <alignment horizontal="right" vertical="top" wrapText="1"/>
    </xf>
    <xf numFmtId="4" fontId="3" fillId="2" borderId="3" xfId="22" applyNumberFormat="1" applyFont="1" applyFill="1" applyBorder="1" applyAlignment="1">
      <alignment horizontal="center" vertical="top"/>
    </xf>
    <xf numFmtId="187" fontId="3" fillId="2" borderId="3" xfId="32" applyNumberFormat="1" applyFont="1" applyFill="1" applyBorder="1" applyAlignment="1">
      <alignment vertical="top" wrapText="1"/>
    </xf>
    <xf numFmtId="37" fontId="3" fillId="2" borderId="3" xfId="32" applyNumberFormat="1" applyFont="1" applyFill="1" applyBorder="1" applyAlignment="1">
      <alignment vertical="top" wrapText="1"/>
    </xf>
    <xf numFmtId="49" fontId="3" fillId="2" borderId="3" xfId="32" applyNumberFormat="1" applyFont="1" applyFill="1" applyBorder="1" applyAlignment="1">
      <alignment horizontal="center" vertical="top" wrapText="1"/>
    </xf>
    <xf numFmtId="37" fontId="2" fillId="2" borderId="3" xfId="32" applyNumberFormat="1" applyFont="1" applyFill="1" applyBorder="1" applyAlignment="1">
      <alignment horizontal="right" vertical="top" wrapText="1"/>
    </xf>
    <xf numFmtId="4" fontId="3" fillId="2" borderId="3" xfId="22" applyNumberFormat="1" applyFont="1" applyFill="1" applyBorder="1" applyAlignment="1">
      <alignment vertical="center"/>
    </xf>
    <xf numFmtId="4" fontId="3" fillId="2" borderId="3" xfId="22" applyNumberFormat="1" applyFont="1" applyFill="1" applyBorder="1" applyAlignment="1">
      <alignment horizontal="center" vertical="center"/>
    </xf>
    <xf numFmtId="49" fontId="2" fillId="2" borderId="3" xfId="32" applyNumberFormat="1" applyFont="1" applyFill="1" applyBorder="1" applyAlignment="1">
      <alignment horizontal="center" vertical="top" wrapText="1"/>
    </xf>
    <xf numFmtId="39" fontId="3" fillId="2" borderId="3" xfId="32" applyNumberFormat="1" applyFont="1" applyFill="1" applyBorder="1" applyAlignment="1" applyProtection="1">
      <alignment vertical="top"/>
      <protection locked="0"/>
    </xf>
    <xf numFmtId="169" fontId="2" fillId="2" borderId="3" xfId="32" applyNumberFormat="1" applyFont="1" applyFill="1" applyBorder="1" applyAlignment="1">
      <alignment horizontal="right" vertical="top" wrapText="1"/>
    </xf>
    <xf numFmtId="3" fontId="3" fillId="2" borderId="3" xfId="32" applyNumberFormat="1" applyFont="1" applyFill="1" applyBorder="1" applyAlignment="1">
      <alignment horizontal="right" vertical="top" wrapText="1"/>
    </xf>
    <xf numFmtId="39" fontId="3" fillId="2" borderId="3" xfId="32" applyNumberFormat="1" applyFont="1" applyFill="1" applyBorder="1" applyAlignment="1" applyProtection="1">
      <alignment horizontal="center" vertical="center"/>
      <protection locked="0"/>
    </xf>
    <xf numFmtId="39" fontId="3" fillId="2" borderId="3" xfId="32" applyNumberFormat="1" applyFont="1" applyFill="1" applyBorder="1" applyAlignment="1" applyProtection="1">
      <alignment horizontal="center" vertical="top"/>
      <protection locked="0"/>
    </xf>
    <xf numFmtId="39" fontId="3" fillId="2" borderId="3" xfId="32" applyNumberFormat="1" applyFont="1" applyFill="1" applyBorder="1" applyAlignment="1" applyProtection="1">
      <alignment horizontal="center"/>
      <protection locked="0"/>
    </xf>
    <xf numFmtId="3" fontId="3" fillId="2" borderId="6" xfId="32" applyNumberFormat="1" applyFont="1" applyFill="1" applyBorder="1" applyAlignment="1">
      <alignment horizontal="right" vertical="top" wrapText="1"/>
    </xf>
    <xf numFmtId="39" fontId="3" fillId="2" borderId="6" xfId="32" applyNumberFormat="1" applyFont="1" applyFill="1" applyBorder="1" applyAlignment="1" applyProtection="1">
      <alignment horizontal="center" vertical="top"/>
      <protection locked="0"/>
    </xf>
    <xf numFmtId="3" fontId="2" fillId="2" borderId="3" xfId="32" applyNumberFormat="1" applyFont="1" applyFill="1" applyBorder="1" applyAlignment="1">
      <alignment horizontal="right" vertical="top" wrapText="1"/>
    </xf>
    <xf numFmtId="179" fontId="3" fillId="2" borderId="3" xfId="32" applyNumberFormat="1" applyFont="1" applyFill="1" applyBorder="1" applyAlignment="1">
      <alignment horizontal="right" vertical="top" wrapText="1"/>
    </xf>
    <xf numFmtId="2" fontId="22" fillId="2" borderId="3" xfId="5" applyNumberFormat="1" applyFont="1" applyFill="1" applyBorder="1" applyAlignment="1">
      <alignment vertical="center" wrapText="1"/>
    </xf>
    <xf numFmtId="2" fontId="3" fillId="2" borderId="3" xfId="5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wrapText="1"/>
    </xf>
    <xf numFmtId="4" fontId="6" fillId="2" borderId="3" xfId="0" applyNumberFormat="1" applyFont="1" applyFill="1" applyBorder="1" applyAlignment="1">
      <alignment wrapText="1"/>
    </xf>
    <xf numFmtId="4" fontId="3" fillId="2" borderId="3" xfId="6" applyNumberFormat="1" applyFont="1" applyFill="1" applyBorder="1" applyAlignment="1">
      <alignment wrapText="1"/>
    </xf>
    <xf numFmtId="4" fontId="6" fillId="2" borderId="6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4" fontId="12" fillId="2" borderId="3" xfId="0" applyNumberFormat="1" applyFont="1" applyFill="1" applyBorder="1" applyAlignment="1">
      <alignment wrapText="1"/>
    </xf>
    <xf numFmtId="4" fontId="3" fillId="2" borderId="6" xfId="0" applyNumberFormat="1" applyFont="1" applyFill="1" applyBorder="1" applyAlignment="1">
      <alignment wrapText="1"/>
    </xf>
    <xf numFmtId="4" fontId="5" fillId="2" borderId="6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vertical="top" wrapText="1"/>
    </xf>
    <xf numFmtId="4" fontId="6" fillId="2" borderId="3" xfId="10" applyNumberFormat="1" applyFont="1" applyFill="1" applyBorder="1" applyAlignment="1">
      <alignment wrapText="1"/>
    </xf>
    <xf numFmtId="4" fontId="5" fillId="2" borderId="3" xfId="10" applyNumberFormat="1" applyFont="1" applyFill="1" applyBorder="1" applyAlignment="1">
      <alignment wrapText="1"/>
    </xf>
    <xf numFmtId="4" fontId="3" fillId="2" borderId="3" xfId="16" applyNumberFormat="1" applyFont="1" applyFill="1" applyBorder="1" applyAlignment="1">
      <alignment wrapText="1"/>
    </xf>
    <xf numFmtId="4" fontId="3" fillId="2" borderId="3" xfId="17" applyNumberFormat="1" applyFont="1" applyFill="1" applyBorder="1" applyAlignment="1" applyProtection="1">
      <alignment vertical="center" wrapText="1"/>
      <protection locked="0"/>
    </xf>
    <xf numFmtId="4" fontId="3" fillId="2" borderId="3" xfId="17" applyNumberFormat="1" applyFont="1" applyFill="1" applyBorder="1" applyAlignment="1" applyProtection="1">
      <alignment wrapText="1"/>
      <protection locked="0"/>
    </xf>
    <xf numFmtId="4" fontId="2" fillId="2" borderId="3" xfId="22" applyNumberFormat="1" applyFont="1" applyFill="1" applyBorder="1" applyAlignment="1">
      <alignment vertical="top" wrapText="1"/>
    </xf>
    <xf numFmtId="4" fontId="3" fillId="2" borderId="3" xfId="22" applyNumberFormat="1" applyFont="1" applyFill="1" applyBorder="1" applyAlignment="1">
      <alignment vertical="top" wrapText="1"/>
    </xf>
    <xf numFmtId="4" fontId="3" fillId="2" borderId="3" xfId="22" applyNumberFormat="1" applyFont="1" applyFill="1" applyBorder="1" applyAlignment="1">
      <alignment vertical="center" wrapText="1"/>
    </xf>
    <xf numFmtId="168" fontId="5" fillId="2" borderId="3" xfId="20" applyNumberFormat="1" applyFont="1" applyFill="1" applyBorder="1" applyAlignment="1">
      <alignment wrapText="1"/>
    </xf>
    <xf numFmtId="168" fontId="5" fillId="2" borderId="3" xfId="20" applyNumberFormat="1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wrapText="1"/>
    </xf>
    <xf numFmtId="2" fontId="3" fillId="2" borderId="3" xfId="32" applyNumberFormat="1" applyFont="1" applyFill="1" applyBorder="1" applyAlignment="1">
      <alignment wrapText="1"/>
    </xf>
    <xf numFmtId="2" fontId="3" fillId="2" borderId="3" xfId="0" applyNumberFormat="1" applyFont="1" applyFill="1" applyBorder="1" applyAlignment="1">
      <alignment wrapText="1"/>
    </xf>
    <xf numFmtId="168" fontId="3" fillId="2" borderId="3" xfId="0" applyNumberFormat="1" applyFont="1" applyFill="1" applyBorder="1" applyAlignment="1" applyProtection="1">
      <alignment wrapText="1"/>
    </xf>
    <xf numFmtId="168" fontId="3" fillId="2" borderId="6" xfId="0" applyNumberFormat="1" applyFont="1" applyFill="1" applyBorder="1" applyAlignment="1" applyProtection="1">
      <alignment wrapText="1"/>
    </xf>
    <xf numFmtId="168" fontId="5" fillId="2" borderId="3" xfId="0" applyNumberFormat="1" applyFont="1" applyFill="1" applyBorder="1" applyAlignment="1">
      <alignment vertical="center" wrapText="1"/>
    </xf>
    <xf numFmtId="177" fontId="18" fillId="2" borderId="3" xfId="7" applyNumberFormat="1" applyFont="1" applyFill="1" applyBorder="1" applyAlignment="1">
      <alignment wrapText="1"/>
    </xf>
    <xf numFmtId="4" fontId="3" fillId="2" borderId="3" xfId="18" applyNumberFormat="1" applyFont="1" applyFill="1" applyBorder="1" applyAlignment="1">
      <alignment wrapText="1"/>
    </xf>
    <xf numFmtId="4" fontId="3" fillId="2" borderId="3" xfId="18" applyNumberFormat="1" applyFont="1" applyFill="1" applyBorder="1" applyAlignment="1">
      <alignment vertical="top" wrapText="1"/>
    </xf>
    <xf numFmtId="4" fontId="3" fillId="2" borderId="3" xfId="6" applyNumberFormat="1" applyFont="1" applyFill="1" applyBorder="1" applyAlignment="1">
      <alignment vertical="top" wrapText="1"/>
    </xf>
    <xf numFmtId="2" fontId="6" fillId="2" borderId="3" xfId="0" applyNumberFormat="1" applyFont="1" applyFill="1" applyBorder="1" applyAlignment="1">
      <alignment wrapText="1"/>
    </xf>
    <xf numFmtId="166" fontId="3" fillId="2" borderId="3" xfId="5" applyFont="1" applyFill="1" applyBorder="1" applyAlignment="1">
      <alignment wrapText="1"/>
    </xf>
    <xf numFmtId="43" fontId="3" fillId="2" borderId="3" xfId="0" applyNumberFormat="1" applyFont="1" applyFill="1" applyBorder="1" applyAlignment="1">
      <alignment wrapText="1"/>
    </xf>
    <xf numFmtId="43" fontId="3" fillId="2" borderId="6" xfId="0" applyNumberFormat="1" applyFont="1" applyFill="1" applyBorder="1" applyAlignment="1">
      <alignment wrapText="1"/>
    </xf>
    <xf numFmtId="4" fontId="3" fillId="2" borderId="3" xfId="32" applyNumberFormat="1" applyFont="1" applyFill="1" applyBorder="1" applyAlignment="1">
      <alignment wrapText="1"/>
    </xf>
    <xf numFmtId="4" fontId="3" fillId="2" borderId="3" xfId="22" applyNumberFormat="1" applyFont="1" applyFill="1" applyBorder="1" applyAlignment="1">
      <alignment wrapText="1"/>
    </xf>
    <xf numFmtId="43" fontId="3" fillId="2" borderId="3" xfId="14" applyFont="1" applyFill="1" applyBorder="1" applyAlignment="1" applyProtection="1">
      <alignment wrapText="1"/>
    </xf>
    <xf numFmtId="2" fontId="3" fillId="2" borderId="6" xfId="0" applyNumberFormat="1" applyFont="1" applyFill="1" applyBorder="1" applyAlignment="1">
      <alignment wrapText="1"/>
    </xf>
    <xf numFmtId="4" fontId="3" fillId="2" borderId="3" xfId="27" applyNumberFormat="1" applyFont="1" applyFill="1" applyBorder="1" applyAlignment="1">
      <alignment wrapText="1"/>
    </xf>
    <xf numFmtId="4" fontId="1" fillId="2" borderId="3" xfId="15" applyNumberFormat="1" applyFont="1" applyFill="1" applyBorder="1" applyAlignment="1" applyProtection="1">
      <alignment wrapText="1"/>
    </xf>
    <xf numFmtId="4" fontId="3" fillId="2" borderId="3" xfId="32" applyNumberFormat="1" applyFont="1" applyFill="1" applyBorder="1" applyAlignment="1">
      <alignment vertical="top" wrapText="1"/>
    </xf>
    <xf numFmtId="4" fontId="3" fillId="2" borderId="3" xfId="32" applyNumberFormat="1" applyFont="1" applyFill="1" applyBorder="1" applyAlignment="1">
      <alignment vertical="center" wrapText="1"/>
    </xf>
    <xf numFmtId="4" fontId="3" fillId="2" borderId="6" xfId="32" applyNumberFormat="1" applyFont="1" applyFill="1" applyBorder="1" applyAlignment="1">
      <alignment vertical="top" wrapText="1"/>
    </xf>
    <xf numFmtId="4" fontId="22" fillId="2" borderId="3" xfId="31" applyNumberFormat="1" applyFont="1" applyFill="1" applyBorder="1" applyAlignment="1">
      <alignment vertical="center" wrapText="1"/>
    </xf>
    <xf numFmtId="4" fontId="3" fillId="2" borderId="3" xfId="19" applyNumberFormat="1" applyFont="1" applyFill="1" applyBorder="1" applyAlignment="1">
      <alignment vertical="center" wrapText="1"/>
    </xf>
    <xf numFmtId="4" fontId="3" fillId="2" borderId="3" xfId="19" applyNumberFormat="1" applyFont="1" applyFill="1" applyBorder="1" applyAlignment="1">
      <alignment wrapText="1"/>
    </xf>
    <xf numFmtId="189" fontId="3" fillId="2" borderId="3" xfId="0" applyNumberFormat="1" applyFont="1" applyFill="1" applyBorder="1" applyAlignment="1" applyProtection="1">
      <alignment vertical="center" wrapText="1"/>
    </xf>
    <xf numFmtId="189" fontId="3" fillId="2" borderId="3" xfId="0" applyNumberFormat="1" applyFont="1" applyFill="1" applyBorder="1" applyAlignment="1" applyProtection="1">
      <alignment wrapText="1"/>
    </xf>
    <xf numFmtId="2" fontId="3" fillId="2" borderId="3" xfId="6" applyNumberFormat="1" applyFont="1" applyFill="1" applyBorder="1" applyAlignment="1">
      <alignment wrapText="1"/>
    </xf>
    <xf numFmtId="2" fontId="5" fillId="2" borderId="3" xfId="0" applyNumberFormat="1" applyFont="1" applyFill="1" applyBorder="1" applyAlignment="1">
      <alignment vertical="center" wrapText="1"/>
    </xf>
    <xf numFmtId="2" fontId="3" fillId="2" borderId="3" xfId="6" applyNumberFormat="1" applyFont="1" applyFill="1" applyBorder="1" applyAlignment="1">
      <alignment vertical="center" wrapText="1"/>
    </xf>
    <xf numFmtId="2" fontId="6" fillId="2" borderId="6" xfId="0" applyNumberFormat="1" applyFont="1" applyFill="1" applyBorder="1" applyAlignment="1">
      <alignment wrapText="1"/>
    </xf>
    <xf numFmtId="2" fontId="3" fillId="2" borderId="3" xfId="35" applyNumberFormat="1" applyFont="1" applyFill="1" applyBorder="1" applyAlignment="1" applyProtection="1">
      <alignment wrapText="1"/>
      <protection locked="0"/>
    </xf>
    <xf numFmtId="2" fontId="12" fillId="2" borderId="3" xfId="0" applyNumberFormat="1" applyFont="1" applyFill="1" applyBorder="1" applyAlignment="1">
      <alignment wrapText="1"/>
    </xf>
    <xf numFmtId="2" fontId="12" fillId="2" borderId="3" xfId="29" applyNumberFormat="1" applyFont="1" applyFill="1" applyBorder="1" applyAlignment="1">
      <alignment wrapText="1"/>
    </xf>
    <xf numFmtId="2" fontId="18" fillId="2" borderId="3" xfId="0" applyNumberFormat="1" applyFont="1" applyFill="1" applyBorder="1" applyAlignment="1">
      <alignment wrapText="1"/>
    </xf>
    <xf numFmtId="2" fontId="12" fillId="2" borderId="6" xfId="0" applyNumberFormat="1" applyFont="1" applyFill="1" applyBorder="1" applyAlignment="1">
      <alignment wrapText="1"/>
    </xf>
    <xf numFmtId="2" fontId="12" fillId="2" borderId="3" xfId="5" applyNumberFormat="1" applyFont="1" applyFill="1" applyBorder="1" applyAlignment="1">
      <alignment wrapText="1"/>
    </xf>
    <xf numFmtId="2" fontId="3" fillId="2" borderId="3" xfId="32" applyNumberFormat="1" applyFont="1" applyFill="1" applyBorder="1" applyAlignment="1" applyProtection="1">
      <alignment wrapText="1"/>
    </xf>
    <xf numFmtId="2" fontId="3" fillId="2" borderId="6" xfId="6" applyNumberFormat="1" applyFont="1" applyFill="1" applyBorder="1" applyAlignment="1">
      <alignment wrapText="1"/>
    </xf>
    <xf numFmtId="2" fontId="18" fillId="2" borderId="3" xfId="7" applyNumberFormat="1" applyFont="1" applyFill="1" applyBorder="1" applyAlignment="1">
      <alignment wrapText="1"/>
    </xf>
    <xf numFmtId="2" fontId="3" fillId="2" borderId="3" xfId="7" applyNumberFormat="1" applyFont="1" applyFill="1" applyBorder="1" applyAlignment="1">
      <alignment wrapText="1"/>
    </xf>
    <xf numFmtId="2" fontId="5" fillId="2" borderId="6" xfId="0" applyNumberFormat="1" applyFont="1" applyFill="1" applyBorder="1" applyAlignment="1">
      <alignment wrapText="1"/>
    </xf>
    <xf numFmtId="2" fontId="3" fillId="2" borderId="3" xfId="6" applyNumberFormat="1" applyFont="1" applyFill="1" applyBorder="1" applyAlignment="1" applyProtection="1">
      <alignment vertical="top" wrapText="1"/>
      <protection locked="0"/>
    </xf>
    <xf numFmtId="2" fontId="3" fillId="2" borderId="3" xfId="5" applyNumberFormat="1" applyFont="1" applyFill="1" applyBorder="1" applyAlignment="1">
      <alignment wrapText="1"/>
    </xf>
    <xf numFmtId="2" fontId="6" fillId="2" borderId="3" xfId="10" applyNumberFormat="1" applyFont="1" applyFill="1" applyBorder="1" applyAlignment="1">
      <alignment wrapText="1"/>
    </xf>
    <xf numFmtId="2" fontId="5" fillId="2" borderId="3" xfId="10" applyNumberFormat="1" applyFont="1" applyFill="1" applyBorder="1" applyAlignment="1">
      <alignment wrapText="1"/>
    </xf>
    <xf numFmtId="2" fontId="3" fillId="2" borderId="3" xfId="16" applyNumberFormat="1" applyFont="1" applyFill="1" applyBorder="1" applyAlignment="1">
      <alignment wrapText="1"/>
    </xf>
    <xf numFmtId="2" fontId="3" fillId="2" borderId="3" xfId="14" applyNumberFormat="1" applyFont="1" applyFill="1" applyBorder="1" applyAlignment="1" applyProtection="1">
      <alignment wrapText="1"/>
    </xf>
    <xf numFmtId="2" fontId="1" fillId="2" borderId="3" xfId="0" applyNumberFormat="1" applyFont="1" applyFill="1" applyBorder="1" applyAlignment="1">
      <alignment wrapText="1"/>
    </xf>
    <xf numFmtId="2" fontId="3" fillId="3" borderId="3" xfId="0" applyNumberFormat="1" applyFont="1" applyFill="1" applyBorder="1" applyAlignment="1">
      <alignment wrapText="1"/>
    </xf>
    <xf numFmtId="2" fontId="2" fillId="2" borderId="3" xfId="22" applyNumberFormat="1" applyFont="1" applyFill="1" applyBorder="1" applyAlignment="1">
      <alignment vertical="top" wrapText="1"/>
    </xf>
    <xf numFmtId="2" fontId="3" fillId="2" borderId="3" xfId="22" applyNumberFormat="1" applyFont="1" applyFill="1" applyBorder="1" applyAlignment="1">
      <alignment vertical="top" wrapText="1"/>
    </xf>
    <xf numFmtId="2" fontId="3" fillId="2" borderId="3" xfId="22" applyNumberFormat="1" applyFont="1" applyFill="1" applyBorder="1" applyAlignment="1">
      <alignment vertical="center" wrapText="1"/>
    </xf>
    <xf numFmtId="2" fontId="3" fillId="2" borderId="3" xfId="32" applyNumberFormat="1" applyFont="1" applyFill="1" applyBorder="1" applyAlignment="1" applyProtection="1">
      <alignment vertical="top" wrapText="1"/>
    </xf>
    <xf numFmtId="2" fontId="3" fillId="2" borderId="3" xfId="32" applyNumberFormat="1" applyFont="1" applyFill="1" applyBorder="1" applyAlignment="1" applyProtection="1">
      <alignment vertical="center" wrapText="1"/>
    </xf>
    <xf numFmtId="2" fontId="3" fillId="2" borderId="6" xfId="32" applyNumberFormat="1" applyFont="1" applyFill="1" applyBorder="1" applyAlignment="1" applyProtection="1">
      <alignment vertical="top" wrapText="1"/>
    </xf>
    <xf numFmtId="2" fontId="22" fillId="2" borderId="3" xfId="31" applyNumberFormat="1" applyFont="1" applyFill="1" applyBorder="1" applyAlignment="1" applyProtection="1">
      <alignment vertical="center" wrapText="1"/>
    </xf>
    <xf numFmtId="2" fontId="3" fillId="2" borderId="3" xfId="31" applyNumberFormat="1" applyFont="1" applyFill="1" applyBorder="1" applyAlignment="1" applyProtection="1">
      <alignment vertical="center" wrapText="1"/>
    </xf>
    <xf numFmtId="2" fontId="3" fillId="2" borderId="3" xfId="31" applyNumberFormat="1" applyFont="1" applyFill="1" applyBorder="1" applyAlignment="1" applyProtection="1">
      <alignment wrapText="1"/>
    </xf>
    <xf numFmtId="2" fontId="3" fillId="2" borderId="3" xfId="33" applyNumberFormat="1" applyFont="1" applyFill="1" applyBorder="1" applyAlignment="1">
      <alignment vertical="center" wrapText="1"/>
    </xf>
    <xf numFmtId="2" fontId="3" fillId="2" borderId="3" xfId="17" applyNumberFormat="1" applyFont="1" applyFill="1" applyBorder="1" applyAlignment="1" applyProtection="1">
      <alignment vertical="center" wrapText="1"/>
      <protection locked="0"/>
    </xf>
    <xf numFmtId="2" fontId="3" fillId="2" borderId="3" xfId="17" applyNumberFormat="1" applyFont="1" applyFill="1" applyBorder="1" applyAlignment="1" applyProtection="1">
      <alignment wrapText="1"/>
      <protection locked="0"/>
    </xf>
    <xf numFmtId="2" fontId="23" fillId="2" borderId="3" xfId="0" applyNumberFormat="1" applyFont="1" applyFill="1" applyBorder="1" applyAlignment="1" applyProtection="1">
      <alignment vertical="center" wrapText="1"/>
      <protection locked="0"/>
    </xf>
    <xf numFmtId="2" fontId="3" fillId="2" borderId="3" xfId="0" applyNumberFormat="1" applyFont="1" applyFill="1" applyBorder="1" applyAlignment="1" applyProtection="1">
      <alignment wrapText="1"/>
      <protection locked="0"/>
    </xf>
    <xf numFmtId="2" fontId="3" fillId="2" borderId="3" xfId="0" applyNumberFormat="1" applyFont="1" applyFill="1" applyBorder="1" applyAlignment="1" applyProtection="1">
      <alignment vertical="center" wrapText="1"/>
      <protection locked="0"/>
    </xf>
    <xf numFmtId="4" fontId="23" fillId="2" borderId="7" xfId="5" applyNumberFormat="1" applyFont="1" applyFill="1" applyBorder="1" applyAlignment="1">
      <alignment vertical="center" wrapText="1"/>
    </xf>
    <xf numFmtId="0" fontId="3" fillId="2" borderId="0" xfId="0" applyFont="1" applyFill="1" applyBorder="1"/>
    <xf numFmtId="166" fontId="2" fillId="2" borderId="0" xfId="5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right" wrapText="1"/>
    </xf>
    <xf numFmtId="166" fontId="2" fillId="2" borderId="0" xfId="5" applyFont="1" applyFill="1"/>
    <xf numFmtId="0" fontId="1" fillId="2" borderId="0" xfId="0" applyFont="1" applyFill="1"/>
    <xf numFmtId="166" fontId="3" fillId="2" borderId="0" xfId="5" applyFont="1" applyFill="1" applyBorder="1"/>
    <xf numFmtId="2" fontId="3" fillId="2" borderId="0" xfId="0" applyNumberFormat="1" applyFont="1" applyFill="1" applyBorder="1"/>
    <xf numFmtId="0" fontId="6" fillId="2" borderId="5" xfId="0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166" fontId="3" fillId="2" borderId="0" xfId="5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horizontal="center"/>
    </xf>
    <xf numFmtId="0" fontId="3" fillId="2" borderId="3" xfId="0" applyFont="1" applyFill="1" applyBorder="1"/>
    <xf numFmtId="2" fontId="3" fillId="2" borderId="6" xfId="10" applyNumberFormat="1" applyFont="1" applyFill="1" applyBorder="1" applyAlignment="1">
      <alignment wrapText="1"/>
    </xf>
    <xf numFmtId="4" fontId="2" fillId="2" borderId="6" xfId="13" applyNumberFormat="1" applyFont="1" applyFill="1" applyBorder="1" applyAlignment="1">
      <alignment horizontal="right" wrapText="1"/>
    </xf>
    <xf numFmtId="2" fontId="3" fillId="2" borderId="3" xfId="10" applyNumberFormat="1" applyFont="1" applyFill="1" applyBorder="1" applyAlignment="1">
      <alignment wrapText="1"/>
    </xf>
    <xf numFmtId="4" fontId="2" fillId="2" borderId="3" xfId="13" applyNumberFormat="1" applyFont="1" applyFill="1" applyBorder="1" applyAlignment="1">
      <alignment horizontal="right" wrapText="1"/>
    </xf>
    <xf numFmtId="0" fontId="3" fillId="2" borderId="1" xfId="0" applyFont="1" applyFill="1" applyBorder="1"/>
    <xf numFmtId="4" fontId="3" fillId="2" borderId="0" xfId="0" applyNumberFormat="1" applyFont="1" applyFill="1" applyBorder="1"/>
    <xf numFmtId="39" fontId="2" fillId="2" borderId="3" xfId="0" applyNumberFormat="1" applyFont="1" applyFill="1" applyBorder="1" applyAlignment="1" applyProtection="1">
      <alignment horizontal="right" wrapText="1"/>
      <protection locked="0"/>
    </xf>
    <xf numFmtId="4" fontId="5" fillId="2" borderId="3" xfId="0" applyNumberFormat="1" applyFont="1" applyFill="1" applyBorder="1" applyAlignment="1">
      <alignment horizontal="right" wrapText="1"/>
    </xf>
    <xf numFmtId="37" fontId="3" fillId="2" borderId="6" xfId="0" applyNumberFormat="1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wrapText="1"/>
    </xf>
    <xf numFmtId="39" fontId="2" fillId="2" borderId="6" xfId="0" applyNumberFormat="1" applyFont="1" applyFill="1" applyBorder="1" applyAlignment="1" applyProtection="1">
      <alignment horizontal="right" wrapText="1"/>
      <protection locked="0"/>
    </xf>
    <xf numFmtId="37" fontId="3" fillId="2" borderId="4" xfId="0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wrapText="1"/>
    </xf>
    <xf numFmtId="39" fontId="2" fillId="2" borderId="4" xfId="0" applyNumberFormat="1" applyFont="1" applyFill="1" applyBorder="1" applyAlignment="1" applyProtection="1">
      <alignment horizontal="right" wrapText="1"/>
      <protection locked="0"/>
    </xf>
    <xf numFmtId="181" fontId="3" fillId="2" borderId="0" xfId="0" applyNumberFormat="1" applyFont="1" applyFill="1" applyBorder="1"/>
    <xf numFmtId="1" fontId="5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4" fontId="6" fillId="2" borderId="6" xfId="10" applyNumberFormat="1" applyFont="1" applyFill="1" applyBorder="1" applyAlignment="1">
      <alignment wrapText="1"/>
    </xf>
    <xf numFmtId="177" fontId="6" fillId="2" borderId="6" xfId="0" applyNumberFormat="1" applyFont="1" applyFill="1" applyBorder="1" applyAlignment="1">
      <alignment horizontal="center"/>
    </xf>
    <xf numFmtId="2" fontId="6" fillId="2" borderId="6" xfId="10" applyNumberFormat="1" applyFont="1" applyFill="1" applyBorder="1" applyAlignment="1">
      <alignment wrapText="1"/>
    </xf>
    <xf numFmtId="166" fontId="2" fillId="2" borderId="3" xfId="5" applyFont="1" applyFill="1" applyBorder="1" applyAlignment="1">
      <alignment horizontal="right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9" fontId="3" fillId="2" borderId="6" xfId="32" applyNumberFormat="1" applyFont="1" applyFill="1" applyBorder="1" applyAlignment="1">
      <alignment horizontal="right" vertical="top" wrapText="1"/>
    </xf>
    <xf numFmtId="49" fontId="2" fillId="2" borderId="6" xfId="32" applyNumberFormat="1" applyFont="1" applyFill="1" applyBorder="1" applyAlignment="1">
      <alignment horizontal="center" vertical="top" wrapText="1"/>
    </xf>
    <xf numFmtId="39" fontId="3" fillId="2" borderId="6" xfId="32" applyNumberFormat="1" applyFont="1" applyFill="1" applyBorder="1" applyAlignment="1" applyProtection="1">
      <alignment vertical="top"/>
      <protection locked="0"/>
    </xf>
    <xf numFmtId="174" fontId="2" fillId="2" borderId="6" xfId="8" applyNumberFormat="1" applyFont="1" applyFill="1" applyBorder="1" applyAlignment="1">
      <alignment horizontal="right" vertical="top" wrapText="1"/>
    </xf>
    <xf numFmtId="174" fontId="2" fillId="2" borderId="3" xfId="8" applyNumberFormat="1" applyFont="1" applyFill="1" applyBorder="1" applyAlignment="1">
      <alignment horizontal="right" vertical="top"/>
    </xf>
    <xf numFmtId="2" fontId="3" fillId="2" borderId="3" xfId="22" applyNumberFormat="1" applyFont="1" applyFill="1" applyBorder="1" applyAlignment="1">
      <alignment wrapText="1"/>
    </xf>
    <xf numFmtId="4" fontId="3" fillId="2" borderId="3" xfId="22" applyNumberFormat="1" applyFont="1" applyFill="1" applyBorder="1" applyAlignment="1">
      <alignment horizontal="center"/>
    </xf>
    <xf numFmtId="4" fontId="3" fillId="2" borderId="3" xfId="22" applyNumberFormat="1" applyFont="1" applyFill="1" applyBorder="1" applyAlignment="1"/>
    <xf numFmtId="4" fontId="3" fillId="2" borderId="6" xfId="32" applyNumberFormat="1" applyFont="1" applyFill="1" applyBorder="1" applyAlignment="1">
      <alignment wrapText="1"/>
    </xf>
    <xf numFmtId="39" fontId="3" fillId="2" borderId="6" xfId="32" applyNumberFormat="1" applyFont="1" applyFill="1" applyBorder="1" applyAlignment="1" applyProtection="1">
      <alignment horizontal="center"/>
      <protection locked="0"/>
    </xf>
    <xf numFmtId="2" fontId="3" fillId="2" borderId="6" xfId="32" applyNumberFormat="1" applyFont="1" applyFill="1" applyBorder="1" applyAlignment="1" applyProtection="1">
      <alignment wrapText="1"/>
    </xf>
    <xf numFmtId="3" fontId="3" fillId="2" borderId="4" xfId="32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/>
    <xf numFmtId="174" fontId="2" fillId="2" borderId="6" xfId="8" applyNumberFormat="1" applyFont="1" applyFill="1" applyBorder="1" applyAlignment="1">
      <alignment horizontal="right" vertical="top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justify" wrapText="1"/>
    </xf>
    <xf numFmtId="0" fontId="2" fillId="2" borderId="3" xfId="0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/>
    </xf>
    <xf numFmtId="168" fontId="12" fillId="2" borderId="3" xfId="0" applyNumberFormat="1" applyFont="1" applyFill="1" applyBorder="1" applyAlignment="1">
      <alignment wrapText="1"/>
    </xf>
    <xf numFmtId="0" fontId="2" fillId="2" borderId="3" xfId="33" applyFont="1" applyFill="1" applyBorder="1" applyAlignment="1">
      <alignment vertical="top"/>
    </xf>
    <xf numFmtId="2" fontId="11" fillId="2" borderId="3" xfId="0" applyNumberFormat="1" applyFont="1" applyFill="1" applyBorder="1" applyAlignment="1">
      <alignment wrapText="1"/>
    </xf>
    <xf numFmtId="0" fontId="5" fillId="2" borderId="3" xfId="0" applyFont="1" applyFill="1" applyBorder="1" applyAlignment="1">
      <alignment vertical="justify" wrapText="1"/>
    </xf>
    <xf numFmtId="0" fontId="2" fillId="2" borderId="3" xfId="0" applyFont="1" applyFill="1" applyBorder="1"/>
    <xf numFmtId="188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wrapText="1"/>
    </xf>
    <xf numFmtId="168" fontId="6" fillId="2" borderId="3" xfId="0" applyNumberFormat="1" applyFont="1" applyFill="1" applyBorder="1" applyAlignment="1" applyProtection="1">
      <alignment wrapText="1"/>
    </xf>
    <xf numFmtId="0" fontId="6" fillId="2" borderId="3" xfId="0" applyFont="1" applyFill="1" applyBorder="1" applyAlignment="1">
      <alignment horizontal="center" wrapText="1"/>
    </xf>
    <xf numFmtId="168" fontId="5" fillId="2" borderId="3" xfId="0" applyNumberFormat="1" applyFont="1" applyFill="1" applyBorder="1" applyAlignment="1" applyProtection="1">
      <alignment wrapText="1"/>
    </xf>
    <xf numFmtId="0" fontId="5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vertical="justify" wrapText="1"/>
    </xf>
    <xf numFmtId="1" fontId="5" fillId="2" borderId="3" xfId="0" applyNumberFormat="1" applyFont="1" applyFill="1" applyBorder="1" applyAlignment="1">
      <alignment horizontal="right" vertical="justify" wrapText="1"/>
    </xf>
    <xf numFmtId="168" fontId="5" fillId="2" borderId="3" xfId="0" applyNumberFormat="1" applyFont="1" applyFill="1" applyBorder="1" applyAlignment="1">
      <alignment wrapText="1"/>
    </xf>
    <xf numFmtId="167" fontId="5" fillId="2" borderId="3" xfId="0" applyNumberFormat="1" applyFont="1" applyFill="1" applyBorder="1" applyAlignment="1">
      <alignment horizontal="center" wrapText="1"/>
    </xf>
    <xf numFmtId="1" fontId="6" fillId="2" borderId="3" xfId="15" applyNumberFormat="1" applyFont="1" applyFill="1" applyBorder="1" applyAlignment="1">
      <alignment horizontal="center" vertical="center"/>
    </xf>
    <xf numFmtId="167" fontId="6" fillId="2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left" wrapText="1"/>
    </xf>
    <xf numFmtId="177" fontId="5" fillId="2" borderId="3" xfId="0" applyNumberFormat="1" applyFont="1" applyFill="1" applyBorder="1" applyAlignment="1">
      <alignment horizontal="center" vertical="top" wrapText="1"/>
    </xf>
    <xf numFmtId="2" fontId="5" fillId="2" borderId="3" xfId="0" applyNumberFormat="1" applyFont="1" applyFill="1" applyBorder="1" applyAlignment="1" applyProtection="1">
      <alignment vertical="top" wrapText="1"/>
      <protection locked="0"/>
    </xf>
    <xf numFmtId="39" fontId="5" fillId="2" borderId="3" xfId="0" applyNumberFormat="1" applyFont="1" applyFill="1" applyBorder="1" applyAlignment="1" applyProtection="1">
      <alignment vertical="top" wrapText="1"/>
    </xf>
    <xf numFmtId="49" fontId="6" fillId="2" borderId="3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/>
    </xf>
    <xf numFmtId="177" fontId="3" fillId="2" borderId="3" xfId="0" applyNumberFormat="1" applyFont="1" applyFill="1" applyBorder="1" applyAlignment="1">
      <alignment wrapText="1"/>
    </xf>
    <xf numFmtId="4" fontId="10" fillId="2" borderId="3" xfId="0" applyNumberFormat="1" applyFont="1" applyFill="1" applyBorder="1" applyAlignment="1" applyProtection="1">
      <alignment horizontal="center"/>
    </xf>
    <xf numFmtId="177" fontId="20" fillId="2" borderId="3" xfId="0" applyNumberFormat="1" applyFont="1" applyFill="1" applyBorder="1" applyAlignment="1">
      <alignment horizontal="right"/>
    </xf>
    <xf numFmtId="4" fontId="5" fillId="2" borderId="3" xfId="1" applyNumberFormat="1" applyFont="1" applyFill="1" applyBorder="1" applyAlignment="1">
      <alignment horizontal="center"/>
    </xf>
    <xf numFmtId="177" fontId="3" fillId="2" borderId="3" xfId="0" applyNumberFormat="1" applyFont="1" applyFill="1" applyBorder="1" applyAlignment="1">
      <alignment horizontal="right"/>
    </xf>
    <xf numFmtId="169" fontId="5" fillId="2" borderId="3" xfId="0" applyNumberFormat="1" applyFont="1" applyFill="1" applyBorder="1" applyAlignment="1">
      <alignment horizontal="right" vertical="top"/>
    </xf>
    <xf numFmtId="0" fontId="3" fillId="2" borderId="3" xfId="26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169" fontId="5" fillId="2" borderId="3" xfId="0" applyNumberFormat="1" applyFont="1" applyFill="1" applyBorder="1" applyAlignment="1">
      <alignment horizontal="right"/>
    </xf>
    <xf numFmtId="171" fontId="5" fillId="2" borderId="3" xfId="0" applyNumberFormat="1" applyFont="1" applyFill="1" applyBorder="1" applyAlignment="1">
      <alignment vertical="top" wrapText="1"/>
    </xf>
    <xf numFmtId="49" fontId="5" fillId="2" borderId="3" xfId="0" applyNumberFormat="1" applyFont="1" applyFill="1" applyBorder="1" applyAlignment="1">
      <alignment vertical="top" wrapText="1"/>
    </xf>
    <xf numFmtId="4" fontId="5" fillId="2" borderId="3" xfId="0" applyNumberFormat="1" applyFont="1" applyFill="1" applyBorder="1" applyAlignment="1">
      <alignment vertical="top" wrapText="1"/>
    </xf>
    <xf numFmtId="1" fontId="6" fillId="2" borderId="3" xfId="0" applyNumberFormat="1" applyFont="1" applyFill="1" applyBorder="1" applyAlignment="1">
      <alignment vertical="top" wrapText="1"/>
    </xf>
    <xf numFmtId="49" fontId="6" fillId="2" borderId="3" xfId="0" applyNumberFormat="1" applyFont="1" applyFill="1" applyBorder="1" applyAlignment="1">
      <alignment vertical="top" wrapText="1"/>
    </xf>
    <xf numFmtId="4" fontId="5" fillId="2" borderId="3" xfId="6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center"/>
    </xf>
    <xf numFmtId="2" fontId="5" fillId="2" borderId="3" xfId="6" applyNumberFormat="1" applyFont="1" applyFill="1" applyBorder="1" applyAlignment="1">
      <alignment wrapText="1"/>
    </xf>
    <xf numFmtId="169" fontId="5" fillId="2" borderId="3" xfId="0" applyNumberFormat="1" applyFont="1" applyFill="1" applyBorder="1" applyAlignment="1">
      <alignment horizontal="right" vertical="top" wrapText="1"/>
    </xf>
    <xf numFmtId="49" fontId="3" fillId="2" borderId="3" xfId="0" applyNumberFormat="1" applyFont="1" applyFill="1" applyBorder="1" applyAlignment="1">
      <alignment vertical="top" wrapText="1"/>
    </xf>
    <xf numFmtId="2" fontId="5" fillId="2" borderId="3" xfId="0" applyNumberFormat="1" applyFont="1" applyFill="1" applyBorder="1" applyAlignment="1" applyProtection="1">
      <alignment wrapText="1"/>
      <protection locked="0"/>
    </xf>
    <xf numFmtId="171" fontId="5" fillId="2" borderId="3" xfId="6" applyNumberFormat="1" applyFont="1" applyFill="1" applyBorder="1" applyAlignment="1">
      <alignment horizontal="right"/>
    </xf>
    <xf numFmtId="2" fontId="5" fillId="2" borderId="3" xfId="6" applyNumberFormat="1" applyFont="1" applyFill="1" applyBorder="1" applyAlignment="1">
      <alignment horizontal="right"/>
    </xf>
    <xf numFmtId="177" fontId="3" fillId="2" borderId="3" xfId="0" applyNumberFormat="1" applyFont="1" applyFill="1" applyBorder="1" applyAlignment="1">
      <alignment horizontal="center" vertical="top" wrapText="1"/>
    </xf>
    <xf numFmtId="2" fontId="5" fillId="2" borderId="3" xfId="6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wrapText="1"/>
    </xf>
    <xf numFmtId="177" fontId="5" fillId="2" borderId="3" xfId="0" applyNumberFormat="1" applyFont="1" applyFill="1" applyBorder="1" applyAlignment="1">
      <alignment horizontal="center" wrapText="1"/>
    </xf>
    <xf numFmtId="37" fontId="6" fillId="2" borderId="3" xfId="0" applyNumberFormat="1" applyFont="1" applyFill="1" applyBorder="1" applyAlignment="1">
      <alignment horizontal="right" vertical="top" wrapText="1"/>
    </xf>
    <xf numFmtId="49" fontId="5" fillId="2" borderId="3" xfId="0" applyNumberFormat="1" applyFont="1" applyFill="1" applyBorder="1" applyAlignment="1">
      <alignment horizontal="right"/>
    </xf>
    <xf numFmtId="0" fontId="5" fillId="2" borderId="3" xfId="26" applyFont="1" applyFill="1" applyBorder="1" applyAlignment="1">
      <alignment horizontal="left" vertical="center" wrapText="1"/>
    </xf>
    <xf numFmtId="4" fontId="3" fillId="2" borderId="3" xfId="1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right" vertical="center" wrapText="1"/>
    </xf>
    <xf numFmtId="4" fontId="3" fillId="2" borderId="3" xfId="1" applyNumberFormat="1" applyFont="1" applyFill="1" applyBorder="1" applyAlignment="1">
      <alignment horizontal="center" wrapText="1"/>
    </xf>
    <xf numFmtId="167" fontId="2" fillId="2" borderId="3" xfId="0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wrapText="1"/>
    </xf>
    <xf numFmtId="167" fontId="3" fillId="2" borderId="3" xfId="0" applyNumberFormat="1" applyFont="1" applyFill="1" applyBorder="1" applyAlignment="1">
      <alignment horizontal="center" wrapText="1"/>
    </xf>
    <xf numFmtId="168" fontId="3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2" fontId="9" fillId="2" borderId="3" xfId="0" applyNumberFormat="1" applyFont="1" applyFill="1" applyBorder="1" applyAlignment="1">
      <alignment wrapText="1"/>
    </xf>
    <xf numFmtId="0" fontId="9" fillId="2" borderId="3" xfId="0" applyFont="1" applyFill="1" applyBorder="1" applyAlignment="1">
      <alignment horizontal="center" wrapText="1"/>
    </xf>
    <xf numFmtId="2" fontId="3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right" vertical="top" wrapText="1"/>
    </xf>
    <xf numFmtId="167" fontId="6" fillId="2" borderId="3" xfId="0" applyNumberFormat="1" applyFont="1" applyFill="1" applyBorder="1" applyAlignment="1">
      <alignment vertical="center" wrapText="1"/>
    </xf>
    <xf numFmtId="171" fontId="5" fillId="2" borderId="3" xfId="24" applyNumberFormat="1" applyFont="1" applyFill="1" applyBorder="1" applyAlignment="1">
      <alignment horizontal="right" vertical="top"/>
    </xf>
    <xf numFmtId="167" fontId="5" fillId="2" borderId="3" xfId="0" applyNumberFormat="1" applyFont="1" applyFill="1" applyBorder="1" applyAlignment="1">
      <alignment vertical="center" wrapText="1"/>
    </xf>
    <xf numFmtId="171" fontId="3" fillId="2" borderId="3" xfId="24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vertical="top" wrapText="1"/>
    </xf>
    <xf numFmtId="1" fontId="5" fillId="2" borderId="3" xfId="0" applyNumberFormat="1" applyFont="1" applyFill="1" applyBorder="1" applyAlignment="1">
      <alignment horizontal="right" vertical="center" wrapText="1"/>
    </xf>
    <xf numFmtId="0" fontId="5" fillId="2" borderId="3" xfId="30" applyFont="1" applyFill="1" applyBorder="1" applyAlignment="1">
      <alignment horizontal="left" vertical="top" wrapText="1"/>
    </xf>
    <xf numFmtId="171" fontId="5" fillId="2" borderId="3" xfId="6" applyNumberFormat="1" applyFont="1" applyFill="1" applyBorder="1" applyAlignment="1">
      <alignment horizontal="right" vertical="center"/>
    </xf>
    <xf numFmtId="1" fontId="2" fillId="2" borderId="3" xfId="24" applyNumberFormat="1" applyFont="1" applyFill="1" applyBorder="1" applyAlignment="1">
      <alignment horizontal="right" vertical="top"/>
    </xf>
    <xf numFmtId="0" fontId="2" fillId="2" borderId="3" xfId="25" applyFont="1" applyFill="1" applyBorder="1" applyAlignment="1">
      <alignment horizontal="right" vertical="center"/>
    </xf>
    <xf numFmtId="0" fontId="2" fillId="2" borderId="3" xfId="25" applyFont="1" applyFill="1" applyBorder="1" applyAlignment="1">
      <alignment horizontal="center" vertical="center"/>
    </xf>
    <xf numFmtId="2" fontId="2" fillId="2" borderId="3" xfId="25" applyNumberFormat="1" applyFont="1" applyFill="1" applyBorder="1" applyAlignment="1">
      <alignment vertical="center" wrapText="1"/>
    </xf>
    <xf numFmtId="0" fontId="3" fillId="2" borderId="3" xfId="25" applyFont="1" applyFill="1" applyBorder="1" applyAlignment="1">
      <alignment horizontal="right" vertical="top"/>
    </xf>
    <xf numFmtId="0" fontId="3" fillId="2" borderId="3" xfId="25" applyFont="1" applyFill="1" applyBorder="1" applyAlignment="1">
      <alignment horizontal="center" wrapText="1"/>
    </xf>
    <xf numFmtId="2" fontId="3" fillId="2" borderId="3" xfId="25" applyNumberFormat="1" applyFont="1" applyFill="1" applyBorder="1" applyAlignment="1">
      <alignment wrapText="1"/>
    </xf>
    <xf numFmtId="0" fontId="3" fillId="2" borderId="3" xfId="25" applyFont="1" applyFill="1" applyBorder="1" applyAlignment="1">
      <alignment horizontal="center"/>
    </xf>
    <xf numFmtId="2" fontId="3" fillId="2" borderId="3" xfId="25" applyNumberFormat="1" applyFont="1" applyFill="1" applyBorder="1" applyAlignment="1">
      <alignment vertical="center" wrapText="1"/>
    </xf>
    <xf numFmtId="0" fontId="3" fillId="2" borderId="3" xfId="25" applyFont="1" applyFill="1" applyBorder="1" applyAlignment="1">
      <alignment horizontal="right" vertical="center"/>
    </xf>
    <xf numFmtId="0" fontId="3" fillId="2" borderId="3" xfId="25" applyFont="1" applyFill="1" applyBorder="1" applyAlignment="1">
      <alignment horizontal="center" vertical="center"/>
    </xf>
    <xf numFmtId="1" fontId="2" fillId="2" borderId="3" xfId="24" applyNumberFormat="1" applyFont="1" applyFill="1" applyBorder="1" applyAlignment="1">
      <alignment horizontal="right" vertical="top" wrapText="1"/>
    </xf>
    <xf numFmtId="3" fontId="2" fillId="2" borderId="3" xfId="6" applyNumberFormat="1" applyFont="1" applyFill="1" applyBorder="1"/>
    <xf numFmtId="4" fontId="2" fillId="2" borderId="3" xfId="6" applyNumberFormat="1" applyFont="1" applyFill="1" applyBorder="1"/>
    <xf numFmtId="4" fontId="3" fillId="2" borderId="3" xfId="6" applyNumberFormat="1" applyFont="1" applyFill="1" applyBorder="1" applyAlignment="1">
      <alignment horizontal="center"/>
    </xf>
    <xf numFmtId="2" fontId="3" fillId="2" borderId="3" xfId="34" applyNumberFormat="1" applyFont="1" applyFill="1" applyBorder="1" applyAlignment="1">
      <alignment wrapText="1"/>
    </xf>
    <xf numFmtId="179" fontId="3" fillId="2" borderId="3" xfId="6" applyNumberFormat="1" applyFont="1" applyFill="1" applyBorder="1"/>
    <xf numFmtId="4" fontId="3" fillId="2" borderId="3" xfId="6" applyNumberFormat="1" applyFont="1" applyFill="1" applyBorder="1"/>
    <xf numFmtId="179" fontId="2" fillId="2" borderId="3" xfId="6" applyNumberFormat="1" applyFont="1" applyFill="1" applyBorder="1"/>
    <xf numFmtId="49" fontId="3" fillId="2" borderId="3" xfId="34" applyNumberFormat="1" applyFont="1" applyFill="1" applyBorder="1" applyAlignment="1">
      <alignment horizontal="right" vertical="top"/>
    </xf>
    <xf numFmtId="1" fontId="6" fillId="2" borderId="3" xfId="0" applyNumberFormat="1" applyFont="1" applyFill="1" applyBorder="1" applyAlignment="1">
      <alignment horizontal="right" vertical="center" wrapText="1"/>
    </xf>
    <xf numFmtId="171" fontId="5" fillId="2" borderId="3" xfId="0" applyNumberFormat="1" applyFont="1" applyFill="1" applyBorder="1" applyAlignment="1">
      <alignment horizontal="right" vertical="center" wrapText="1"/>
    </xf>
    <xf numFmtId="171" fontId="6" fillId="2" borderId="3" xfId="24" applyNumberFormat="1" applyFont="1" applyFill="1" applyBorder="1" applyAlignment="1">
      <alignment horizontal="right" vertical="justify" wrapText="1"/>
    </xf>
    <xf numFmtId="179" fontId="3" fillId="2" borderId="3" xfId="6" applyNumberFormat="1" applyFont="1" applyFill="1" applyBorder="1" applyAlignment="1">
      <alignment vertical="top"/>
    </xf>
    <xf numFmtId="2" fontId="5" fillId="2" borderId="3" xfId="0" applyNumberFormat="1" applyFont="1" applyFill="1" applyBorder="1" applyAlignment="1">
      <alignment horizontal="right" vertical="center" wrapText="1"/>
    </xf>
    <xf numFmtId="4" fontId="3" fillId="2" borderId="3" xfId="5" applyNumberFormat="1" applyFont="1" applyFill="1" applyBorder="1" applyAlignment="1">
      <alignment horizontal="center" vertical="center" wrapText="1"/>
    </xf>
    <xf numFmtId="4" fontId="2" fillId="2" borderId="3" xfId="5" applyNumberFormat="1" applyFont="1" applyFill="1" applyBorder="1" applyAlignment="1">
      <alignment vertical="center" wrapText="1"/>
    </xf>
    <xf numFmtId="4" fontId="2" fillId="2" borderId="7" xfId="5" applyNumberFormat="1" applyFont="1" applyFill="1" applyBorder="1" applyAlignment="1">
      <alignment vertical="center" wrapText="1"/>
    </xf>
    <xf numFmtId="4" fontId="1" fillId="2" borderId="0" xfId="0" applyNumberFormat="1" applyFont="1" applyFill="1" applyBorder="1"/>
    <xf numFmtId="4" fontId="3" fillId="2" borderId="3" xfId="0" applyNumberFormat="1" applyFont="1" applyFill="1" applyBorder="1" applyAlignment="1">
      <alignment horizontal="right" wrapText="1"/>
    </xf>
    <xf numFmtId="0" fontId="5" fillId="2" borderId="3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vertical="center" wrapText="1"/>
    </xf>
    <xf numFmtId="39" fontId="3" fillId="2" borderId="3" xfId="0" applyNumberFormat="1" applyFont="1" applyFill="1" applyBorder="1" applyAlignment="1">
      <alignment horizontal="right" vertical="center" wrapText="1"/>
    </xf>
    <xf numFmtId="4" fontId="5" fillId="2" borderId="3" xfId="15" applyNumberFormat="1" applyFont="1" applyFill="1" applyBorder="1" applyAlignment="1">
      <alignment vertical="top" wrapText="1"/>
    </xf>
    <xf numFmtId="167" fontId="5" fillId="2" borderId="3" xfId="21" applyNumberFormat="1" applyFont="1" applyFill="1" applyBorder="1" applyAlignment="1">
      <alignment horizontal="center" vertical="top"/>
    </xf>
    <xf numFmtId="2" fontId="3" fillId="2" borderId="3" xfId="21" applyNumberFormat="1" applyFont="1" applyFill="1" applyBorder="1" applyAlignment="1">
      <alignment vertical="top" wrapText="1"/>
    </xf>
    <xf numFmtId="0" fontId="3" fillId="2" borderId="3" xfId="21" applyFont="1" applyFill="1" applyBorder="1" applyAlignment="1">
      <alignment horizontal="left" vertical="top"/>
    </xf>
    <xf numFmtId="4" fontId="2" fillId="2" borderId="3" xfId="0" applyNumberFormat="1" applyFont="1" applyFill="1" applyBorder="1" applyAlignment="1">
      <alignment horizontal="right" wrapText="1"/>
    </xf>
    <xf numFmtId="4" fontId="3" fillId="2" borderId="6" xfId="0" applyNumberFormat="1" applyFont="1" applyFill="1" applyBorder="1" applyAlignment="1">
      <alignment horizontal="right" wrapText="1"/>
    </xf>
    <xf numFmtId="166" fontId="2" fillId="2" borderId="0" xfId="5" applyFont="1" applyFill="1" applyBorder="1"/>
    <xf numFmtId="0" fontId="6" fillId="2" borderId="4" xfId="0" applyFont="1" applyFill="1" applyBorder="1" applyAlignment="1"/>
    <xf numFmtId="0" fontId="6" fillId="2" borderId="4" xfId="0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wrapText="1"/>
    </xf>
    <xf numFmtId="0" fontId="6" fillId="2" borderId="3" xfId="0" applyFont="1" applyFill="1" applyBorder="1" applyAlignment="1"/>
    <xf numFmtId="0" fontId="6" fillId="2" borderId="3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 wrapText="1"/>
    </xf>
    <xf numFmtId="10" fontId="5" fillId="2" borderId="3" xfId="0" applyNumberFormat="1" applyFont="1" applyFill="1" applyBorder="1" applyProtection="1">
      <protection locked="0"/>
    </xf>
    <xf numFmtId="0" fontId="3" fillId="2" borderId="3" xfId="0" applyNumberFormat="1" applyFont="1" applyFill="1" applyBorder="1" applyAlignment="1">
      <alignment horizontal="right" vertical="top" wrapText="1"/>
    </xf>
    <xf numFmtId="10" fontId="5" fillId="2" borderId="3" xfId="0" applyNumberFormat="1" applyFont="1" applyFill="1" applyBorder="1" applyAlignment="1" applyProtection="1">
      <alignment horizontal="right" wrapText="1"/>
      <protection locked="0"/>
    </xf>
    <xf numFmtId="178" fontId="5" fillId="2" borderId="3" xfId="0" applyNumberFormat="1" applyFont="1" applyFill="1" applyBorder="1" applyAlignment="1"/>
    <xf numFmtId="178" fontId="6" fillId="2" borderId="3" xfId="0" applyNumberFormat="1" applyFont="1" applyFill="1" applyBorder="1" applyAlignment="1"/>
    <xf numFmtId="0" fontId="1" fillId="2" borderId="3" xfId="0" applyFont="1" applyFill="1" applyBorder="1" applyAlignment="1">
      <alignment horizontal="right"/>
    </xf>
    <xf numFmtId="178" fontId="1" fillId="2" borderId="3" xfId="38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top" wrapText="1"/>
    </xf>
    <xf numFmtId="4" fontId="1" fillId="2" borderId="7" xfId="0" applyNumberFormat="1" applyFont="1" applyFill="1" applyBorder="1" applyAlignment="1">
      <alignment vertical="top" wrapText="1"/>
    </xf>
    <xf numFmtId="2" fontId="5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vertical="top" wrapText="1"/>
    </xf>
    <xf numFmtId="4" fontId="3" fillId="2" borderId="3" xfId="0" applyNumberFormat="1" applyFont="1" applyFill="1" applyBorder="1" applyAlignment="1">
      <alignment horizontal="right" vertical="top" wrapText="1"/>
    </xf>
    <xf numFmtId="183" fontId="3" fillId="2" borderId="3" xfId="0" applyNumberFormat="1" applyFont="1" applyFill="1" applyBorder="1" applyAlignment="1">
      <alignment horizontal="right" vertical="top" wrapText="1"/>
    </xf>
    <xf numFmtId="183" fontId="3" fillId="2" borderId="3" xfId="0" applyNumberFormat="1" applyFont="1" applyFill="1" applyBorder="1" applyAlignment="1">
      <alignment horizontal="center" vertical="top"/>
    </xf>
    <xf numFmtId="4" fontId="3" fillId="2" borderId="3" xfId="23" applyNumberFormat="1" applyFont="1" applyFill="1" applyBorder="1" applyAlignment="1">
      <alignment vertical="top" wrapText="1"/>
    </xf>
    <xf numFmtId="168" fontId="3" fillId="2" borderId="3" xfId="12" applyNumberFormat="1" applyFont="1" applyFill="1" applyBorder="1" applyAlignment="1">
      <alignment horizontal="right" vertical="top" wrapText="1"/>
    </xf>
    <xf numFmtId="173" fontId="3" fillId="2" borderId="3" xfId="0" applyNumberFormat="1" applyFont="1" applyFill="1" applyBorder="1" applyAlignment="1">
      <alignment vertical="center" wrapText="1"/>
    </xf>
    <xf numFmtId="177" fontId="3" fillId="2" borderId="3" xfId="0" applyNumberFormat="1" applyFont="1" applyFill="1" applyBorder="1" applyAlignment="1">
      <alignment horizontal="right" vertical="top" wrapText="1"/>
    </xf>
    <xf numFmtId="177" fontId="3" fillId="2" borderId="3" xfId="0" applyNumberFormat="1" applyFont="1" applyFill="1" applyBorder="1" applyAlignment="1">
      <alignment horizontal="center" vertical="top"/>
    </xf>
    <xf numFmtId="177" fontId="2" fillId="2" borderId="3" xfId="0" applyNumberFormat="1" applyFont="1" applyFill="1" applyBorder="1" applyAlignment="1">
      <alignment horizontal="right" vertical="top" wrapText="1"/>
    </xf>
    <xf numFmtId="183" fontId="2" fillId="2" borderId="3" xfId="0" applyNumberFormat="1" applyFont="1" applyFill="1" applyBorder="1" applyAlignment="1">
      <alignment horizontal="right" vertical="top" wrapText="1"/>
    </xf>
    <xf numFmtId="184" fontId="3" fillId="2" borderId="3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top" wrapText="1"/>
    </xf>
    <xf numFmtId="177" fontId="3" fillId="2" borderId="6" xfId="0" applyNumberFormat="1" applyFont="1" applyFill="1" applyBorder="1" applyAlignment="1">
      <alignment horizontal="right" vertical="top" wrapText="1"/>
    </xf>
    <xf numFmtId="177" fontId="3" fillId="2" borderId="6" xfId="0" applyNumberFormat="1" applyFont="1" applyFill="1" applyBorder="1" applyAlignment="1">
      <alignment horizontal="center" vertical="top"/>
    </xf>
    <xf numFmtId="4" fontId="3" fillId="2" borderId="6" xfId="0" applyNumberFormat="1" applyFont="1" applyFill="1" applyBorder="1" applyAlignment="1">
      <alignment vertical="top" wrapText="1"/>
    </xf>
    <xf numFmtId="177" fontId="2" fillId="2" borderId="6" xfId="0" applyNumberFormat="1" applyFont="1" applyFill="1" applyBorder="1" applyAlignment="1">
      <alignment horizontal="right" wrapText="1"/>
    </xf>
    <xf numFmtId="4" fontId="5" fillId="2" borderId="3" xfId="0" applyNumberFormat="1" applyFont="1" applyFill="1" applyBorder="1" applyAlignment="1">
      <alignment horizontal="right" vertical="top" wrapText="1"/>
    </xf>
    <xf numFmtId="0" fontId="3" fillId="2" borderId="3" xfId="33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top" wrapText="1"/>
    </xf>
    <xf numFmtId="177" fontId="2" fillId="2" borderId="3" xfId="0" applyNumberFormat="1" applyFont="1" applyFill="1" applyBorder="1" applyAlignment="1">
      <alignment horizontal="right" wrapText="1"/>
    </xf>
    <xf numFmtId="0" fontId="3" fillId="2" borderId="6" xfId="0" applyFont="1" applyFill="1" applyBorder="1"/>
    <xf numFmtId="0" fontId="3" fillId="2" borderId="6" xfId="0" applyFont="1" applyFill="1" applyBorder="1" applyAlignment="1">
      <alignment horizontal="right" wrapText="1"/>
    </xf>
    <xf numFmtId="0" fontId="3" fillId="2" borderId="6" xfId="0" applyFont="1" applyFill="1" applyBorder="1" applyAlignment="1"/>
    <xf numFmtId="4" fontId="2" fillId="2" borderId="6" xfId="0" applyNumberFormat="1" applyFont="1" applyFill="1" applyBorder="1" applyAlignment="1">
      <alignment horizontal="right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 wrapText="1"/>
    </xf>
    <xf numFmtId="0" fontId="3" fillId="2" borderId="2" xfId="0" applyFont="1" applyFill="1" applyBorder="1" applyAlignment="1"/>
    <xf numFmtId="4" fontId="3" fillId="2" borderId="2" xfId="0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/>
    <xf numFmtId="4" fontId="3" fillId="2" borderId="0" xfId="0" applyNumberFormat="1" applyFont="1" applyFill="1" applyBorder="1" applyAlignment="1">
      <alignment horizontal="right" wrapText="1"/>
    </xf>
    <xf numFmtId="167" fontId="5" fillId="2" borderId="0" xfId="0" applyNumberFormat="1" applyFont="1" applyFill="1" applyBorder="1" applyAlignment="1">
      <alignment horizontal="center"/>
    </xf>
    <xf numFmtId="167" fontId="5" fillId="2" borderId="0" xfId="0" applyNumberFormat="1" applyFont="1" applyFill="1" applyBorder="1" applyAlignment="1">
      <alignment horizontal="left"/>
    </xf>
    <xf numFmtId="167" fontId="5" fillId="2" borderId="0" xfId="0" applyNumberFormat="1" applyFont="1" applyFill="1" applyBorder="1" applyAlignment="1">
      <alignment horizontal="right" wrapText="1"/>
    </xf>
    <xf numFmtId="4" fontId="5" fillId="2" borderId="0" xfId="0" applyNumberFormat="1" applyFont="1" applyFill="1" applyBorder="1" applyAlignment="1">
      <alignment horizontal="right" wrapText="1"/>
    </xf>
    <xf numFmtId="166" fontId="3" fillId="2" borderId="0" xfId="5" applyFont="1" applyFill="1"/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/>
    <xf numFmtId="4" fontId="3" fillId="2" borderId="0" xfId="0" applyNumberFormat="1" applyFont="1" applyFill="1" applyAlignment="1">
      <alignment horizontal="right" wrapText="1"/>
    </xf>
    <xf numFmtId="39" fontId="1" fillId="2" borderId="3" xfId="2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5" fillId="2" borderId="3" xfId="0" applyFont="1" applyFill="1" applyBorder="1" applyAlignment="1">
      <alignment horizontal="right" vertical="top"/>
    </xf>
    <xf numFmtId="0" fontId="25" fillId="2" borderId="3" xfId="0" applyFont="1" applyFill="1" applyBorder="1" applyAlignment="1">
      <alignment wrapText="1"/>
    </xf>
    <xf numFmtId="168" fontId="25" fillId="2" borderId="3" xfId="20" applyNumberFormat="1" applyFont="1" applyFill="1" applyBorder="1" applyAlignment="1">
      <alignment vertical="center" wrapText="1"/>
    </xf>
    <xf numFmtId="39" fontId="25" fillId="2" borderId="3" xfId="20" applyNumberFormat="1" applyFont="1" applyFill="1" applyBorder="1" applyAlignment="1">
      <alignment horizontal="center" vertical="center"/>
    </xf>
    <xf numFmtId="2" fontId="25" fillId="2" borderId="3" xfId="0" applyNumberFormat="1" applyFont="1" applyFill="1" applyBorder="1" applyAlignment="1">
      <alignment vertical="center" wrapText="1"/>
    </xf>
    <xf numFmtId="39" fontId="25" fillId="2" borderId="3" xfId="0" applyNumberFormat="1" applyFont="1" applyFill="1" applyBorder="1" applyAlignment="1" applyProtection="1">
      <alignment horizontal="right" wrapText="1"/>
      <protection locked="0"/>
    </xf>
    <xf numFmtId="166" fontId="25" fillId="2" borderId="0" xfId="5" applyFont="1" applyFill="1" applyBorder="1"/>
    <xf numFmtId="0" fontId="25" fillId="2" borderId="0" xfId="0" applyFont="1" applyFill="1" applyBorder="1"/>
    <xf numFmtId="0" fontId="25" fillId="2" borderId="3" xfId="0" applyFont="1" applyFill="1" applyBorder="1"/>
    <xf numFmtId="0" fontId="1" fillId="2" borderId="3" xfId="0" applyFont="1" applyFill="1" applyBorder="1" applyAlignment="1">
      <alignment horizontal="left" vertical="center" wrapText="1"/>
    </xf>
    <xf numFmtId="171" fontId="25" fillId="2" borderId="3" xfId="0" applyNumberFormat="1" applyFont="1" applyFill="1" applyBorder="1" applyAlignment="1">
      <alignment horizontal="right"/>
    </xf>
    <xf numFmtId="0" fontId="25" fillId="2" borderId="3" xfId="0" applyFont="1" applyFill="1" applyBorder="1" applyAlignment="1"/>
    <xf numFmtId="177" fontId="25" fillId="2" borderId="3" xfId="0" applyNumberFormat="1" applyFont="1" applyFill="1" applyBorder="1" applyAlignment="1">
      <alignment wrapText="1"/>
    </xf>
    <xf numFmtId="177" fontId="25" fillId="2" borderId="3" xfId="0" applyNumberFormat="1" applyFont="1" applyFill="1" applyBorder="1" applyAlignment="1">
      <alignment horizontal="center"/>
    </xf>
    <xf numFmtId="171" fontId="25" fillId="2" borderId="3" xfId="0" applyNumberFormat="1" applyFont="1" applyFill="1" applyBorder="1" applyAlignment="1"/>
    <xf numFmtId="171" fontId="26" fillId="2" borderId="3" xfId="0" applyNumberFormat="1" applyFont="1" applyFill="1" applyBorder="1" applyAlignment="1">
      <alignment horizontal="right"/>
    </xf>
    <xf numFmtId="0" fontId="26" fillId="2" borderId="3" xfId="0" applyFont="1" applyFill="1" applyBorder="1" applyAlignment="1"/>
    <xf numFmtId="171" fontId="25" fillId="2" borderId="3" xfId="24" applyNumberFormat="1" applyFont="1" applyFill="1" applyBorder="1" applyAlignment="1">
      <alignment horizontal="right" vertical="top" wrapText="1"/>
    </xf>
    <xf numFmtId="0" fontId="25" fillId="2" borderId="3" xfId="0" applyFont="1" applyFill="1" applyBorder="1" applyAlignment="1">
      <alignment horizontal="left"/>
    </xf>
    <xf numFmtId="4" fontId="25" fillId="2" borderId="3" xfId="0" applyNumberFormat="1" applyFont="1" applyFill="1" applyBorder="1" applyAlignment="1">
      <alignment wrapText="1"/>
    </xf>
    <xf numFmtId="0" fontId="25" fillId="2" borderId="3" xfId="0" applyFont="1" applyFill="1" applyBorder="1" applyAlignment="1">
      <alignment horizontal="center"/>
    </xf>
    <xf numFmtId="0" fontId="25" fillId="2" borderId="3" xfId="0" quotePrefix="1" applyFont="1" applyFill="1" applyBorder="1" applyAlignment="1">
      <alignment horizontal="left"/>
    </xf>
    <xf numFmtId="2" fontId="25" fillId="2" borderId="3" xfId="0" applyNumberFormat="1" applyFont="1" applyFill="1" applyBorder="1" applyAlignment="1"/>
    <xf numFmtId="1" fontId="25" fillId="2" borderId="6" xfId="0" applyNumberFormat="1" applyFont="1" applyFill="1" applyBorder="1" applyAlignment="1">
      <alignment horizontal="right"/>
    </xf>
    <xf numFmtId="0" fontId="25" fillId="2" borderId="6" xfId="0" applyFont="1" applyFill="1" applyBorder="1" applyAlignment="1"/>
    <xf numFmtId="177" fontId="25" fillId="2" borderId="6" xfId="0" applyNumberFormat="1" applyFont="1" applyFill="1" applyBorder="1" applyAlignment="1">
      <alignment wrapText="1"/>
    </xf>
    <xf numFmtId="177" fontId="25" fillId="2" borderId="6" xfId="0" applyNumberFormat="1" applyFont="1" applyFill="1" applyBorder="1" applyAlignment="1">
      <alignment horizontal="center"/>
    </xf>
    <xf numFmtId="1" fontId="26" fillId="2" borderId="3" xfId="0" applyNumberFormat="1" applyFont="1" applyFill="1" applyBorder="1" applyAlignment="1">
      <alignment horizontal="right" vertical="top"/>
    </xf>
    <xf numFmtId="0" fontId="26" fillId="2" borderId="3" xfId="0" applyFont="1" applyFill="1" applyBorder="1" applyAlignment="1">
      <alignment vertical="top"/>
    </xf>
    <xf numFmtId="0" fontId="26" fillId="2" borderId="3" xfId="0" applyFont="1" applyFill="1" applyBorder="1" applyAlignment="1">
      <alignment horizontal="left" vertical="top" wrapText="1"/>
    </xf>
    <xf numFmtId="166" fontId="25" fillId="2" borderId="3" xfId="5" applyFont="1" applyFill="1" applyBorder="1" applyAlignment="1">
      <alignment wrapText="1"/>
    </xf>
    <xf numFmtId="0" fontId="25" fillId="2" borderId="3" xfId="0" applyFont="1" applyFill="1" applyBorder="1" applyAlignment="1" applyProtection="1">
      <alignment horizontal="center"/>
    </xf>
    <xf numFmtId="1" fontId="25" fillId="2" borderId="3" xfId="0" applyNumberFormat="1" applyFont="1" applyFill="1" applyBorder="1" applyAlignment="1">
      <alignment horizontal="right"/>
    </xf>
    <xf numFmtId="0" fontId="26" fillId="2" borderId="3" xfId="0" applyFont="1" applyFill="1" applyBorder="1" applyAlignment="1">
      <alignment horizontal="left" wrapText="1"/>
    </xf>
    <xf numFmtId="0" fontId="25" fillId="2" borderId="3" xfId="0" applyFont="1" applyFill="1" applyBorder="1" applyAlignment="1" applyProtection="1"/>
    <xf numFmtId="4" fontId="25" fillId="2" borderId="3" xfId="0" applyNumberFormat="1" applyFont="1" applyFill="1" applyBorder="1"/>
    <xf numFmtId="0" fontId="26" fillId="2" borderId="3" xfId="0" applyFont="1" applyFill="1" applyBorder="1" applyAlignment="1">
      <alignment horizontal="left"/>
    </xf>
    <xf numFmtId="166" fontId="26" fillId="2" borderId="3" xfId="5" applyFont="1" applyFill="1" applyBorder="1" applyAlignment="1">
      <alignment wrapText="1"/>
    </xf>
    <xf numFmtId="4" fontId="25" fillId="2" borderId="3" xfId="0" applyNumberFormat="1" applyFont="1" applyFill="1" applyBorder="1" applyAlignment="1">
      <alignment horizontal="center"/>
    </xf>
    <xf numFmtId="1" fontId="26" fillId="2" borderId="3" xfId="23" applyNumberFormat="1" applyFont="1" applyFill="1" applyBorder="1" applyAlignment="1">
      <alignment horizontal="right" vertical="top" wrapText="1"/>
    </xf>
    <xf numFmtId="39" fontId="26" fillId="2" borderId="3" xfId="20" applyNumberFormat="1" applyFont="1" applyFill="1" applyBorder="1" applyAlignment="1">
      <alignment horizontal="left" vertical="top"/>
    </xf>
    <xf numFmtId="171" fontId="25" fillId="2" borderId="3" xfId="23" applyNumberFormat="1" applyFont="1" applyFill="1" applyBorder="1" applyAlignment="1">
      <alignment horizontal="right" vertical="top" wrapText="1"/>
    </xf>
    <xf numFmtId="39" fontId="25" fillId="2" borderId="3" xfId="20" applyNumberFormat="1" applyFont="1" applyFill="1" applyBorder="1" applyAlignment="1">
      <alignment horizontal="left" vertical="top" wrapText="1"/>
    </xf>
    <xf numFmtId="168" fontId="25" fillId="2" borderId="3" xfId="20" applyNumberFormat="1" applyFont="1" applyFill="1" applyBorder="1" applyAlignment="1">
      <alignment wrapText="1"/>
    </xf>
    <xf numFmtId="39" fontId="25" fillId="2" borderId="3" xfId="20" applyNumberFormat="1" applyFont="1" applyFill="1" applyBorder="1" applyAlignment="1">
      <alignment horizontal="center"/>
    </xf>
    <xf numFmtId="0" fontId="25" fillId="2" borderId="6" xfId="24" applyFont="1" applyFill="1" applyBorder="1"/>
    <xf numFmtId="0" fontId="26" fillId="2" borderId="6" xfId="24" applyFont="1" applyFill="1" applyBorder="1" applyAlignment="1">
      <alignment horizontal="center"/>
    </xf>
    <xf numFmtId="0" fontId="26" fillId="2" borderId="6" xfId="24" applyFont="1" applyFill="1" applyBorder="1" applyAlignment="1">
      <alignment wrapText="1"/>
    </xf>
    <xf numFmtId="0" fontId="25" fillId="2" borderId="6" xfId="24" applyFont="1" applyFill="1" applyBorder="1" applyAlignment="1">
      <alignment horizontal="center"/>
    </xf>
    <xf numFmtId="0" fontId="25" fillId="2" borderId="3" xfId="24" applyFont="1" applyFill="1" applyBorder="1"/>
    <xf numFmtId="0" fontId="26" fillId="2" borderId="3" xfId="24" applyFont="1" applyFill="1" applyBorder="1" applyAlignment="1">
      <alignment horizontal="center"/>
    </xf>
    <xf numFmtId="0" fontId="26" fillId="2" borderId="3" xfId="24" applyFont="1" applyFill="1" applyBorder="1" applyAlignment="1">
      <alignment wrapText="1"/>
    </xf>
    <xf numFmtId="0" fontId="25" fillId="2" borderId="3" xfId="24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 vertical="top"/>
    </xf>
    <xf numFmtId="49" fontId="26" fillId="2" borderId="3" xfId="32" applyNumberFormat="1" applyFont="1" applyFill="1" applyBorder="1" applyAlignment="1">
      <alignment vertical="center" wrapText="1"/>
    </xf>
    <xf numFmtId="2" fontId="25" fillId="2" borderId="3" xfId="32" applyNumberFormat="1" applyFont="1" applyFill="1" applyBorder="1" applyAlignment="1">
      <alignment wrapText="1"/>
    </xf>
    <xf numFmtId="2" fontId="25" fillId="2" borderId="3" xfId="32" applyNumberFormat="1" applyFont="1" applyFill="1" applyBorder="1" applyAlignment="1" applyProtection="1">
      <alignment horizontal="center" wrapText="1"/>
      <protection locked="0"/>
    </xf>
    <xf numFmtId="0" fontId="26" fillId="2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right" vertical="top"/>
    </xf>
    <xf numFmtId="0" fontId="26" fillId="2" borderId="3" xfId="0" applyFont="1" applyFill="1" applyBorder="1" applyAlignment="1">
      <alignment horizontal="left" vertical="center"/>
    </xf>
    <xf numFmtId="4" fontId="26" fillId="2" borderId="3" xfId="0" applyNumberFormat="1" applyFont="1" applyFill="1" applyBorder="1" applyAlignment="1">
      <alignment wrapText="1"/>
    </xf>
    <xf numFmtId="4" fontId="26" fillId="2" borderId="3" xfId="0" applyNumberFormat="1" applyFont="1" applyFill="1" applyBorder="1" applyAlignment="1">
      <alignment horizontal="center"/>
    </xf>
    <xf numFmtId="49" fontId="25" fillId="2" borderId="3" xfId="32" applyNumberFormat="1" applyFont="1" applyFill="1" applyBorder="1" applyAlignment="1">
      <alignment horizontal="left" vertical="top"/>
    </xf>
    <xf numFmtId="2" fontId="25" fillId="2" borderId="3" xfId="0" applyNumberFormat="1" applyFont="1" applyFill="1" applyBorder="1" applyAlignment="1">
      <alignment wrapText="1"/>
    </xf>
    <xf numFmtId="2" fontId="25" fillId="2" borderId="3" xfId="0" applyNumberFormat="1" applyFont="1" applyFill="1" applyBorder="1" applyAlignment="1">
      <alignment horizontal="center"/>
    </xf>
    <xf numFmtId="0" fontId="25" fillId="2" borderId="3" xfId="0" applyFont="1" applyFill="1" applyBorder="1" applyAlignment="1">
      <alignment horizontal="left" vertical="center" wrapText="1"/>
    </xf>
    <xf numFmtId="171" fontId="25" fillId="2" borderId="3" xfId="0" applyNumberFormat="1" applyFont="1" applyFill="1" applyBorder="1" applyAlignment="1">
      <alignment horizontal="left" vertical="center" wrapText="1"/>
    </xf>
    <xf numFmtId="49" fontId="25" fillId="2" borderId="3" xfId="0" applyNumberFormat="1" applyFont="1" applyFill="1" applyBorder="1" applyAlignment="1">
      <alignment horizontal="right" vertical="top"/>
    </xf>
    <xf numFmtId="0" fontId="25" fillId="2" borderId="3" xfId="0" applyFont="1" applyFill="1" applyBorder="1" applyAlignment="1">
      <alignment vertical="top" wrapText="1"/>
    </xf>
    <xf numFmtId="180" fontId="25" fillId="2" borderId="3" xfId="0" applyNumberFormat="1" applyFont="1" applyFill="1" applyBorder="1" applyAlignment="1">
      <alignment horizontal="center"/>
    </xf>
    <xf numFmtId="2" fontId="25" fillId="2" borderId="3" xfId="0" applyNumberFormat="1" applyFont="1" applyFill="1" applyBorder="1" applyAlignment="1">
      <alignment horizontal="right" vertical="top"/>
    </xf>
    <xf numFmtId="0" fontId="2" fillId="2" borderId="3" xfId="0" applyFont="1" applyFill="1" applyBorder="1" applyAlignment="1"/>
    <xf numFmtId="39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vertical="top"/>
    </xf>
    <xf numFmtId="4" fontId="5" fillId="2" borderId="3" xfId="10" applyNumberFormat="1" applyFont="1" applyFill="1" applyBorder="1" applyAlignment="1">
      <alignment vertical="top" wrapText="1"/>
    </xf>
    <xf numFmtId="177" fontId="5" fillId="2" borderId="3" xfId="0" applyNumberFormat="1" applyFont="1" applyFill="1" applyBorder="1" applyAlignment="1">
      <alignment horizontal="center" vertical="top"/>
    </xf>
    <xf numFmtId="4" fontId="1" fillId="2" borderId="3" xfId="0" applyNumberFormat="1" applyFont="1" applyFill="1" applyBorder="1" applyAlignment="1">
      <alignment horizontal="center" vertical="top" wrapText="1"/>
    </xf>
    <xf numFmtId="49" fontId="1" fillId="2" borderId="6" xfId="32" applyNumberFormat="1" applyFont="1" applyFill="1" applyBorder="1" applyAlignment="1">
      <alignment horizontal="left" vertical="top" wrapText="1"/>
    </xf>
    <xf numFmtId="39" fontId="1" fillId="2" borderId="3" xfId="32" applyNumberFormat="1" applyFont="1" applyFill="1" applyBorder="1" applyAlignment="1" applyProtection="1">
      <alignment horizontal="center" vertical="top"/>
      <protection locked="0"/>
    </xf>
    <xf numFmtId="39" fontId="1" fillId="2" borderId="3" xfId="32" applyNumberFormat="1" applyFont="1" applyFill="1" applyBorder="1" applyAlignment="1" applyProtection="1">
      <alignment horizontal="center" vertical="center"/>
      <protection locked="0"/>
    </xf>
    <xf numFmtId="39" fontId="1" fillId="2" borderId="3" xfId="32" applyNumberFormat="1" applyFont="1" applyFill="1" applyBorder="1" applyAlignment="1" applyProtection="1">
      <alignment horizontal="center"/>
      <protection locked="0"/>
    </xf>
    <xf numFmtId="168" fontId="1" fillId="2" borderId="3" xfId="0" applyNumberFormat="1" applyFont="1" applyFill="1" applyBorder="1" applyAlignment="1">
      <alignment wrapText="1"/>
    </xf>
    <xf numFmtId="168" fontId="2" fillId="2" borderId="3" xfId="0" applyNumberFormat="1" applyFont="1" applyFill="1" applyBorder="1" applyAlignment="1">
      <alignment wrapText="1"/>
    </xf>
    <xf numFmtId="39" fontId="1" fillId="2" borderId="3" xfId="0" applyNumberFormat="1" applyFont="1" applyFill="1" applyBorder="1" applyAlignment="1">
      <alignment wrapText="1"/>
    </xf>
    <xf numFmtId="0" fontId="1" fillId="2" borderId="3" xfId="26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justify" wrapText="1"/>
    </xf>
    <xf numFmtId="167" fontId="1" fillId="2" borderId="3" xfId="0" applyNumberFormat="1" applyFont="1" applyFill="1" applyBorder="1" applyAlignment="1">
      <alignment horizontal="center" wrapText="1"/>
    </xf>
    <xf numFmtId="0" fontId="1" fillId="2" borderId="3" xfId="25" applyFont="1" applyFill="1" applyBorder="1" applyAlignment="1">
      <alignment horizontal="center"/>
    </xf>
    <xf numFmtId="4" fontId="1" fillId="2" borderId="3" xfId="6" applyNumberFormat="1" applyFont="1" applyFill="1" applyBorder="1" applyAlignment="1">
      <alignment horizontal="center"/>
    </xf>
    <xf numFmtId="4" fontId="1" fillId="2" borderId="3" xfId="6" applyNumberFormat="1" applyFont="1" applyFill="1" applyBorder="1" applyAlignment="1">
      <alignment vertical="top" wrapText="1"/>
    </xf>
    <xf numFmtId="4" fontId="1" fillId="2" borderId="3" xfId="6" applyNumberFormat="1" applyFont="1" applyFill="1" applyBorder="1" applyAlignment="1">
      <alignment wrapText="1"/>
    </xf>
    <xf numFmtId="0" fontId="1" fillId="2" borderId="3" xfId="36" applyFont="1" applyFill="1" applyBorder="1" applyAlignment="1" applyProtection="1">
      <alignment horizontal="center" wrapText="1"/>
      <protection locked="0"/>
    </xf>
    <xf numFmtId="0" fontId="1" fillId="2" borderId="3" xfId="36" applyFont="1" applyFill="1" applyBorder="1" applyAlignment="1" applyProtection="1">
      <alignment horizontal="center" vertical="center" wrapText="1"/>
      <protection locked="0"/>
    </xf>
    <xf numFmtId="0" fontId="1" fillId="2" borderId="3" xfId="33" applyFont="1" applyFill="1" applyBorder="1" applyAlignment="1">
      <alignment vertical="center"/>
    </xf>
    <xf numFmtId="166" fontId="3" fillId="2" borderId="3" xfId="6" applyFont="1" applyFill="1" applyBorder="1" applyAlignment="1">
      <alignment horizontal="right" vertical="center" wrapText="1"/>
    </xf>
    <xf numFmtId="0" fontId="1" fillId="2" borderId="3" xfId="21" applyFont="1" applyFill="1" applyBorder="1" applyAlignment="1">
      <alignment horizontal="left" vertical="top" wrapText="1"/>
    </xf>
    <xf numFmtId="39" fontId="1" fillId="2" borderId="3" xfId="2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 applyProtection="1"/>
    <xf numFmtId="39" fontId="1" fillId="2" borderId="3" xfId="20" applyNumberFormat="1" applyFont="1" applyFill="1" applyBorder="1" applyAlignment="1">
      <alignment horizontal="left" vertical="top"/>
    </xf>
    <xf numFmtId="4" fontId="2" fillId="2" borderId="3" xfId="0" applyNumberFormat="1" applyFont="1" applyFill="1" applyBorder="1" applyAlignment="1">
      <alignment horizontal="left"/>
    </xf>
    <xf numFmtId="4" fontId="1" fillId="2" borderId="3" xfId="6" applyNumberFormat="1" applyFont="1" applyFill="1" applyBorder="1"/>
    <xf numFmtId="0" fontId="1" fillId="2" borderId="3" xfId="0" applyFont="1" applyFill="1" applyBorder="1" applyAlignment="1">
      <alignment vertical="top" wrapText="1"/>
    </xf>
    <xf numFmtId="39" fontId="1" fillId="2" borderId="3" xfId="2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right" vertical="top"/>
    </xf>
    <xf numFmtId="171" fontId="25" fillId="2" borderId="3" xfId="0" applyNumberFormat="1" applyFont="1" applyFill="1" applyBorder="1" applyAlignment="1">
      <alignment horizontal="right" vertical="top"/>
    </xf>
    <xf numFmtId="49" fontId="1" fillId="2" borderId="4" xfId="32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justify" wrapText="1"/>
    </xf>
    <xf numFmtId="0" fontId="2" fillId="2" borderId="3" xfId="25" applyFont="1" applyFill="1" applyBorder="1" applyAlignment="1">
      <alignment horizontal="right" vertical="top"/>
    </xf>
    <xf numFmtId="0" fontId="1" fillId="2" borderId="3" xfId="36" applyFont="1" applyFill="1" applyBorder="1" applyAlignment="1" applyProtection="1">
      <alignment horizontal="left" vertical="center" wrapText="1"/>
      <protection locked="0"/>
    </xf>
    <xf numFmtId="171" fontId="6" fillId="2" borderId="3" xfId="24" applyNumberFormat="1" applyFont="1" applyFill="1" applyBorder="1" applyAlignment="1">
      <alignment horizontal="right" vertical="top"/>
    </xf>
    <xf numFmtId="1" fontId="5" fillId="2" borderId="3" xfId="24" applyNumberFormat="1" applyFont="1" applyFill="1" applyBorder="1" applyAlignment="1">
      <alignment horizontal="right" vertical="top"/>
    </xf>
    <xf numFmtId="1" fontId="6" fillId="2" borderId="3" xfId="0" applyNumberFormat="1" applyFont="1" applyFill="1" applyBorder="1" applyAlignment="1">
      <alignment horizontal="right" vertical="top" wrapText="1"/>
    </xf>
    <xf numFmtId="43" fontId="25" fillId="2" borderId="3" xfId="0" applyNumberFormat="1" applyFont="1" applyFill="1" applyBorder="1" applyAlignment="1" applyProtection="1">
      <alignment horizontal="right" wrapText="1"/>
      <protection locked="0"/>
    </xf>
    <xf numFmtId="166" fontId="1" fillId="2" borderId="3" xfId="6" applyFont="1" applyFill="1" applyBorder="1" applyAlignment="1">
      <alignment horizontal="right" wrapText="1"/>
    </xf>
    <xf numFmtId="166" fontId="23" fillId="4" borderId="0" xfId="39" applyFont="1" applyFill="1" applyBorder="1" applyAlignment="1">
      <alignment vertical="center" wrapText="1"/>
    </xf>
    <xf numFmtId="166" fontId="1" fillId="4" borderId="0" xfId="0" applyNumberFormat="1" applyFont="1" applyFill="1" applyBorder="1"/>
    <xf numFmtId="0" fontId="1" fillId="4" borderId="0" xfId="0" applyFont="1" applyFill="1" applyBorder="1"/>
    <xf numFmtId="0" fontId="1" fillId="4" borderId="3" xfId="0" applyFont="1" applyFill="1" applyBorder="1"/>
    <xf numFmtId="166" fontId="1" fillId="4" borderId="0" xfId="39" applyFont="1" applyFill="1" applyBorder="1"/>
    <xf numFmtId="184" fontId="1" fillId="2" borderId="3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</cellXfs>
  <cellStyles count="40">
    <cellStyle name="Comma 2" xfId="1"/>
    <cellStyle name="Comma 3" xfId="2"/>
    <cellStyle name="Comma_ANALISIS EL PUERTO" xfId="3"/>
    <cellStyle name="Euro" xfId="4"/>
    <cellStyle name="Millares" xfId="5" builtinId="3"/>
    <cellStyle name="Millares 11" xfId="6"/>
    <cellStyle name="Millares 13" xfId="7"/>
    <cellStyle name="Millares 2" xfId="8"/>
    <cellStyle name="Millares 2 2" xfId="9"/>
    <cellStyle name="Millares 2 2 2" xfId="10"/>
    <cellStyle name="Millares 2 2 2 3" xfId="39"/>
    <cellStyle name="Millares 2 3" xfId="11"/>
    <cellStyle name="Millares 2_XXXCopia de Pres. elab. no. 24-12  Terrm. ampliacion Ac. Monte Plata" xfId="12"/>
    <cellStyle name="Millares 3_111-12 ac neyba zona alta" xfId="13"/>
    <cellStyle name="Millares 4 2" xfId="14"/>
    <cellStyle name="Millares 5 3" xfId="15"/>
    <cellStyle name="Millares_55-09 Equipamiento Pozos Ac. Rural El Llano" xfId="16"/>
    <cellStyle name="Millares_Copia de Copia de Copia de Copia de 153-09 ELECTRIFICACION..." xfId="17"/>
    <cellStyle name="Millares_Hoja1" xfId="18"/>
    <cellStyle name="Millares_PRESUPUESTO" xfId="19"/>
    <cellStyle name="Normal" xfId="0" builtinId="0"/>
    <cellStyle name="Normal 10" xfId="20"/>
    <cellStyle name="Normal 13 2" xfId="21"/>
    <cellStyle name="Normal 2" xfId="22"/>
    <cellStyle name="Normal 2 2 2" xfId="23"/>
    <cellStyle name="Normal 2 3" xfId="24"/>
    <cellStyle name="Normal 2 5" xfId="25"/>
    <cellStyle name="Normal 2_ANALISIS REC 3" xfId="26"/>
    <cellStyle name="Normal 3" xfId="27"/>
    <cellStyle name="Normal 4" xfId="28"/>
    <cellStyle name="Normal_ANALISIS EL PUERTO" xfId="29"/>
    <cellStyle name="Normal_C 263- STUDIO BALCACER- TERMINACION LABORATORIO, ALMACEN INAPA Y SEDE CENTRAL   ULT" xfId="30"/>
    <cellStyle name="Normal_Copia de Copia de Copia de Copia de 153-09 ELECTRIFICACION..." xfId="31"/>
    <cellStyle name="Normal_Hoja1" xfId="32"/>
    <cellStyle name="Normal_presupuesto" xfId="33"/>
    <cellStyle name="Normal_rec 2 al 98-05 terminacion ac. la cueva de cevicos 2da. etapa ac. mult. guanabano- cruce de maguaca parte b y guanabano como ext. al ac. la cueva de cevico 1" xfId="34"/>
    <cellStyle name="Normal_REC. 1 No.204-05 AL AC. LA ANGELINA-LA CANA-Las guaranas-" xfId="35"/>
    <cellStyle name="Normal_REC. 1 No.204-05 AL AC. LA ANGELINA-LA CANA-Las guaranas-_REC. 3 No. xxx-08 AL 018-02 ACUEDUCTO MULTIPLE ANGELINA-LAS CANAS- LAS GUARANAS" xfId="36"/>
    <cellStyle name="Porcentaje" xfId="38" builtinId="5"/>
    <cellStyle name="Porcentual 5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25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26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27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28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29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30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31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32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33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34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35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36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37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38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39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40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41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42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43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44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45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46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47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48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49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50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51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52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53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54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55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56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57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58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59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60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61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62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63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64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65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66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67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68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69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70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71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72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73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74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75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76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77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78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79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80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81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82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83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84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85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86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87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88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89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90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91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92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93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94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95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96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97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98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4999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5000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5001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5002" name="Text Box 9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1059</xdr:row>
      <xdr:rowOff>0</xdr:rowOff>
    </xdr:from>
    <xdr:to>
      <xdr:col>1</xdr:col>
      <xdr:colOff>1476375</xdr:colOff>
      <xdr:row>1059</xdr:row>
      <xdr:rowOff>57150</xdr:rowOff>
    </xdr:to>
    <xdr:sp macro="" textlink="">
      <xdr:nvSpPr>
        <xdr:cNvPr id="185003" name="Text Box 8"/>
        <xdr:cNvSpPr txBox="1">
          <a:spLocks noChangeArrowheads="1"/>
        </xdr:cNvSpPr>
      </xdr:nvSpPr>
      <xdr:spPr bwMode="auto">
        <a:xfrm>
          <a:off x="1819275" y="2024729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1514475</xdr:colOff>
      <xdr:row>1055</xdr:row>
      <xdr:rowOff>0</xdr:rowOff>
    </xdr:from>
    <xdr:to>
      <xdr:col>1</xdr:col>
      <xdr:colOff>1685925</xdr:colOff>
      <xdr:row>1055</xdr:row>
      <xdr:rowOff>57150</xdr:rowOff>
    </xdr:to>
    <xdr:sp macro="" textlink="">
      <xdr:nvSpPr>
        <xdr:cNvPr id="185004" name="Text Box 9"/>
        <xdr:cNvSpPr txBox="1">
          <a:spLocks noChangeArrowheads="1"/>
        </xdr:cNvSpPr>
      </xdr:nvSpPr>
      <xdr:spPr bwMode="auto">
        <a:xfrm>
          <a:off x="2028825" y="201825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85007" name="Text Box 8"/>
        <xdr:cNvSpPr txBox="1">
          <a:spLocks noChangeArrowheads="1"/>
        </xdr:cNvSpPr>
      </xdr:nvSpPr>
      <xdr:spPr bwMode="auto">
        <a:xfrm>
          <a:off x="1819275" y="1552956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85008" name="Text Box 9"/>
        <xdr:cNvSpPr txBox="1">
          <a:spLocks noChangeArrowheads="1"/>
        </xdr:cNvSpPr>
      </xdr:nvSpPr>
      <xdr:spPr bwMode="auto">
        <a:xfrm>
          <a:off x="1819275" y="1552956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85009" name="Text Box 8"/>
        <xdr:cNvSpPr txBox="1">
          <a:spLocks noChangeArrowheads="1"/>
        </xdr:cNvSpPr>
      </xdr:nvSpPr>
      <xdr:spPr bwMode="auto">
        <a:xfrm>
          <a:off x="1819275" y="1552956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85010" name="Text Box 9"/>
        <xdr:cNvSpPr txBox="1">
          <a:spLocks noChangeArrowheads="1"/>
        </xdr:cNvSpPr>
      </xdr:nvSpPr>
      <xdr:spPr bwMode="auto">
        <a:xfrm>
          <a:off x="1819275" y="1552956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011" name="Text Box 8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012" name="Text Box 9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85013" name="Text Box 8"/>
        <xdr:cNvSpPr txBox="1">
          <a:spLocks noChangeArrowheads="1"/>
        </xdr:cNvSpPr>
      </xdr:nvSpPr>
      <xdr:spPr bwMode="auto">
        <a:xfrm>
          <a:off x="1819275" y="1552956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85014" name="Text Box 9"/>
        <xdr:cNvSpPr txBox="1">
          <a:spLocks noChangeArrowheads="1"/>
        </xdr:cNvSpPr>
      </xdr:nvSpPr>
      <xdr:spPr bwMode="auto">
        <a:xfrm>
          <a:off x="1819275" y="1552956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015" name="Text Box 8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016" name="Text Box 9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017" name="Text Box 8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018" name="Text Box 9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019" name="Text Box 8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020" name="Text Box 9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142875</xdr:rowOff>
    </xdr:to>
    <xdr:sp macro="" textlink="">
      <xdr:nvSpPr>
        <xdr:cNvPr id="185021" name="Text Box 8"/>
        <xdr:cNvSpPr txBox="1">
          <a:spLocks noChangeArrowheads="1"/>
        </xdr:cNvSpPr>
      </xdr:nvSpPr>
      <xdr:spPr bwMode="auto">
        <a:xfrm>
          <a:off x="1819275" y="155295600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142875</xdr:rowOff>
    </xdr:to>
    <xdr:sp macro="" textlink="">
      <xdr:nvSpPr>
        <xdr:cNvPr id="185022" name="Text Box 9"/>
        <xdr:cNvSpPr txBox="1">
          <a:spLocks noChangeArrowheads="1"/>
        </xdr:cNvSpPr>
      </xdr:nvSpPr>
      <xdr:spPr bwMode="auto">
        <a:xfrm>
          <a:off x="1819275" y="155295600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133350</xdr:rowOff>
    </xdr:to>
    <xdr:sp macro="" textlink="">
      <xdr:nvSpPr>
        <xdr:cNvPr id="185023" name="Text Box 8"/>
        <xdr:cNvSpPr txBox="1">
          <a:spLocks noChangeArrowheads="1"/>
        </xdr:cNvSpPr>
      </xdr:nvSpPr>
      <xdr:spPr bwMode="auto">
        <a:xfrm>
          <a:off x="1819275" y="1552956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133350</xdr:rowOff>
    </xdr:to>
    <xdr:sp macro="" textlink="">
      <xdr:nvSpPr>
        <xdr:cNvPr id="185024" name="Text Box 9"/>
        <xdr:cNvSpPr txBox="1">
          <a:spLocks noChangeArrowheads="1"/>
        </xdr:cNvSpPr>
      </xdr:nvSpPr>
      <xdr:spPr bwMode="auto">
        <a:xfrm>
          <a:off x="1819275" y="1552956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025" name="Text Box 8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026" name="Text Box 9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027" name="Text Box 8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028" name="Text Box 9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029" name="Text Box 8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030" name="Text Box 9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031" name="Text Box 8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032" name="Text Box 9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033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034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035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036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037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38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39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40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41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42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43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44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45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46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47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048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049" name="Text Box 9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050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051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052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053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054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055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056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057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58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59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060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61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62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63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64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65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66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67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68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69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70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071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072" name="Text Box 9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073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074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075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076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85077" name="Text Box 8"/>
        <xdr:cNvSpPr txBox="1">
          <a:spLocks noChangeArrowheads="1"/>
        </xdr:cNvSpPr>
      </xdr:nvSpPr>
      <xdr:spPr bwMode="auto">
        <a:xfrm>
          <a:off x="1819275" y="1552956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85078" name="Text Box 9"/>
        <xdr:cNvSpPr txBox="1">
          <a:spLocks noChangeArrowheads="1"/>
        </xdr:cNvSpPr>
      </xdr:nvSpPr>
      <xdr:spPr bwMode="auto">
        <a:xfrm>
          <a:off x="1819275" y="1552956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85079" name="Text Box 8"/>
        <xdr:cNvSpPr txBox="1">
          <a:spLocks noChangeArrowheads="1"/>
        </xdr:cNvSpPr>
      </xdr:nvSpPr>
      <xdr:spPr bwMode="auto">
        <a:xfrm>
          <a:off x="1819275" y="1552956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85080" name="Text Box 9"/>
        <xdr:cNvSpPr txBox="1">
          <a:spLocks noChangeArrowheads="1"/>
        </xdr:cNvSpPr>
      </xdr:nvSpPr>
      <xdr:spPr bwMode="auto">
        <a:xfrm>
          <a:off x="1819275" y="1552956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081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82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83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84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85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86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87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88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89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90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91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092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093" name="Text Box 9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094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095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096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097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098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099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00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01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02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03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04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05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06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07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08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109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110" name="Text Box 9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11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12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13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14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15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16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17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18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19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20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121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22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23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24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25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26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27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28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29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30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31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132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133" name="Text Box 9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34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35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36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37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85138" name="Text Box 8"/>
        <xdr:cNvSpPr txBox="1">
          <a:spLocks noChangeArrowheads="1"/>
        </xdr:cNvSpPr>
      </xdr:nvSpPr>
      <xdr:spPr bwMode="auto">
        <a:xfrm>
          <a:off x="1819275" y="1552956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85139" name="Text Box 9"/>
        <xdr:cNvSpPr txBox="1">
          <a:spLocks noChangeArrowheads="1"/>
        </xdr:cNvSpPr>
      </xdr:nvSpPr>
      <xdr:spPr bwMode="auto">
        <a:xfrm>
          <a:off x="1819275" y="1552956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85140" name="Text Box 8"/>
        <xdr:cNvSpPr txBox="1">
          <a:spLocks noChangeArrowheads="1"/>
        </xdr:cNvSpPr>
      </xdr:nvSpPr>
      <xdr:spPr bwMode="auto">
        <a:xfrm>
          <a:off x="1819275" y="1552956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85141" name="Text Box 9"/>
        <xdr:cNvSpPr txBox="1">
          <a:spLocks noChangeArrowheads="1"/>
        </xdr:cNvSpPr>
      </xdr:nvSpPr>
      <xdr:spPr bwMode="auto">
        <a:xfrm>
          <a:off x="1819275" y="1552956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142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43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44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45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46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47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48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49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50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51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52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153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154" name="Text Box 9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55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56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57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58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59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60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61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62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63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64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65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66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67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68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69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70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71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72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73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74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75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76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77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78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79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80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81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82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83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84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85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86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87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88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89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190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91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92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93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194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95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196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197" name="Text Box 8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198" name="Text Box 9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199" name="Text Box 8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200" name="Text Box 9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201" name="Text Box 8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202" name="Text Box 9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203" name="Text Box 8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204" name="Text Box 9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205" name="Text Box 8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206" name="Text Box 9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207" name="Text Box 8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208" name="Text Box 9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209" name="Text Box 8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210" name="Text Box 9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133350</xdr:rowOff>
    </xdr:to>
    <xdr:sp macro="" textlink="">
      <xdr:nvSpPr>
        <xdr:cNvPr id="185211" name="Text Box 8"/>
        <xdr:cNvSpPr txBox="1">
          <a:spLocks noChangeArrowheads="1"/>
        </xdr:cNvSpPr>
      </xdr:nvSpPr>
      <xdr:spPr bwMode="auto">
        <a:xfrm>
          <a:off x="1819275" y="1552956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133350</xdr:rowOff>
    </xdr:to>
    <xdr:sp macro="" textlink="">
      <xdr:nvSpPr>
        <xdr:cNvPr id="185212" name="Text Box 9"/>
        <xdr:cNvSpPr txBox="1">
          <a:spLocks noChangeArrowheads="1"/>
        </xdr:cNvSpPr>
      </xdr:nvSpPr>
      <xdr:spPr bwMode="auto">
        <a:xfrm>
          <a:off x="1819275" y="1552956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85213" name="Text Box 8"/>
        <xdr:cNvSpPr txBox="1">
          <a:spLocks noChangeArrowheads="1"/>
        </xdr:cNvSpPr>
      </xdr:nvSpPr>
      <xdr:spPr bwMode="auto">
        <a:xfrm>
          <a:off x="1819275" y="1552956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85214" name="Text Box 9"/>
        <xdr:cNvSpPr txBox="1">
          <a:spLocks noChangeArrowheads="1"/>
        </xdr:cNvSpPr>
      </xdr:nvSpPr>
      <xdr:spPr bwMode="auto">
        <a:xfrm>
          <a:off x="1819275" y="1552956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215" name="Text Box 8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216" name="Text Box 9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217" name="Text Box 8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218" name="Text Box 9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219" name="Text Box 8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220" name="Text Box 9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85221" name="Text Box 8"/>
        <xdr:cNvSpPr txBox="1">
          <a:spLocks noChangeArrowheads="1"/>
        </xdr:cNvSpPr>
      </xdr:nvSpPr>
      <xdr:spPr bwMode="auto">
        <a:xfrm>
          <a:off x="1819275" y="155295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85222" name="Text Box 9"/>
        <xdr:cNvSpPr txBox="1">
          <a:spLocks noChangeArrowheads="1"/>
        </xdr:cNvSpPr>
      </xdr:nvSpPr>
      <xdr:spPr bwMode="auto">
        <a:xfrm>
          <a:off x="1819275" y="155295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223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224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225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226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227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28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29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30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31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32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33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34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35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36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37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238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239" name="Text Box 9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240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241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242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243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244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245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246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247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48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49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250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51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52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53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54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55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56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57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58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59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60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261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262" name="Text Box 9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263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264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265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266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85267" name="Text Box 8"/>
        <xdr:cNvSpPr txBox="1">
          <a:spLocks noChangeArrowheads="1"/>
        </xdr:cNvSpPr>
      </xdr:nvSpPr>
      <xdr:spPr bwMode="auto">
        <a:xfrm>
          <a:off x="1819275" y="1552956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85268" name="Text Box 9"/>
        <xdr:cNvSpPr txBox="1">
          <a:spLocks noChangeArrowheads="1"/>
        </xdr:cNvSpPr>
      </xdr:nvSpPr>
      <xdr:spPr bwMode="auto">
        <a:xfrm>
          <a:off x="1819275" y="1552956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85269" name="Text Box 8"/>
        <xdr:cNvSpPr txBox="1">
          <a:spLocks noChangeArrowheads="1"/>
        </xdr:cNvSpPr>
      </xdr:nvSpPr>
      <xdr:spPr bwMode="auto">
        <a:xfrm>
          <a:off x="1819275" y="1552956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85270" name="Text Box 9"/>
        <xdr:cNvSpPr txBox="1">
          <a:spLocks noChangeArrowheads="1"/>
        </xdr:cNvSpPr>
      </xdr:nvSpPr>
      <xdr:spPr bwMode="auto">
        <a:xfrm>
          <a:off x="1819275" y="1552956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271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72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73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74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75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76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77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78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79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80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281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282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283" name="Text Box 9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284" name="Text Box 8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285" name="Text Box 9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286" name="Text Box 8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287" name="Text Box 9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288" name="Text Box 8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289" name="Text Box 9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290" name="Text Box 8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291" name="Text Box 9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292" name="Text Box 8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293" name="Text Box 9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294" name="Text Box 8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295" name="Text Box 9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296" name="Text Box 8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297" name="Text Box 9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133350</xdr:rowOff>
    </xdr:to>
    <xdr:sp macro="" textlink="">
      <xdr:nvSpPr>
        <xdr:cNvPr id="185298" name="Text Box 8"/>
        <xdr:cNvSpPr txBox="1">
          <a:spLocks noChangeArrowheads="1"/>
        </xdr:cNvSpPr>
      </xdr:nvSpPr>
      <xdr:spPr bwMode="auto">
        <a:xfrm>
          <a:off x="1819275" y="1552956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133350</xdr:rowOff>
    </xdr:to>
    <xdr:sp macro="" textlink="">
      <xdr:nvSpPr>
        <xdr:cNvPr id="185299" name="Text Box 9"/>
        <xdr:cNvSpPr txBox="1">
          <a:spLocks noChangeArrowheads="1"/>
        </xdr:cNvSpPr>
      </xdr:nvSpPr>
      <xdr:spPr bwMode="auto">
        <a:xfrm>
          <a:off x="1819275" y="1552956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85300" name="Text Box 8"/>
        <xdr:cNvSpPr txBox="1">
          <a:spLocks noChangeArrowheads="1"/>
        </xdr:cNvSpPr>
      </xdr:nvSpPr>
      <xdr:spPr bwMode="auto">
        <a:xfrm>
          <a:off x="1819275" y="1552956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85301" name="Text Box 9"/>
        <xdr:cNvSpPr txBox="1">
          <a:spLocks noChangeArrowheads="1"/>
        </xdr:cNvSpPr>
      </xdr:nvSpPr>
      <xdr:spPr bwMode="auto">
        <a:xfrm>
          <a:off x="1819275" y="1552956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302" name="Text Box 8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303" name="Text Box 9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304" name="Text Box 8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305" name="Text Box 9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306" name="Text Box 8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307" name="Text Box 9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85308" name="Text Box 8"/>
        <xdr:cNvSpPr txBox="1">
          <a:spLocks noChangeArrowheads="1"/>
        </xdr:cNvSpPr>
      </xdr:nvSpPr>
      <xdr:spPr bwMode="auto">
        <a:xfrm>
          <a:off x="1819275" y="155295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85309" name="Text Box 9"/>
        <xdr:cNvSpPr txBox="1">
          <a:spLocks noChangeArrowheads="1"/>
        </xdr:cNvSpPr>
      </xdr:nvSpPr>
      <xdr:spPr bwMode="auto">
        <a:xfrm>
          <a:off x="1819275" y="155295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310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311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312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313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314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15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16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17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18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19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20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21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22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23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24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325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326" name="Text Box 9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327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328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329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330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331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332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333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334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35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36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337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38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39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40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41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42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43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44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45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46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47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348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349" name="Text Box 9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350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351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352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353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85354" name="Text Box 8"/>
        <xdr:cNvSpPr txBox="1">
          <a:spLocks noChangeArrowheads="1"/>
        </xdr:cNvSpPr>
      </xdr:nvSpPr>
      <xdr:spPr bwMode="auto">
        <a:xfrm>
          <a:off x="1819275" y="1552956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85355" name="Text Box 9"/>
        <xdr:cNvSpPr txBox="1">
          <a:spLocks noChangeArrowheads="1"/>
        </xdr:cNvSpPr>
      </xdr:nvSpPr>
      <xdr:spPr bwMode="auto">
        <a:xfrm>
          <a:off x="1819275" y="1552956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85356" name="Text Box 8"/>
        <xdr:cNvSpPr txBox="1">
          <a:spLocks noChangeArrowheads="1"/>
        </xdr:cNvSpPr>
      </xdr:nvSpPr>
      <xdr:spPr bwMode="auto">
        <a:xfrm>
          <a:off x="1819275" y="1552956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85357" name="Text Box 9"/>
        <xdr:cNvSpPr txBox="1">
          <a:spLocks noChangeArrowheads="1"/>
        </xdr:cNvSpPr>
      </xdr:nvSpPr>
      <xdr:spPr bwMode="auto">
        <a:xfrm>
          <a:off x="1819275" y="1552956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358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59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60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61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62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63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64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65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66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67" name="Text Box 8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85368" name="Text Box 9"/>
        <xdr:cNvSpPr txBox="1">
          <a:spLocks noChangeArrowheads="1"/>
        </xdr:cNvSpPr>
      </xdr:nvSpPr>
      <xdr:spPr bwMode="auto">
        <a:xfrm>
          <a:off x="1819275" y="155295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369" name="Text Box 8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85370" name="Text Box 9"/>
        <xdr:cNvSpPr txBox="1">
          <a:spLocks noChangeArrowheads="1"/>
        </xdr:cNvSpPr>
      </xdr:nvSpPr>
      <xdr:spPr bwMode="auto">
        <a:xfrm>
          <a:off x="1819275" y="15529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85371" name="Text Box 8"/>
        <xdr:cNvSpPr txBox="1">
          <a:spLocks noChangeArrowheads="1"/>
        </xdr:cNvSpPr>
      </xdr:nvSpPr>
      <xdr:spPr bwMode="auto">
        <a:xfrm>
          <a:off x="1819275" y="1552956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85372" name="Text Box 9"/>
        <xdr:cNvSpPr txBox="1">
          <a:spLocks noChangeArrowheads="1"/>
        </xdr:cNvSpPr>
      </xdr:nvSpPr>
      <xdr:spPr bwMode="auto">
        <a:xfrm>
          <a:off x="1819275" y="1552956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85373" name="Text Box 8"/>
        <xdr:cNvSpPr txBox="1">
          <a:spLocks noChangeArrowheads="1"/>
        </xdr:cNvSpPr>
      </xdr:nvSpPr>
      <xdr:spPr bwMode="auto">
        <a:xfrm>
          <a:off x="1819275" y="1552956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85374" name="Text Box 9"/>
        <xdr:cNvSpPr txBox="1">
          <a:spLocks noChangeArrowheads="1"/>
        </xdr:cNvSpPr>
      </xdr:nvSpPr>
      <xdr:spPr bwMode="auto">
        <a:xfrm>
          <a:off x="1819275" y="1552956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375" name="Text Box 8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376" name="Text Box 9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85377" name="Text Box 8"/>
        <xdr:cNvSpPr txBox="1">
          <a:spLocks noChangeArrowheads="1"/>
        </xdr:cNvSpPr>
      </xdr:nvSpPr>
      <xdr:spPr bwMode="auto">
        <a:xfrm>
          <a:off x="1819275" y="1552956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85378" name="Text Box 9"/>
        <xdr:cNvSpPr txBox="1">
          <a:spLocks noChangeArrowheads="1"/>
        </xdr:cNvSpPr>
      </xdr:nvSpPr>
      <xdr:spPr bwMode="auto">
        <a:xfrm>
          <a:off x="1819275" y="15529560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379" name="Text Box 8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380" name="Text Box 9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381" name="Text Box 8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382" name="Text Box 9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383" name="Text Box 8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384" name="Text Box 9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142875</xdr:rowOff>
    </xdr:to>
    <xdr:sp macro="" textlink="">
      <xdr:nvSpPr>
        <xdr:cNvPr id="185385" name="Text Box 8"/>
        <xdr:cNvSpPr txBox="1">
          <a:spLocks noChangeArrowheads="1"/>
        </xdr:cNvSpPr>
      </xdr:nvSpPr>
      <xdr:spPr bwMode="auto">
        <a:xfrm>
          <a:off x="1819275" y="155295600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142875</xdr:rowOff>
    </xdr:to>
    <xdr:sp macro="" textlink="">
      <xdr:nvSpPr>
        <xdr:cNvPr id="185386" name="Text Box 9"/>
        <xdr:cNvSpPr txBox="1">
          <a:spLocks noChangeArrowheads="1"/>
        </xdr:cNvSpPr>
      </xdr:nvSpPr>
      <xdr:spPr bwMode="auto">
        <a:xfrm>
          <a:off x="1819275" y="155295600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133350</xdr:rowOff>
    </xdr:to>
    <xdr:sp macro="" textlink="">
      <xdr:nvSpPr>
        <xdr:cNvPr id="185387" name="Text Box 8"/>
        <xdr:cNvSpPr txBox="1">
          <a:spLocks noChangeArrowheads="1"/>
        </xdr:cNvSpPr>
      </xdr:nvSpPr>
      <xdr:spPr bwMode="auto">
        <a:xfrm>
          <a:off x="1819275" y="1552956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133350</xdr:rowOff>
    </xdr:to>
    <xdr:sp macro="" textlink="">
      <xdr:nvSpPr>
        <xdr:cNvPr id="185388" name="Text Box 9"/>
        <xdr:cNvSpPr txBox="1">
          <a:spLocks noChangeArrowheads="1"/>
        </xdr:cNvSpPr>
      </xdr:nvSpPr>
      <xdr:spPr bwMode="auto">
        <a:xfrm>
          <a:off x="1819275" y="1552956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389" name="Text Box 8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390" name="Text Box 9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391" name="Text Box 8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392" name="Text Box 9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393" name="Text Box 8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394" name="Text Box 9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395" name="Text Box 8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396" name="Text Box 9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397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398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399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00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01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02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03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04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05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06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07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08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09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10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11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12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13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14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15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16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17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18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19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20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21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22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23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24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25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26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27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28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29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30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31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32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33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34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35" name="Text Box 8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85436" name="Text Box 9"/>
        <xdr:cNvSpPr txBox="1">
          <a:spLocks noChangeArrowheads="1"/>
        </xdr:cNvSpPr>
      </xdr:nvSpPr>
      <xdr:spPr bwMode="auto">
        <a:xfrm>
          <a:off x="1819275" y="1552956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437" name="Text Box 8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438" name="Text Box 9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439" name="Text Box 8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440" name="Text Box 9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441" name="Text Box 8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442" name="Text Box 9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443" name="Text Box 8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444" name="Text Box 9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445" name="Text Box 8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446" name="Text Box 9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447" name="Text Box 8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448" name="Text Box 9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449" name="Text Box 8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450" name="Text Box 9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133350</xdr:rowOff>
    </xdr:to>
    <xdr:sp macro="" textlink="">
      <xdr:nvSpPr>
        <xdr:cNvPr id="185451" name="Text Box 8"/>
        <xdr:cNvSpPr txBox="1">
          <a:spLocks noChangeArrowheads="1"/>
        </xdr:cNvSpPr>
      </xdr:nvSpPr>
      <xdr:spPr bwMode="auto">
        <a:xfrm>
          <a:off x="1819275" y="1552956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133350</xdr:rowOff>
    </xdr:to>
    <xdr:sp macro="" textlink="">
      <xdr:nvSpPr>
        <xdr:cNvPr id="185452" name="Text Box 9"/>
        <xdr:cNvSpPr txBox="1">
          <a:spLocks noChangeArrowheads="1"/>
        </xdr:cNvSpPr>
      </xdr:nvSpPr>
      <xdr:spPr bwMode="auto">
        <a:xfrm>
          <a:off x="1819275" y="1552956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85453" name="Text Box 8"/>
        <xdr:cNvSpPr txBox="1">
          <a:spLocks noChangeArrowheads="1"/>
        </xdr:cNvSpPr>
      </xdr:nvSpPr>
      <xdr:spPr bwMode="auto">
        <a:xfrm>
          <a:off x="1819275" y="1552956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85454" name="Text Box 9"/>
        <xdr:cNvSpPr txBox="1">
          <a:spLocks noChangeArrowheads="1"/>
        </xdr:cNvSpPr>
      </xdr:nvSpPr>
      <xdr:spPr bwMode="auto">
        <a:xfrm>
          <a:off x="1819275" y="1552956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455" name="Text Box 8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456" name="Text Box 9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457" name="Text Box 8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458" name="Text Box 9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459" name="Text Box 8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460" name="Text Box 9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85461" name="Text Box 8"/>
        <xdr:cNvSpPr txBox="1">
          <a:spLocks noChangeArrowheads="1"/>
        </xdr:cNvSpPr>
      </xdr:nvSpPr>
      <xdr:spPr bwMode="auto">
        <a:xfrm>
          <a:off x="1819275" y="155295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85462" name="Text Box 9"/>
        <xdr:cNvSpPr txBox="1">
          <a:spLocks noChangeArrowheads="1"/>
        </xdr:cNvSpPr>
      </xdr:nvSpPr>
      <xdr:spPr bwMode="auto">
        <a:xfrm>
          <a:off x="1819275" y="155295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463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464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465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466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467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468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469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470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471" name="Text Box 8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472" name="Text Box 9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473" name="Text Box 8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474" name="Text Box 9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475" name="Text Box 8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476" name="Text Box 9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477" name="Text Box 8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85478" name="Text Box 9"/>
        <xdr:cNvSpPr txBox="1">
          <a:spLocks noChangeArrowheads="1"/>
        </xdr:cNvSpPr>
      </xdr:nvSpPr>
      <xdr:spPr bwMode="auto">
        <a:xfrm>
          <a:off x="1819275" y="155295600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479" name="Text Box 8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480" name="Text Box 9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481" name="Text Box 8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482" name="Text Box 9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483" name="Text Box 8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484" name="Text Box 9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133350</xdr:rowOff>
    </xdr:to>
    <xdr:sp macro="" textlink="">
      <xdr:nvSpPr>
        <xdr:cNvPr id="185485" name="Text Box 8"/>
        <xdr:cNvSpPr txBox="1">
          <a:spLocks noChangeArrowheads="1"/>
        </xdr:cNvSpPr>
      </xdr:nvSpPr>
      <xdr:spPr bwMode="auto">
        <a:xfrm>
          <a:off x="1819275" y="1552956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133350</xdr:rowOff>
    </xdr:to>
    <xdr:sp macro="" textlink="">
      <xdr:nvSpPr>
        <xdr:cNvPr id="185486" name="Text Box 9"/>
        <xdr:cNvSpPr txBox="1">
          <a:spLocks noChangeArrowheads="1"/>
        </xdr:cNvSpPr>
      </xdr:nvSpPr>
      <xdr:spPr bwMode="auto">
        <a:xfrm>
          <a:off x="1819275" y="1552956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85487" name="Text Box 8"/>
        <xdr:cNvSpPr txBox="1">
          <a:spLocks noChangeArrowheads="1"/>
        </xdr:cNvSpPr>
      </xdr:nvSpPr>
      <xdr:spPr bwMode="auto">
        <a:xfrm>
          <a:off x="1819275" y="1552956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85488" name="Text Box 9"/>
        <xdr:cNvSpPr txBox="1">
          <a:spLocks noChangeArrowheads="1"/>
        </xdr:cNvSpPr>
      </xdr:nvSpPr>
      <xdr:spPr bwMode="auto">
        <a:xfrm>
          <a:off x="1819275" y="1552956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489" name="Text Box 8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85490" name="Text Box 9"/>
        <xdr:cNvSpPr txBox="1">
          <a:spLocks noChangeArrowheads="1"/>
        </xdr:cNvSpPr>
      </xdr:nvSpPr>
      <xdr:spPr bwMode="auto">
        <a:xfrm>
          <a:off x="1819275" y="1552956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491" name="Text Box 8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85492" name="Text Box 9"/>
        <xdr:cNvSpPr txBox="1">
          <a:spLocks noChangeArrowheads="1"/>
        </xdr:cNvSpPr>
      </xdr:nvSpPr>
      <xdr:spPr bwMode="auto">
        <a:xfrm>
          <a:off x="1819275" y="1552956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493" name="Text Box 8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85494" name="Text Box 9"/>
        <xdr:cNvSpPr txBox="1">
          <a:spLocks noChangeArrowheads="1"/>
        </xdr:cNvSpPr>
      </xdr:nvSpPr>
      <xdr:spPr bwMode="auto">
        <a:xfrm>
          <a:off x="1819275" y="1552956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85495" name="Text Box 8"/>
        <xdr:cNvSpPr txBox="1">
          <a:spLocks noChangeArrowheads="1"/>
        </xdr:cNvSpPr>
      </xdr:nvSpPr>
      <xdr:spPr bwMode="auto">
        <a:xfrm>
          <a:off x="1819275" y="155295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85496" name="Text Box 9"/>
        <xdr:cNvSpPr txBox="1">
          <a:spLocks noChangeArrowheads="1"/>
        </xdr:cNvSpPr>
      </xdr:nvSpPr>
      <xdr:spPr bwMode="auto">
        <a:xfrm>
          <a:off x="1819275" y="155295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497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498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499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500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501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502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503" name="Text Box 8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85504" name="Text Box 9"/>
        <xdr:cNvSpPr txBox="1">
          <a:spLocks noChangeArrowheads="1"/>
        </xdr:cNvSpPr>
      </xdr:nvSpPr>
      <xdr:spPr bwMode="auto">
        <a:xfrm>
          <a:off x="1819275" y="15529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05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06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07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08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09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10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11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12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13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14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15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16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17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18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19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20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21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22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23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24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25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26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27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28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29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30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31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32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33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34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35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36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37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38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39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40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41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42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43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44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45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46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47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48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49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50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51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52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53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54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55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56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57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58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59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60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61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62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63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64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65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66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67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68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69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570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71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72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73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74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75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76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77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78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79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80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81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82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83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84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85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86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87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88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89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90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91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92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93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94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95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96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97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98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599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00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01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02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03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04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05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06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07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08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09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10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11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12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13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14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15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16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17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18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19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20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21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22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23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24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25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26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27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28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29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30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31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32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33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34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35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36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37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38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39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40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41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42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43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44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45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46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47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48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49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50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51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52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53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54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55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56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57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58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59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60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61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62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63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64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65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66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67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68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69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70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71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72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73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74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75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76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77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78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79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80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81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82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83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84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85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86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87" name="Text Box 8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1304925</xdr:colOff>
      <xdr:row>800</xdr:row>
      <xdr:rowOff>161925</xdr:rowOff>
    </xdr:to>
    <xdr:sp macro="" textlink="">
      <xdr:nvSpPr>
        <xdr:cNvPr id="185688" name="Text Box 9"/>
        <xdr:cNvSpPr txBox="1">
          <a:spLocks noChangeArrowheads="1"/>
        </xdr:cNvSpPr>
      </xdr:nvSpPr>
      <xdr:spPr bwMode="auto">
        <a:xfrm>
          <a:off x="1819275" y="15545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89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90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91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92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93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94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95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96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97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98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699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00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01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02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03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04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05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06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07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08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09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10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11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12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13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14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15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16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17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18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19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20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21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22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23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24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25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26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27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28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29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30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31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32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33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34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35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36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37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38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39" name="Text Box 8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800</xdr:row>
      <xdr:rowOff>0</xdr:rowOff>
    </xdr:from>
    <xdr:to>
      <xdr:col>1</xdr:col>
      <xdr:colOff>1409700</xdr:colOff>
      <xdr:row>800</xdr:row>
      <xdr:rowOff>161925</xdr:rowOff>
    </xdr:to>
    <xdr:sp macro="" textlink="">
      <xdr:nvSpPr>
        <xdr:cNvPr id="185740" name="Text Box 9"/>
        <xdr:cNvSpPr txBox="1">
          <a:spLocks noChangeArrowheads="1"/>
        </xdr:cNvSpPr>
      </xdr:nvSpPr>
      <xdr:spPr bwMode="auto">
        <a:xfrm>
          <a:off x="1819275" y="155457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1063"/>
  <sheetViews>
    <sheetView showGridLines="0" showZeros="0" tabSelected="1" view="pageBreakPreview" zoomScaleNormal="100" zoomScaleSheetLayoutView="100" workbookViewId="0">
      <selection activeCell="A6" sqref="A6:D1051"/>
    </sheetView>
  </sheetViews>
  <sheetFormatPr baseColWidth="10" defaultRowHeight="12.75" x14ac:dyDescent="0.2"/>
  <cols>
    <col min="1" max="1" width="7.7109375" style="43" customWidth="1"/>
    <col min="2" max="2" width="59" style="43" customWidth="1"/>
    <col min="3" max="3" width="10.5703125" style="571" customWidth="1"/>
    <col min="4" max="4" width="7.7109375" style="572" customWidth="1"/>
    <col min="5" max="5" width="12.7109375" style="573" customWidth="1"/>
    <col min="6" max="6" width="15" style="573" customWidth="1"/>
    <col min="7" max="7" width="15.7109375" style="570" customWidth="1"/>
    <col min="8" max="8" width="11.5703125" style="43" customWidth="1"/>
    <col min="9" max="9" width="14.42578125" style="43" bestFit="1" customWidth="1"/>
    <col min="10" max="10" width="12.7109375" style="43" bestFit="1" customWidth="1"/>
    <col min="11" max="16384" width="11.42578125" style="43"/>
  </cols>
  <sheetData>
    <row r="3" spans="1:48" s="329" customFormat="1" ht="27" customHeight="1" x14ac:dyDescent="0.2">
      <c r="A3" s="699" t="s">
        <v>694</v>
      </c>
      <c r="B3" s="699"/>
      <c r="C3" s="699"/>
      <c r="D3" s="699"/>
      <c r="E3" s="699"/>
      <c r="F3" s="699"/>
      <c r="G3" s="328"/>
    </row>
    <row r="4" spans="1:48" s="336" customFormat="1" ht="12.75" customHeight="1" x14ac:dyDescent="0.2">
      <c r="A4" s="330" t="s">
        <v>695</v>
      </c>
      <c r="B4" s="331" t="s">
        <v>696</v>
      </c>
      <c r="C4" s="332" t="s">
        <v>697</v>
      </c>
      <c r="D4" s="333" t="s">
        <v>56</v>
      </c>
      <c r="E4" s="334"/>
      <c r="F4" s="334"/>
      <c r="G4" s="335"/>
    </row>
    <row r="5" spans="1:48" ht="9" customHeight="1" x14ac:dyDescent="0.2">
      <c r="A5" s="700"/>
      <c r="B5" s="700"/>
      <c r="C5" s="700"/>
      <c r="D5" s="700"/>
      <c r="E5" s="700"/>
      <c r="F5" s="700"/>
      <c r="G5" s="337"/>
      <c r="H5" s="327"/>
      <c r="I5" s="338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</row>
    <row r="6" spans="1:48" s="344" customFormat="1" ht="15.75" customHeight="1" x14ac:dyDescent="0.2">
      <c r="A6" s="339" t="s">
        <v>3</v>
      </c>
      <c r="B6" s="339" t="s">
        <v>1</v>
      </c>
      <c r="C6" s="340" t="s">
        <v>0</v>
      </c>
      <c r="D6" s="341" t="s">
        <v>67</v>
      </c>
      <c r="E6" s="340" t="s">
        <v>2</v>
      </c>
      <c r="F6" s="340" t="s">
        <v>4</v>
      </c>
      <c r="G6" s="342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</row>
    <row r="7" spans="1:48" s="349" customFormat="1" x14ac:dyDescent="0.2">
      <c r="A7" s="345"/>
      <c r="B7" s="346"/>
      <c r="C7" s="347"/>
      <c r="D7" s="348"/>
      <c r="E7" s="347"/>
      <c r="F7" s="347"/>
      <c r="G7" s="33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</row>
    <row r="8" spans="1:48" s="349" customFormat="1" ht="25.5" x14ac:dyDescent="0.2">
      <c r="A8" s="49" t="s">
        <v>5</v>
      </c>
      <c r="B8" s="50" t="s">
        <v>294</v>
      </c>
      <c r="C8" s="51"/>
      <c r="D8" s="52"/>
      <c r="E8" s="51"/>
      <c r="F8" s="51"/>
      <c r="G8" s="33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</row>
    <row r="9" spans="1:48" s="349" customFormat="1" ht="9.75" customHeight="1" x14ac:dyDescent="0.2">
      <c r="A9" s="49"/>
      <c r="B9" s="53"/>
      <c r="C9" s="51"/>
      <c r="D9" s="52"/>
      <c r="E9" s="51"/>
      <c r="F9" s="51"/>
      <c r="G9" s="33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</row>
    <row r="10" spans="1:48" s="349" customFormat="1" x14ac:dyDescent="0.2">
      <c r="A10" s="54">
        <v>1</v>
      </c>
      <c r="B10" s="53" t="s">
        <v>295</v>
      </c>
      <c r="C10" s="51"/>
      <c r="D10" s="52"/>
      <c r="E10" s="51"/>
      <c r="F10" s="51"/>
      <c r="G10" s="33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</row>
    <row r="11" spans="1:48" s="349" customFormat="1" ht="38.25" x14ac:dyDescent="0.2">
      <c r="A11" s="55">
        <v>1.1000000000000001</v>
      </c>
      <c r="B11" s="56" t="s">
        <v>184</v>
      </c>
      <c r="C11" s="258">
        <v>1</v>
      </c>
      <c r="D11" s="57" t="s">
        <v>52</v>
      </c>
      <c r="E11" s="260"/>
      <c r="F11" s="46">
        <f>ROUND(C11*E11,2)</f>
        <v>0</v>
      </c>
      <c r="G11" s="33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7"/>
      <c r="AO11" s="327"/>
      <c r="AP11" s="327"/>
      <c r="AQ11" s="327"/>
      <c r="AR11" s="327"/>
      <c r="AS11" s="327"/>
      <c r="AT11" s="327"/>
      <c r="AU11" s="327"/>
      <c r="AV11" s="327"/>
    </row>
    <row r="12" spans="1:48" s="349" customFormat="1" ht="38.25" x14ac:dyDescent="0.2">
      <c r="A12" s="58">
        <v>1.2</v>
      </c>
      <c r="B12" s="60" t="s">
        <v>734</v>
      </c>
      <c r="C12" s="259">
        <v>1</v>
      </c>
      <c r="D12" s="59" t="s">
        <v>52</v>
      </c>
      <c r="E12" s="289"/>
      <c r="F12" s="46">
        <f t="shared" ref="F12:F75" si="0">ROUND(C12*E12,2)</f>
        <v>0</v>
      </c>
      <c r="G12" s="33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7"/>
      <c r="AP12" s="327"/>
      <c r="AQ12" s="327"/>
      <c r="AR12" s="327"/>
      <c r="AS12" s="327"/>
      <c r="AT12" s="327"/>
      <c r="AU12" s="327"/>
      <c r="AV12" s="327"/>
    </row>
    <row r="13" spans="1:48" s="349" customFormat="1" ht="25.5" x14ac:dyDescent="0.2">
      <c r="A13" s="58">
        <v>1.3</v>
      </c>
      <c r="B13" s="60" t="s">
        <v>668</v>
      </c>
      <c r="C13" s="259">
        <v>3</v>
      </c>
      <c r="D13" s="59" t="s">
        <v>52</v>
      </c>
      <c r="E13" s="289"/>
      <c r="F13" s="46">
        <f t="shared" si="0"/>
        <v>0</v>
      </c>
      <c r="G13" s="33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327"/>
      <c r="AV13" s="327"/>
    </row>
    <row r="14" spans="1:48" s="584" customFormat="1" ht="25.5" x14ac:dyDescent="0.2">
      <c r="A14" s="576">
        <v>1.4</v>
      </c>
      <c r="B14" s="577" t="s">
        <v>698</v>
      </c>
      <c r="C14" s="578">
        <v>1</v>
      </c>
      <c r="D14" s="579" t="s">
        <v>52</v>
      </c>
      <c r="E14" s="580"/>
      <c r="F14" s="581">
        <f t="shared" si="0"/>
        <v>0</v>
      </c>
      <c r="G14" s="582"/>
      <c r="H14" s="583"/>
      <c r="I14" s="583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583"/>
      <c r="AM14" s="583"/>
      <c r="AN14" s="583"/>
      <c r="AO14" s="583"/>
      <c r="AP14" s="583"/>
      <c r="AQ14" s="583"/>
      <c r="AR14" s="583"/>
      <c r="AS14" s="583"/>
      <c r="AT14" s="583"/>
      <c r="AU14" s="583"/>
      <c r="AV14" s="583"/>
    </row>
    <row r="15" spans="1:48" s="349" customFormat="1" ht="25.5" x14ac:dyDescent="0.2">
      <c r="A15" s="58">
        <v>1.5</v>
      </c>
      <c r="B15" s="61" t="s">
        <v>43</v>
      </c>
      <c r="C15" s="259">
        <v>1</v>
      </c>
      <c r="D15" s="59" t="s">
        <v>52</v>
      </c>
      <c r="E15" s="289"/>
      <c r="F15" s="46">
        <f t="shared" si="0"/>
        <v>0</v>
      </c>
      <c r="G15" s="33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  <c r="AT15" s="327"/>
      <c r="AU15" s="327"/>
      <c r="AV15" s="327"/>
    </row>
    <row r="16" spans="1:48" s="349" customFormat="1" x14ac:dyDescent="0.2">
      <c r="A16" s="58">
        <v>1.6</v>
      </c>
      <c r="B16" s="60" t="s">
        <v>733</v>
      </c>
      <c r="C16" s="259">
        <v>2</v>
      </c>
      <c r="D16" s="59" t="s">
        <v>52</v>
      </c>
      <c r="E16" s="289"/>
      <c r="F16" s="46">
        <f t="shared" si="0"/>
        <v>0</v>
      </c>
      <c r="G16" s="33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7"/>
      <c r="AQ16" s="327"/>
      <c r="AR16" s="327"/>
      <c r="AS16" s="327"/>
      <c r="AT16" s="327"/>
      <c r="AU16" s="327"/>
      <c r="AV16" s="327"/>
    </row>
    <row r="17" spans="1:48" s="349" customFormat="1" ht="25.5" x14ac:dyDescent="0.2">
      <c r="A17" s="58">
        <v>1.7</v>
      </c>
      <c r="B17" s="61" t="s">
        <v>29</v>
      </c>
      <c r="C17" s="259">
        <v>1</v>
      </c>
      <c r="D17" s="59" t="s">
        <v>52</v>
      </c>
      <c r="E17" s="289"/>
      <c r="F17" s="46">
        <f t="shared" si="0"/>
        <v>0</v>
      </c>
      <c r="G17" s="33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  <c r="AS17" s="327"/>
      <c r="AT17" s="327"/>
      <c r="AU17" s="327"/>
      <c r="AV17" s="327"/>
    </row>
    <row r="18" spans="1:48" s="349" customFormat="1" ht="25.5" x14ac:dyDescent="0.2">
      <c r="A18" s="58">
        <v>1.8</v>
      </c>
      <c r="B18" s="60" t="s">
        <v>675</v>
      </c>
      <c r="C18" s="259">
        <v>1</v>
      </c>
      <c r="D18" s="59" t="s">
        <v>52</v>
      </c>
      <c r="E18" s="289"/>
      <c r="F18" s="46">
        <f t="shared" si="0"/>
        <v>0</v>
      </c>
      <c r="G18" s="33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7"/>
      <c r="AS18" s="327"/>
      <c r="AT18" s="327"/>
      <c r="AU18" s="327"/>
      <c r="AV18" s="327"/>
    </row>
    <row r="19" spans="1:48" s="349" customFormat="1" x14ac:dyDescent="0.2">
      <c r="A19" s="58">
        <v>1.9</v>
      </c>
      <c r="B19" s="15" t="s">
        <v>240</v>
      </c>
      <c r="C19" s="259">
        <v>2</v>
      </c>
      <c r="D19" s="59" t="s">
        <v>52</v>
      </c>
      <c r="E19" s="289"/>
      <c r="F19" s="46">
        <f t="shared" si="0"/>
        <v>0</v>
      </c>
      <c r="G19" s="33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  <c r="AQ19" s="327"/>
      <c r="AR19" s="327"/>
      <c r="AS19" s="327"/>
      <c r="AT19" s="327"/>
      <c r="AU19" s="327"/>
      <c r="AV19" s="327"/>
    </row>
    <row r="20" spans="1:48" s="349" customFormat="1" x14ac:dyDescent="0.2">
      <c r="A20" s="62">
        <v>1.1000000000000001</v>
      </c>
      <c r="B20" s="63" t="s">
        <v>670</v>
      </c>
      <c r="C20" s="259">
        <v>1</v>
      </c>
      <c r="D20" s="59" t="s">
        <v>52</v>
      </c>
      <c r="E20" s="289"/>
      <c r="F20" s="46">
        <f t="shared" si="0"/>
        <v>0</v>
      </c>
      <c r="G20" s="33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7"/>
      <c r="AP20" s="327"/>
      <c r="AQ20" s="327"/>
      <c r="AR20" s="327"/>
      <c r="AS20" s="327"/>
      <c r="AT20" s="327"/>
      <c r="AU20" s="327"/>
      <c r="AV20" s="327"/>
    </row>
    <row r="21" spans="1:48" s="349" customFormat="1" x14ac:dyDescent="0.2">
      <c r="A21" s="58">
        <v>1.1100000000000001</v>
      </c>
      <c r="B21" s="60" t="s">
        <v>669</v>
      </c>
      <c r="C21" s="259">
        <v>1</v>
      </c>
      <c r="D21" s="574" t="s">
        <v>52</v>
      </c>
      <c r="E21" s="289"/>
      <c r="F21" s="46">
        <f t="shared" si="0"/>
        <v>0</v>
      </c>
      <c r="G21" s="33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</row>
    <row r="22" spans="1:48" s="349" customFormat="1" ht="25.5" x14ac:dyDescent="0.2">
      <c r="A22" s="58">
        <v>1.1200000000000001</v>
      </c>
      <c r="B22" s="15" t="s">
        <v>239</v>
      </c>
      <c r="C22" s="258">
        <v>1</v>
      </c>
      <c r="D22" s="681" t="s">
        <v>52</v>
      </c>
      <c r="E22" s="260"/>
      <c r="F22" s="46">
        <f t="shared" si="0"/>
        <v>0</v>
      </c>
      <c r="G22" s="33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27"/>
    </row>
    <row r="23" spans="1:48" s="349" customFormat="1" x14ac:dyDescent="0.2">
      <c r="A23" s="58"/>
      <c r="B23" s="53"/>
      <c r="C23" s="242"/>
      <c r="D23" s="52"/>
      <c r="E23" s="270"/>
      <c r="F23" s="46">
        <f t="shared" si="0"/>
        <v>0</v>
      </c>
      <c r="G23" s="33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7"/>
      <c r="AS23" s="327"/>
      <c r="AT23" s="327"/>
      <c r="AU23" s="327"/>
      <c r="AV23" s="327"/>
    </row>
    <row r="24" spans="1:48" s="349" customFormat="1" x14ac:dyDescent="0.2">
      <c r="A24" s="64">
        <v>2</v>
      </c>
      <c r="B24" s="65" t="s">
        <v>262</v>
      </c>
      <c r="C24" s="242"/>
      <c r="D24" s="52"/>
      <c r="E24" s="270"/>
      <c r="F24" s="46">
        <f t="shared" si="0"/>
        <v>0</v>
      </c>
      <c r="G24" s="33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</row>
    <row r="25" spans="1:48" s="349" customFormat="1" ht="25.5" x14ac:dyDescent="0.2">
      <c r="A25" s="58">
        <v>2.1</v>
      </c>
      <c r="B25" s="56" t="s">
        <v>159</v>
      </c>
      <c r="C25" s="258">
        <v>1</v>
      </c>
      <c r="D25" s="66" t="s">
        <v>52</v>
      </c>
      <c r="E25" s="288"/>
      <c r="F25" s="46">
        <f t="shared" si="0"/>
        <v>0</v>
      </c>
      <c r="G25" s="33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27"/>
      <c r="AT25" s="327"/>
      <c r="AU25" s="327"/>
      <c r="AV25" s="327"/>
    </row>
    <row r="26" spans="1:48" s="349" customFormat="1" x14ac:dyDescent="0.2">
      <c r="A26" s="58">
        <v>2.2000000000000002</v>
      </c>
      <c r="B26" s="675" t="s">
        <v>736</v>
      </c>
      <c r="C26" s="259">
        <v>1</v>
      </c>
      <c r="D26" s="67" t="s">
        <v>52</v>
      </c>
      <c r="E26" s="290"/>
      <c r="F26" s="46">
        <f t="shared" si="0"/>
        <v>0</v>
      </c>
      <c r="G26" s="33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</row>
    <row r="27" spans="1:48" s="349" customFormat="1" x14ac:dyDescent="0.2">
      <c r="A27" s="58">
        <v>2.2999999999999998</v>
      </c>
      <c r="B27" s="68" t="s">
        <v>296</v>
      </c>
      <c r="C27" s="259">
        <v>2</v>
      </c>
      <c r="D27" s="59" t="s">
        <v>52</v>
      </c>
      <c r="E27" s="290"/>
      <c r="F27" s="46">
        <f t="shared" si="0"/>
        <v>0</v>
      </c>
      <c r="G27" s="33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</row>
    <row r="28" spans="1:48" s="349" customFormat="1" x14ac:dyDescent="0.2">
      <c r="A28" s="58">
        <v>2.4</v>
      </c>
      <c r="B28" s="68" t="s">
        <v>147</v>
      </c>
      <c r="C28" s="259">
        <v>1</v>
      </c>
      <c r="D28" s="59" t="s">
        <v>52</v>
      </c>
      <c r="E28" s="290"/>
      <c r="F28" s="46">
        <f t="shared" si="0"/>
        <v>0</v>
      </c>
      <c r="G28" s="33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</row>
    <row r="29" spans="1:48" s="349" customFormat="1" x14ac:dyDescent="0.2">
      <c r="A29" s="58">
        <v>2.5</v>
      </c>
      <c r="B29" s="68" t="s">
        <v>148</v>
      </c>
      <c r="C29" s="259">
        <v>2</v>
      </c>
      <c r="D29" s="59" t="s">
        <v>52</v>
      </c>
      <c r="E29" s="290"/>
      <c r="F29" s="46">
        <f t="shared" si="0"/>
        <v>0</v>
      </c>
      <c r="G29" s="33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</row>
    <row r="30" spans="1:48" s="349" customFormat="1" x14ac:dyDescent="0.2">
      <c r="A30" s="58">
        <v>2.6</v>
      </c>
      <c r="B30" s="677" t="s">
        <v>738</v>
      </c>
      <c r="C30" s="259">
        <v>1</v>
      </c>
      <c r="D30" s="59" t="s">
        <v>52</v>
      </c>
      <c r="E30" s="290"/>
      <c r="F30" s="46">
        <f t="shared" si="0"/>
        <v>0</v>
      </c>
      <c r="G30" s="33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</row>
    <row r="31" spans="1:48" s="349" customFormat="1" ht="25.5" x14ac:dyDescent="0.2">
      <c r="A31" s="58">
        <v>2.7</v>
      </c>
      <c r="B31" s="56" t="s">
        <v>149</v>
      </c>
      <c r="C31" s="259">
        <v>15</v>
      </c>
      <c r="D31" s="59" t="s">
        <v>45</v>
      </c>
      <c r="E31" s="290"/>
      <c r="F31" s="46">
        <f t="shared" si="0"/>
        <v>0</v>
      </c>
      <c r="G31" s="33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</row>
    <row r="32" spans="1:48" s="349" customFormat="1" x14ac:dyDescent="0.2">
      <c r="A32" s="58">
        <v>2.8</v>
      </c>
      <c r="B32" s="56" t="s">
        <v>297</v>
      </c>
      <c r="C32" s="259">
        <v>8</v>
      </c>
      <c r="D32" s="59" t="s">
        <v>52</v>
      </c>
      <c r="E32" s="290"/>
      <c r="F32" s="46">
        <f t="shared" si="0"/>
        <v>0</v>
      </c>
      <c r="G32" s="33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</row>
    <row r="33" spans="1:48" s="349" customFormat="1" x14ac:dyDescent="0.2">
      <c r="A33" s="58">
        <v>2.9</v>
      </c>
      <c r="B33" s="56" t="s">
        <v>150</v>
      </c>
      <c r="C33" s="259">
        <v>15</v>
      </c>
      <c r="D33" s="59" t="s">
        <v>45</v>
      </c>
      <c r="E33" s="290"/>
      <c r="F33" s="46">
        <f t="shared" si="0"/>
        <v>0</v>
      </c>
      <c r="G33" s="33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/>
      <c r="AO33" s="327"/>
      <c r="AP33" s="327"/>
      <c r="AQ33" s="327"/>
      <c r="AR33" s="327"/>
      <c r="AS33" s="327"/>
      <c r="AT33" s="327"/>
      <c r="AU33" s="327"/>
      <c r="AV33" s="327"/>
    </row>
    <row r="34" spans="1:48" s="349" customFormat="1" x14ac:dyDescent="0.2">
      <c r="A34" s="62">
        <v>2.1</v>
      </c>
      <c r="B34" s="56" t="s">
        <v>151</v>
      </c>
      <c r="C34" s="259">
        <v>6</v>
      </c>
      <c r="D34" s="59" t="s">
        <v>52</v>
      </c>
      <c r="E34" s="290"/>
      <c r="F34" s="46">
        <f t="shared" si="0"/>
        <v>0</v>
      </c>
      <c r="G34" s="33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</row>
    <row r="35" spans="1:48" s="349" customFormat="1" x14ac:dyDescent="0.2">
      <c r="A35" s="58">
        <v>2.11</v>
      </c>
      <c r="B35" s="69" t="s">
        <v>152</v>
      </c>
      <c r="C35" s="259">
        <v>12</v>
      </c>
      <c r="D35" s="59" t="s">
        <v>52</v>
      </c>
      <c r="E35" s="290"/>
      <c r="F35" s="46">
        <f t="shared" si="0"/>
        <v>0</v>
      </c>
      <c r="G35" s="33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</row>
    <row r="36" spans="1:48" s="349" customFormat="1" x14ac:dyDescent="0.2">
      <c r="A36" s="58">
        <v>2.12</v>
      </c>
      <c r="B36" s="56" t="s">
        <v>153</v>
      </c>
      <c r="C36" s="259">
        <v>8</v>
      </c>
      <c r="D36" s="59" t="s">
        <v>52</v>
      </c>
      <c r="E36" s="290"/>
      <c r="F36" s="46">
        <f t="shared" si="0"/>
        <v>0</v>
      </c>
      <c r="G36" s="33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</row>
    <row r="37" spans="1:48" s="349" customFormat="1" x14ac:dyDescent="0.2">
      <c r="A37" s="58">
        <v>2.13</v>
      </c>
      <c r="B37" s="56" t="s">
        <v>154</v>
      </c>
      <c r="C37" s="259">
        <v>1</v>
      </c>
      <c r="D37" s="59" t="s">
        <v>52</v>
      </c>
      <c r="E37" s="290"/>
      <c r="F37" s="46">
        <f t="shared" si="0"/>
        <v>0</v>
      </c>
      <c r="G37" s="33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27"/>
      <c r="AP37" s="327"/>
      <c r="AQ37" s="327"/>
      <c r="AR37" s="327"/>
      <c r="AS37" s="327"/>
      <c r="AT37" s="327"/>
      <c r="AU37" s="327"/>
      <c r="AV37" s="327"/>
    </row>
    <row r="38" spans="1:48" s="349" customFormat="1" ht="25.5" x14ac:dyDescent="0.2">
      <c r="A38" s="58">
        <v>2.14</v>
      </c>
      <c r="B38" s="56" t="s">
        <v>155</v>
      </c>
      <c r="C38" s="259">
        <v>120</v>
      </c>
      <c r="D38" s="59" t="s">
        <v>45</v>
      </c>
      <c r="E38" s="290"/>
      <c r="F38" s="46">
        <f t="shared" si="0"/>
        <v>0</v>
      </c>
      <c r="G38" s="33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</row>
    <row r="39" spans="1:48" s="349" customFormat="1" x14ac:dyDescent="0.2">
      <c r="A39" s="58">
        <v>2.15</v>
      </c>
      <c r="B39" s="68" t="s">
        <v>156</v>
      </c>
      <c r="C39" s="259">
        <v>1</v>
      </c>
      <c r="D39" s="59" t="s">
        <v>52</v>
      </c>
      <c r="E39" s="290"/>
      <c r="F39" s="46">
        <f t="shared" si="0"/>
        <v>0</v>
      </c>
      <c r="G39" s="33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</row>
    <row r="40" spans="1:48" s="349" customFormat="1" ht="25.5" x14ac:dyDescent="0.2">
      <c r="A40" s="58">
        <v>2.16</v>
      </c>
      <c r="B40" s="56" t="s">
        <v>157</v>
      </c>
      <c r="C40" s="259">
        <v>1</v>
      </c>
      <c r="D40" s="59" t="s">
        <v>52</v>
      </c>
      <c r="E40" s="290"/>
      <c r="F40" s="46">
        <f t="shared" si="0"/>
        <v>0</v>
      </c>
      <c r="G40" s="33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</row>
    <row r="41" spans="1:48" s="349" customFormat="1" ht="25.5" x14ac:dyDescent="0.2">
      <c r="A41" s="58">
        <v>2.17</v>
      </c>
      <c r="B41" s="56" t="s">
        <v>158</v>
      </c>
      <c r="C41" s="259">
        <v>25</v>
      </c>
      <c r="D41" s="59" t="s">
        <v>45</v>
      </c>
      <c r="E41" s="290"/>
      <c r="F41" s="46">
        <f t="shared" si="0"/>
        <v>0</v>
      </c>
      <c r="G41" s="33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7"/>
      <c r="AN41" s="327"/>
      <c r="AO41" s="327"/>
      <c r="AP41" s="327"/>
      <c r="AQ41" s="327"/>
      <c r="AR41" s="327"/>
      <c r="AS41" s="327"/>
      <c r="AT41" s="327"/>
      <c r="AU41" s="327"/>
      <c r="AV41" s="327"/>
    </row>
    <row r="42" spans="1:48" s="349" customFormat="1" x14ac:dyDescent="0.2">
      <c r="A42" s="58">
        <v>2.1800000000000002</v>
      </c>
      <c r="B42" s="56" t="s">
        <v>298</v>
      </c>
      <c r="C42" s="259">
        <v>3</v>
      </c>
      <c r="D42" s="59" t="s">
        <v>52</v>
      </c>
      <c r="E42" s="290"/>
      <c r="F42" s="46">
        <f t="shared" si="0"/>
        <v>0</v>
      </c>
      <c r="G42" s="33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</row>
    <row r="43" spans="1:48" s="349" customFormat="1" x14ac:dyDescent="0.2">
      <c r="A43" s="58">
        <v>2.19</v>
      </c>
      <c r="B43" s="70" t="s">
        <v>141</v>
      </c>
      <c r="C43" s="259">
        <v>130</v>
      </c>
      <c r="D43" s="59" t="s">
        <v>45</v>
      </c>
      <c r="E43" s="290"/>
      <c r="F43" s="46">
        <f t="shared" si="0"/>
        <v>0</v>
      </c>
      <c r="G43" s="33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7"/>
      <c r="AN43" s="327"/>
      <c r="AO43" s="327"/>
      <c r="AP43" s="327"/>
      <c r="AQ43" s="327"/>
      <c r="AR43" s="327"/>
      <c r="AS43" s="327"/>
      <c r="AT43" s="327"/>
      <c r="AU43" s="327"/>
      <c r="AV43" s="327"/>
    </row>
    <row r="44" spans="1:48" s="349" customFormat="1" x14ac:dyDescent="0.2">
      <c r="A44" s="62">
        <v>2.2000000000000002</v>
      </c>
      <c r="B44" s="56" t="s">
        <v>76</v>
      </c>
      <c r="C44" s="259">
        <v>0.3</v>
      </c>
      <c r="D44" s="59" t="s">
        <v>27</v>
      </c>
      <c r="E44" s="290"/>
      <c r="F44" s="46">
        <f t="shared" si="0"/>
        <v>0</v>
      </c>
      <c r="G44" s="33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7"/>
      <c r="AQ44" s="327"/>
      <c r="AR44" s="327"/>
      <c r="AS44" s="327"/>
      <c r="AT44" s="327"/>
      <c r="AU44" s="327"/>
      <c r="AV44" s="327"/>
    </row>
    <row r="45" spans="1:48" s="349" customFormat="1" x14ac:dyDescent="0.2">
      <c r="A45" s="71"/>
      <c r="B45" s="72"/>
      <c r="C45" s="244"/>
      <c r="D45" s="73"/>
      <c r="E45" s="291"/>
      <c r="F45" s="46">
        <f t="shared" si="0"/>
        <v>0</v>
      </c>
      <c r="G45" s="33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</row>
    <row r="46" spans="1:48" s="349" customFormat="1" x14ac:dyDescent="0.2">
      <c r="A46" s="54">
        <v>3</v>
      </c>
      <c r="B46" s="53" t="s">
        <v>79</v>
      </c>
      <c r="C46" s="242"/>
      <c r="D46" s="52"/>
      <c r="E46" s="270"/>
      <c r="F46" s="46">
        <f t="shared" si="0"/>
        <v>0</v>
      </c>
      <c r="G46" s="33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</row>
    <row r="47" spans="1:48" s="349" customFormat="1" ht="12.75" customHeight="1" x14ac:dyDescent="0.2">
      <c r="A47" s="58">
        <v>3.1</v>
      </c>
      <c r="B47" s="74" t="s">
        <v>75</v>
      </c>
      <c r="C47" s="260">
        <v>130</v>
      </c>
      <c r="D47" s="75" t="s">
        <v>31</v>
      </c>
      <c r="E47" s="262"/>
      <c r="F47" s="46">
        <f t="shared" si="0"/>
        <v>0</v>
      </c>
      <c r="G47" s="33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7"/>
      <c r="AI47" s="327"/>
      <c r="AJ47" s="327"/>
      <c r="AK47" s="327"/>
      <c r="AL47" s="327"/>
      <c r="AM47" s="327"/>
      <c r="AN47" s="327"/>
      <c r="AO47" s="327"/>
      <c r="AP47" s="327"/>
      <c r="AQ47" s="327"/>
      <c r="AR47" s="327"/>
      <c r="AS47" s="327"/>
      <c r="AT47" s="327"/>
      <c r="AU47" s="327"/>
      <c r="AV47" s="327"/>
    </row>
    <row r="48" spans="1:48" s="349" customFormat="1" x14ac:dyDescent="0.2">
      <c r="A48" s="58">
        <v>3.2</v>
      </c>
      <c r="B48" s="76" t="s">
        <v>213</v>
      </c>
      <c r="C48" s="241">
        <v>1</v>
      </c>
      <c r="D48" s="77" t="s">
        <v>6</v>
      </c>
      <c r="E48" s="260"/>
      <c r="F48" s="46">
        <f t="shared" si="0"/>
        <v>0</v>
      </c>
      <c r="G48" s="33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</row>
    <row r="49" spans="1:48" s="349" customFormat="1" ht="25.5" x14ac:dyDescent="0.2">
      <c r="A49" s="58">
        <v>3.3</v>
      </c>
      <c r="B49" s="78" t="s">
        <v>805</v>
      </c>
      <c r="C49" s="241">
        <v>192</v>
      </c>
      <c r="D49" s="77" t="s">
        <v>31</v>
      </c>
      <c r="E49" s="260"/>
      <c r="F49" s="46">
        <f t="shared" si="0"/>
        <v>0</v>
      </c>
      <c r="G49" s="33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</row>
    <row r="50" spans="1:48" s="349" customFormat="1" ht="38.25" x14ac:dyDescent="0.2">
      <c r="A50" s="58">
        <v>3.4</v>
      </c>
      <c r="B50" s="585" t="s">
        <v>735</v>
      </c>
      <c r="C50" s="241">
        <v>4.5</v>
      </c>
      <c r="D50" s="77" t="s">
        <v>57</v>
      </c>
      <c r="E50" s="260"/>
      <c r="F50" s="46">
        <f t="shared" si="0"/>
        <v>0</v>
      </c>
      <c r="G50" s="33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</row>
    <row r="51" spans="1:48" s="349" customFormat="1" ht="25.5" x14ac:dyDescent="0.2">
      <c r="A51" s="58">
        <v>3.5</v>
      </c>
      <c r="B51" s="78" t="s">
        <v>238</v>
      </c>
      <c r="C51" s="241">
        <v>2.25</v>
      </c>
      <c r="D51" s="77" t="s">
        <v>8</v>
      </c>
      <c r="E51" s="260"/>
      <c r="F51" s="46">
        <f t="shared" si="0"/>
        <v>0</v>
      </c>
      <c r="G51" s="33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</row>
    <row r="52" spans="1:48" s="349" customFormat="1" ht="25.5" x14ac:dyDescent="0.2">
      <c r="A52" s="58">
        <v>3.6</v>
      </c>
      <c r="B52" s="78" t="s">
        <v>757</v>
      </c>
      <c r="C52" s="241">
        <v>2</v>
      </c>
      <c r="D52" s="77" t="s">
        <v>6</v>
      </c>
      <c r="E52" s="260"/>
      <c r="F52" s="46">
        <f t="shared" si="0"/>
        <v>0</v>
      </c>
      <c r="G52" s="33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7"/>
      <c r="AO52" s="327"/>
      <c r="AP52" s="327"/>
      <c r="AQ52" s="327"/>
      <c r="AR52" s="327"/>
      <c r="AS52" s="327"/>
      <c r="AT52" s="327"/>
      <c r="AU52" s="327"/>
      <c r="AV52" s="327"/>
    </row>
    <row r="53" spans="1:48" s="349" customFormat="1" x14ac:dyDescent="0.2">
      <c r="A53" s="58">
        <v>3.7</v>
      </c>
      <c r="B53" s="76" t="s">
        <v>72</v>
      </c>
      <c r="C53" s="241">
        <v>1</v>
      </c>
      <c r="D53" s="77" t="s">
        <v>6</v>
      </c>
      <c r="E53" s="260"/>
      <c r="F53" s="46">
        <f t="shared" si="0"/>
        <v>0</v>
      </c>
      <c r="G53" s="33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</row>
    <row r="54" spans="1:48" s="349" customFormat="1" ht="25.5" x14ac:dyDescent="0.2">
      <c r="A54" s="58">
        <v>3.8</v>
      </c>
      <c r="B54" s="78" t="s">
        <v>73</v>
      </c>
      <c r="C54" s="241">
        <v>1</v>
      </c>
      <c r="D54" s="77" t="s">
        <v>6</v>
      </c>
      <c r="E54" s="260"/>
      <c r="F54" s="46">
        <f t="shared" si="0"/>
        <v>0</v>
      </c>
      <c r="G54" s="33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327"/>
      <c r="AT54" s="327"/>
      <c r="AU54" s="327"/>
      <c r="AV54" s="327"/>
    </row>
    <row r="55" spans="1:48" s="349" customFormat="1" ht="25.5" x14ac:dyDescent="0.2">
      <c r="A55" s="79">
        <v>3.9</v>
      </c>
      <c r="B55" s="78" t="s">
        <v>77</v>
      </c>
      <c r="C55" s="241">
        <v>1</v>
      </c>
      <c r="D55" s="77" t="s">
        <v>6</v>
      </c>
      <c r="E55" s="260"/>
      <c r="F55" s="46">
        <f t="shared" si="0"/>
        <v>0</v>
      </c>
      <c r="G55" s="33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  <c r="AR55" s="327"/>
      <c r="AS55" s="327"/>
      <c r="AT55" s="327"/>
      <c r="AU55" s="327"/>
      <c r="AV55" s="327"/>
    </row>
    <row r="56" spans="1:48" s="349" customFormat="1" ht="25.5" x14ac:dyDescent="0.2">
      <c r="A56" s="62">
        <v>3.1</v>
      </c>
      <c r="B56" s="78" t="s">
        <v>709</v>
      </c>
      <c r="C56" s="241">
        <v>2</v>
      </c>
      <c r="D56" s="77" t="s">
        <v>6</v>
      </c>
      <c r="E56" s="260"/>
      <c r="F56" s="46">
        <f t="shared" si="0"/>
        <v>0</v>
      </c>
      <c r="G56" s="33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  <c r="AR56" s="327"/>
      <c r="AS56" s="327"/>
      <c r="AT56" s="327"/>
      <c r="AU56" s="327"/>
      <c r="AV56" s="327"/>
    </row>
    <row r="57" spans="1:48" s="349" customFormat="1" ht="25.5" x14ac:dyDescent="0.2">
      <c r="A57" s="58">
        <v>3.11</v>
      </c>
      <c r="B57" s="78" t="s">
        <v>78</v>
      </c>
      <c r="C57" s="241">
        <v>1</v>
      </c>
      <c r="D57" s="77" t="s">
        <v>6</v>
      </c>
      <c r="E57" s="260"/>
      <c r="F57" s="46">
        <f t="shared" si="0"/>
        <v>0</v>
      </c>
      <c r="G57" s="33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7"/>
      <c r="AQ57" s="327"/>
      <c r="AR57" s="327"/>
      <c r="AS57" s="327"/>
      <c r="AT57" s="327"/>
      <c r="AU57" s="327"/>
      <c r="AV57" s="327"/>
    </row>
    <row r="58" spans="1:48" s="349" customFormat="1" ht="9" customHeight="1" x14ac:dyDescent="0.2">
      <c r="A58" s="58"/>
      <c r="B58" s="80"/>
      <c r="C58" s="242"/>
      <c r="D58" s="52"/>
      <c r="E58" s="270"/>
      <c r="F58" s="46">
        <f t="shared" si="0"/>
        <v>0</v>
      </c>
      <c r="G58" s="33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7"/>
      <c r="AO58" s="327"/>
      <c r="AP58" s="327"/>
      <c r="AQ58" s="327"/>
      <c r="AR58" s="327"/>
      <c r="AS58" s="327"/>
      <c r="AT58" s="327"/>
      <c r="AU58" s="327"/>
      <c r="AV58" s="327"/>
    </row>
    <row r="59" spans="1:48" s="349" customFormat="1" x14ac:dyDescent="0.2">
      <c r="A59" s="54">
        <v>4</v>
      </c>
      <c r="B59" s="50" t="s">
        <v>280</v>
      </c>
      <c r="C59" s="242"/>
      <c r="D59" s="52"/>
      <c r="E59" s="270"/>
      <c r="F59" s="46">
        <f t="shared" si="0"/>
        <v>0</v>
      </c>
      <c r="G59" s="33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  <c r="AR59" s="327"/>
      <c r="AS59" s="327"/>
      <c r="AT59" s="327"/>
      <c r="AU59" s="327"/>
      <c r="AV59" s="327"/>
    </row>
    <row r="60" spans="1:48" s="349" customFormat="1" ht="27" customHeight="1" x14ac:dyDescent="0.2">
      <c r="A60" s="58">
        <v>4.0999999999999996</v>
      </c>
      <c r="B60" s="81" t="s">
        <v>671</v>
      </c>
      <c r="C60" s="241">
        <v>3</v>
      </c>
      <c r="D60" s="77" t="s">
        <v>57</v>
      </c>
      <c r="E60" s="260"/>
      <c r="F60" s="46">
        <f t="shared" si="0"/>
        <v>0</v>
      </c>
      <c r="G60" s="33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  <c r="AE60" s="327"/>
      <c r="AF60" s="327"/>
      <c r="AG60" s="327"/>
      <c r="AH60" s="327"/>
      <c r="AI60" s="327"/>
      <c r="AJ60" s="327"/>
      <c r="AK60" s="327"/>
      <c r="AL60" s="327"/>
      <c r="AM60" s="327"/>
      <c r="AN60" s="327"/>
      <c r="AO60" s="327"/>
      <c r="AP60" s="327"/>
      <c r="AQ60" s="327"/>
      <c r="AR60" s="327"/>
      <c r="AS60" s="327"/>
      <c r="AT60" s="327"/>
      <c r="AU60" s="327"/>
      <c r="AV60" s="327"/>
    </row>
    <row r="61" spans="1:48" s="349" customFormat="1" x14ac:dyDescent="0.2">
      <c r="A61" s="58">
        <v>4.2</v>
      </c>
      <c r="B61" s="60" t="s">
        <v>672</v>
      </c>
      <c r="C61" s="241">
        <v>1</v>
      </c>
      <c r="D61" s="77" t="s">
        <v>6</v>
      </c>
      <c r="E61" s="260"/>
      <c r="F61" s="46">
        <f t="shared" si="0"/>
        <v>0</v>
      </c>
      <c r="G61" s="33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  <c r="AK61" s="327"/>
      <c r="AL61" s="327"/>
      <c r="AM61" s="327"/>
      <c r="AN61" s="327"/>
      <c r="AO61" s="327"/>
      <c r="AP61" s="327"/>
      <c r="AQ61" s="327"/>
      <c r="AR61" s="327"/>
      <c r="AS61" s="327"/>
      <c r="AT61" s="327"/>
      <c r="AU61" s="327"/>
      <c r="AV61" s="327"/>
    </row>
    <row r="62" spans="1:48" s="349" customFormat="1" ht="9" customHeight="1" x14ac:dyDescent="0.2">
      <c r="A62" s="58"/>
      <c r="B62" s="82"/>
      <c r="C62" s="241"/>
      <c r="D62" s="77"/>
      <c r="E62" s="260"/>
      <c r="F62" s="46">
        <f t="shared" si="0"/>
        <v>0</v>
      </c>
      <c r="G62" s="33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  <c r="AT62" s="327"/>
      <c r="AU62" s="327"/>
      <c r="AV62" s="327"/>
    </row>
    <row r="63" spans="1:48" s="349" customFormat="1" ht="25.5" x14ac:dyDescent="0.2">
      <c r="A63" s="83">
        <v>5</v>
      </c>
      <c r="B63" s="84" t="s">
        <v>282</v>
      </c>
      <c r="C63" s="245"/>
      <c r="D63" s="85"/>
      <c r="E63" s="292"/>
      <c r="F63" s="46">
        <f t="shared" si="0"/>
        <v>0</v>
      </c>
      <c r="G63" s="33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7"/>
      <c r="AH63" s="327"/>
      <c r="AI63" s="327"/>
      <c r="AJ63" s="327"/>
      <c r="AK63" s="327"/>
      <c r="AL63" s="327"/>
      <c r="AM63" s="327"/>
      <c r="AN63" s="327"/>
      <c r="AO63" s="327"/>
      <c r="AP63" s="327"/>
      <c r="AQ63" s="327"/>
      <c r="AR63" s="327"/>
      <c r="AS63" s="327"/>
      <c r="AT63" s="327"/>
      <c r="AU63" s="327"/>
      <c r="AV63" s="327"/>
    </row>
    <row r="64" spans="1:48" s="349" customFormat="1" ht="7.5" customHeight="1" x14ac:dyDescent="0.2">
      <c r="A64" s="83"/>
      <c r="B64" s="84"/>
      <c r="C64" s="245"/>
      <c r="D64" s="85"/>
      <c r="E64" s="292"/>
      <c r="F64" s="46">
        <f t="shared" si="0"/>
        <v>0</v>
      </c>
      <c r="G64" s="33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7"/>
      <c r="AP64" s="327"/>
      <c r="AQ64" s="327"/>
      <c r="AR64" s="327"/>
      <c r="AS64" s="327"/>
      <c r="AT64" s="327"/>
      <c r="AU64" s="327"/>
      <c r="AV64" s="327"/>
    </row>
    <row r="65" spans="1:48" s="349" customFormat="1" x14ac:dyDescent="0.2">
      <c r="A65" s="586">
        <v>5.0999999999999996</v>
      </c>
      <c r="B65" s="587" t="s">
        <v>7</v>
      </c>
      <c r="C65" s="588">
        <v>1</v>
      </c>
      <c r="D65" s="589" t="s">
        <v>52</v>
      </c>
      <c r="E65" s="293"/>
      <c r="F65" s="46">
        <f t="shared" si="0"/>
        <v>0</v>
      </c>
      <c r="G65" s="33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327"/>
      <c r="AS65" s="327"/>
      <c r="AT65" s="327"/>
      <c r="AU65" s="327"/>
      <c r="AV65" s="327"/>
    </row>
    <row r="66" spans="1:48" s="349" customFormat="1" x14ac:dyDescent="0.2">
      <c r="A66" s="586">
        <v>5.2</v>
      </c>
      <c r="B66" s="587" t="s">
        <v>82</v>
      </c>
      <c r="C66" s="588">
        <v>1</v>
      </c>
      <c r="D66" s="589" t="s">
        <v>52</v>
      </c>
      <c r="E66" s="293"/>
      <c r="F66" s="46">
        <f t="shared" si="0"/>
        <v>0</v>
      </c>
      <c r="G66" s="33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  <c r="AA66" s="327"/>
      <c r="AB66" s="327"/>
      <c r="AC66" s="327"/>
      <c r="AD66" s="327"/>
      <c r="AE66" s="327"/>
      <c r="AF66" s="327"/>
      <c r="AG66" s="327"/>
      <c r="AH66" s="327"/>
      <c r="AI66" s="327"/>
      <c r="AJ66" s="327"/>
      <c r="AK66" s="327"/>
      <c r="AL66" s="327"/>
      <c r="AM66" s="327"/>
      <c r="AN66" s="327"/>
      <c r="AO66" s="327"/>
      <c r="AP66" s="327"/>
      <c r="AQ66" s="327"/>
      <c r="AR66" s="327"/>
      <c r="AS66" s="327"/>
      <c r="AT66" s="327"/>
      <c r="AU66" s="327"/>
      <c r="AV66" s="327"/>
    </row>
    <row r="67" spans="1:48" s="349" customFormat="1" ht="9" customHeight="1" x14ac:dyDescent="0.2">
      <c r="A67" s="590"/>
      <c r="B67" s="587"/>
      <c r="C67" s="588"/>
      <c r="D67" s="589"/>
      <c r="E67" s="293"/>
      <c r="F67" s="46">
        <f t="shared" si="0"/>
        <v>0</v>
      </c>
      <c r="G67" s="33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  <c r="AR67" s="327"/>
      <c r="AS67" s="327"/>
      <c r="AT67" s="327"/>
      <c r="AU67" s="327"/>
      <c r="AV67" s="327"/>
    </row>
    <row r="68" spans="1:48" s="349" customFormat="1" x14ac:dyDescent="0.2">
      <c r="A68" s="591">
        <v>5.3</v>
      </c>
      <c r="B68" s="647" t="s">
        <v>699</v>
      </c>
      <c r="C68" s="588"/>
      <c r="D68" s="589"/>
      <c r="E68" s="293"/>
      <c r="F68" s="46">
        <f t="shared" si="0"/>
        <v>0</v>
      </c>
      <c r="G68" s="33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  <c r="AI68" s="327"/>
      <c r="AJ68" s="327"/>
      <c r="AK68" s="327"/>
      <c r="AL68" s="327"/>
      <c r="AM68" s="327"/>
      <c r="AN68" s="327"/>
      <c r="AO68" s="327"/>
      <c r="AP68" s="327"/>
      <c r="AQ68" s="327"/>
      <c r="AR68" s="327"/>
      <c r="AS68" s="327"/>
      <c r="AT68" s="327"/>
      <c r="AU68" s="327"/>
      <c r="AV68" s="327"/>
    </row>
    <row r="69" spans="1:48" s="349" customFormat="1" x14ac:dyDescent="0.2">
      <c r="A69" s="586" t="s">
        <v>305</v>
      </c>
      <c r="B69" s="587" t="s">
        <v>101</v>
      </c>
      <c r="C69" s="588">
        <v>3.95</v>
      </c>
      <c r="D69" s="589" t="s">
        <v>8</v>
      </c>
      <c r="E69" s="293"/>
      <c r="F69" s="46">
        <f t="shared" si="0"/>
        <v>0</v>
      </c>
      <c r="G69" s="33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  <c r="AR69" s="327"/>
      <c r="AS69" s="327"/>
      <c r="AT69" s="327"/>
      <c r="AU69" s="327"/>
      <c r="AV69" s="327"/>
    </row>
    <row r="70" spans="1:48" s="349" customFormat="1" x14ac:dyDescent="0.2">
      <c r="A70" s="586" t="s">
        <v>306</v>
      </c>
      <c r="B70" s="587" t="s">
        <v>83</v>
      </c>
      <c r="C70" s="588">
        <v>0.48</v>
      </c>
      <c r="D70" s="589" t="s">
        <v>8</v>
      </c>
      <c r="E70" s="294"/>
      <c r="F70" s="46">
        <f t="shared" si="0"/>
        <v>0</v>
      </c>
      <c r="G70" s="33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</row>
    <row r="71" spans="1:48" s="349" customFormat="1" x14ac:dyDescent="0.2">
      <c r="A71" s="593" t="s">
        <v>307</v>
      </c>
      <c r="B71" s="594" t="s">
        <v>700</v>
      </c>
      <c r="C71" s="595">
        <v>1.02</v>
      </c>
      <c r="D71" s="596" t="s">
        <v>8</v>
      </c>
      <c r="E71" s="294"/>
      <c r="F71" s="46">
        <f t="shared" si="0"/>
        <v>0</v>
      </c>
      <c r="G71" s="33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  <c r="AI71" s="327"/>
      <c r="AJ71" s="327"/>
      <c r="AK71" s="327"/>
      <c r="AL71" s="327"/>
      <c r="AM71" s="327"/>
      <c r="AN71" s="327"/>
      <c r="AO71" s="327"/>
      <c r="AP71" s="327"/>
      <c r="AQ71" s="327"/>
      <c r="AR71" s="327"/>
      <c r="AS71" s="327"/>
      <c r="AT71" s="327"/>
      <c r="AU71" s="327"/>
      <c r="AV71" s="327"/>
    </row>
    <row r="72" spans="1:48" s="349" customFormat="1" x14ac:dyDescent="0.2">
      <c r="A72" s="593" t="s">
        <v>308</v>
      </c>
      <c r="B72" s="594" t="s">
        <v>701</v>
      </c>
      <c r="C72" s="595">
        <v>0.57999999999999996</v>
      </c>
      <c r="D72" s="596" t="s">
        <v>8</v>
      </c>
      <c r="E72" s="294"/>
      <c r="F72" s="46">
        <f t="shared" si="0"/>
        <v>0</v>
      </c>
      <c r="G72" s="33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</row>
    <row r="73" spans="1:48" s="349" customFormat="1" x14ac:dyDescent="0.2">
      <c r="A73" s="593" t="s">
        <v>309</v>
      </c>
      <c r="B73" s="594" t="s">
        <v>702</v>
      </c>
      <c r="C73" s="595">
        <v>4.8499999999999996</v>
      </c>
      <c r="D73" s="596" t="s">
        <v>8</v>
      </c>
      <c r="E73" s="295"/>
      <c r="F73" s="46">
        <f t="shared" si="0"/>
        <v>0</v>
      </c>
      <c r="G73" s="33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7"/>
      <c r="AH73" s="327"/>
      <c r="AI73" s="327"/>
      <c r="AJ73" s="327"/>
      <c r="AK73" s="327"/>
      <c r="AL73" s="327"/>
      <c r="AM73" s="327"/>
      <c r="AN73" s="327"/>
      <c r="AO73" s="327"/>
      <c r="AP73" s="327"/>
      <c r="AQ73" s="327"/>
      <c r="AR73" s="327"/>
      <c r="AS73" s="327"/>
      <c r="AT73" s="327"/>
      <c r="AU73" s="327"/>
      <c r="AV73" s="327"/>
    </row>
    <row r="74" spans="1:48" s="349" customFormat="1" x14ac:dyDescent="0.2">
      <c r="A74" s="586" t="s">
        <v>310</v>
      </c>
      <c r="B74" s="587" t="s">
        <v>796</v>
      </c>
      <c r="C74" s="588">
        <v>2.96</v>
      </c>
      <c r="D74" s="589" t="s">
        <v>8</v>
      </c>
      <c r="E74" s="293"/>
      <c r="F74" s="46">
        <f t="shared" si="0"/>
        <v>0</v>
      </c>
      <c r="G74" s="33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  <c r="AR74" s="327"/>
      <c r="AS74" s="327"/>
      <c r="AT74" s="327"/>
      <c r="AU74" s="327"/>
      <c r="AV74" s="327"/>
    </row>
    <row r="75" spans="1:48" s="349" customFormat="1" ht="9" customHeight="1" x14ac:dyDescent="0.2">
      <c r="A75" s="586"/>
      <c r="B75" s="587"/>
      <c r="C75" s="588"/>
      <c r="D75" s="589"/>
      <c r="E75" s="293"/>
      <c r="F75" s="46">
        <f t="shared" si="0"/>
        <v>0</v>
      </c>
      <c r="G75" s="337"/>
      <c r="H75" s="327"/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7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  <c r="AK75" s="327"/>
      <c r="AL75" s="327"/>
      <c r="AM75" s="327"/>
      <c r="AN75" s="327"/>
      <c r="AO75" s="327"/>
      <c r="AP75" s="327"/>
      <c r="AQ75" s="327"/>
      <c r="AR75" s="327"/>
      <c r="AS75" s="327"/>
      <c r="AT75" s="327"/>
      <c r="AU75" s="327"/>
      <c r="AV75" s="327"/>
    </row>
    <row r="76" spans="1:48" s="349" customFormat="1" x14ac:dyDescent="0.2">
      <c r="A76" s="591">
        <v>5.4</v>
      </c>
      <c r="B76" s="592" t="s">
        <v>84</v>
      </c>
      <c r="C76" s="588"/>
      <c r="D76" s="589"/>
      <c r="E76" s="293"/>
      <c r="F76" s="46">
        <f t="shared" ref="F76:F130" si="1">ROUND(C76*E76,2)</f>
        <v>0</v>
      </c>
      <c r="G76" s="33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</row>
    <row r="77" spans="1:48" s="349" customFormat="1" x14ac:dyDescent="0.2">
      <c r="A77" s="586" t="s">
        <v>311</v>
      </c>
      <c r="B77" s="587" t="s">
        <v>85</v>
      </c>
      <c r="C77" s="588">
        <v>25.09</v>
      </c>
      <c r="D77" s="589" t="s">
        <v>31</v>
      </c>
      <c r="E77" s="293"/>
      <c r="F77" s="46">
        <f t="shared" si="1"/>
        <v>0</v>
      </c>
      <c r="G77" s="33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327"/>
      <c r="AE77" s="327"/>
      <c r="AF77" s="327"/>
      <c r="AG77" s="327"/>
      <c r="AH77" s="327"/>
      <c r="AI77" s="327"/>
      <c r="AJ77" s="327"/>
      <c r="AK77" s="327"/>
      <c r="AL77" s="327"/>
      <c r="AM77" s="327"/>
      <c r="AN77" s="327"/>
      <c r="AO77" s="327"/>
      <c r="AP77" s="327"/>
      <c r="AQ77" s="327"/>
      <c r="AR77" s="327"/>
      <c r="AS77" s="327"/>
      <c r="AT77" s="327"/>
      <c r="AU77" s="327"/>
      <c r="AV77" s="327"/>
    </row>
    <row r="78" spans="1:48" s="349" customFormat="1" x14ac:dyDescent="0.2">
      <c r="A78" s="586" t="s">
        <v>312</v>
      </c>
      <c r="B78" s="587" t="s">
        <v>86</v>
      </c>
      <c r="C78" s="588">
        <v>64.05</v>
      </c>
      <c r="D78" s="589" t="s">
        <v>31</v>
      </c>
      <c r="E78" s="293"/>
      <c r="F78" s="46">
        <f t="shared" si="1"/>
        <v>0</v>
      </c>
      <c r="G78" s="33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327"/>
      <c r="AE78" s="327"/>
      <c r="AF78" s="327"/>
      <c r="AG78" s="327"/>
      <c r="AH78" s="327"/>
      <c r="AI78" s="327"/>
      <c r="AJ78" s="327"/>
      <c r="AK78" s="327"/>
      <c r="AL78" s="327"/>
      <c r="AM78" s="327"/>
      <c r="AN78" s="327"/>
      <c r="AO78" s="327"/>
      <c r="AP78" s="327"/>
      <c r="AQ78" s="327"/>
      <c r="AR78" s="327"/>
      <c r="AS78" s="327"/>
      <c r="AT78" s="327"/>
      <c r="AU78" s="327"/>
      <c r="AV78" s="327"/>
    </row>
    <row r="79" spans="1:48" s="349" customFormat="1" x14ac:dyDescent="0.2">
      <c r="A79" s="586" t="s">
        <v>313</v>
      </c>
      <c r="B79" s="587" t="s">
        <v>87</v>
      </c>
      <c r="C79" s="588">
        <v>4.82</v>
      </c>
      <c r="D79" s="589" t="s">
        <v>31</v>
      </c>
      <c r="E79" s="293"/>
      <c r="F79" s="46">
        <f t="shared" si="1"/>
        <v>0</v>
      </c>
      <c r="G79" s="33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7"/>
      <c r="AA79" s="327"/>
      <c r="AB79" s="327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/>
      <c r="AQ79" s="327"/>
      <c r="AR79" s="327"/>
      <c r="AS79" s="327"/>
      <c r="AT79" s="327"/>
      <c r="AU79" s="327"/>
      <c r="AV79" s="327"/>
    </row>
    <row r="80" spans="1:48" s="349" customFormat="1" ht="9" customHeight="1" x14ac:dyDescent="0.2">
      <c r="A80" s="586"/>
      <c r="B80" s="587"/>
      <c r="C80" s="588"/>
      <c r="D80" s="589"/>
      <c r="E80" s="293"/>
      <c r="F80" s="46">
        <f t="shared" si="1"/>
        <v>0</v>
      </c>
      <c r="G80" s="337"/>
      <c r="H80" s="327"/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7"/>
      <c r="T80" s="327"/>
      <c r="U80" s="327"/>
      <c r="V80" s="327"/>
      <c r="W80" s="327"/>
      <c r="X80" s="327"/>
      <c r="Y80" s="327"/>
      <c r="Z80" s="327"/>
      <c r="AA80" s="327"/>
      <c r="AB80" s="327"/>
      <c r="AC80" s="327"/>
      <c r="AD80" s="327"/>
      <c r="AE80" s="327"/>
      <c r="AF80" s="327"/>
      <c r="AG80" s="327"/>
      <c r="AH80" s="327"/>
      <c r="AI80" s="327"/>
      <c r="AJ80" s="327"/>
      <c r="AK80" s="327"/>
      <c r="AL80" s="327"/>
      <c r="AM80" s="327"/>
      <c r="AN80" s="327"/>
      <c r="AO80" s="327"/>
      <c r="AP80" s="327"/>
      <c r="AQ80" s="327"/>
      <c r="AR80" s="327"/>
      <c r="AS80" s="327"/>
      <c r="AT80" s="327"/>
      <c r="AU80" s="327"/>
      <c r="AV80" s="327"/>
    </row>
    <row r="81" spans="1:48" s="349" customFormat="1" x14ac:dyDescent="0.2">
      <c r="A81" s="591">
        <v>5.5</v>
      </c>
      <c r="B81" s="592" t="s">
        <v>88</v>
      </c>
      <c r="C81" s="588"/>
      <c r="D81" s="589"/>
      <c r="E81" s="293"/>
      <c r="F81" s="46">
        <f t="shared" si="1"/>
        <v>0</v>
      </c>
      <c r="G81" s="33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  <c r="AD81" s="327"/>
      <c r="AE81" s="327"/>
      <c r="AF81" s="327"/>
      <c r="AG81" s="327"/>
      <c r="AH81" s="327"/>
      <c r="AI81" s="327"/>
      <c r="AJ81" s="327"/>
      <c r="AK81" s="327"/>
      <c r="AL81" s="327"/>
      <c r="AM81" s="327"/>
      <c r="AN81" s="327"/>
      <c r="AO81" s="327"/>
      <c r="AP81" s="327"/>
      <c r="AQ81" s="327"/>
      <c r="AR81" s="327"/>
      <c r="AS81" s="327"/>
      <c r="AT81" s="327"/>
      <c r="AU81" s="327"/>
      <c r="AV81" s="327"/>
    </row>
    <row r="82" spans="1:48" s="349" customFormat="1" x14ac:dyDescent="0.2">
      <c r="A82" s="586" t="s">
        <v>314</v>
      </c>
      <c r="B82" s="597" t="s">
        <v>89</v>
      </c>
      <c r="C82" s="588">
        <v>59.22</v>
      </c>
      <c r="D82" s="589" t="s">
        <v>31</v>
      </c>
      <c r="E82" s="293"/>
      <c r="F82" s="46">
        <f t="shared" si="1"/>
        <v>0</v>
      </c>
      <c r="G82" s="33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</row>
    <row r="83" spans="1:48" s="349" customFormat="1" x14ac:dyDescent="0.2">
      <c r="A83" s="586" t="s">
        <v>315</v>
      </c>
      <c r="B83" s="587" t="s">
        <v>33</v>
      </c>
      <c r="C83" s="588">
        <v>55.7</v>
      </c>
      <c r="D83" s="589" t="s">
        <v>31</v>
      </c>
      <c r="E83" s="293"/>
      <c r="F83" s="46">
        <f t="shared" si="1"/>
        <v>0</v>
      </c>
      <c r="G83" s="337"/>
      <c r="H83" s="327"/>
      <c r="I83" s="327"/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27"/>
      <c r="X83" s="327"/>
      <c r="Y83" s="327"/>
      <c r="Z83" s="327"/>
      <c r="AA83" s="327"/>
      <c r="AB83" s="327"/>
      <c r="AC83" s="327"/>
      <c r="AD83" s="327"/>
      <c r="AE83" s="327"/>
      <c r="AF83" s="327"/>
      <c r="AG83" s="327"/>
      <c r="AH83" s="327"/>
      <c r="AI83" s="327"/>
      <c r="AJ83" s="327"/>
      <c r="AK83" s="327"/>
      <c r="AL83" s="327"/>
      <c r="AM83" s="327"/>
      <c r="AN83" s="327"/>
      <c r="AO83" s="327"/>
      <c r="AP83" s="327"/>
      <c r="AQ83" s="327"/>
      <c r="AR83" s="327"/>
      <c r="AS83" s="327"/>
      <c r="AT83" s="327"/>
      <c r="AU83" s="327"/>
      <c r="AV83" s="327"/>
    </row>
    <row r="84" spans="1:48" s="349" customFormat="1" x14ac:dyDescent="0.2">
      <c r="A84" s="586" t="s">
        <v>316</v>
      </c>
      <c r="B84" s="587" t="s">
        <v>34</v>
      </c>
      <c r="C84" s="588">
        <v>29.92</v>
      </c>
      <c r="D84" s="589" t="s">
        <v>31</v>
      </c>
      <c r="E84" s="293"/>
      <c r="F84" s="46">
        <f t="shared" si="1"/>
        <v>0</v>
      </c>
      <c r="G84" s="337"/>
      <c r="H84" s="327"/>
      <c r="I84" s="327"/>
      <c r="J84" s="327"/>
      <c r="K84" s="327"/>
      <c r="L84" s="327"/>
      <c r="M84" s="327"/>
      <c r="N84" s="327"/>
      <c r="O84" s="327"/>
      <c r="P84" s="327"/>
      <c r="Q84" s="327"/>
      <c r="R84" s="327"/>
      <c r="S84" s="327"/>
      <c r="T84" s="327"/>
      <c r="U84" s="327"/>
      <c r="V84" s="327"/>
      <c r="W84" s="327"/>
      <c r="X84" s="327"/>
      <c r="Y84" s="327"/>
      <c r="Z84" s="327"/>
      <c r="AA84" s="327"/>
      <c r="AB84" s="327"/>
      <c r="AC84" s="327"/>
      <c r="AD84" s="327"/>
      <c r="AE84" s="327"/>
      <c r="AF84" s="327"/>
      <c r="AG84" s="327"/>
      <c r="AH84" s="327"/>
      <c r="AI84" s="327"/>
      <c r="AJ84" s="327"/>
      <c r="AK84" s="327"/>
      <c r="AL84" s="327"/>
      <c r="AM84" s="327"/>
      <c r="AN84" s="327"/>
      <c r="AO84" s="327"/>
      <c r="AP84" s="327"/>
      <c r="AQ84" s="327"/>
      <c r="AR84" s="327"/>
      <c r="AS84" s="327"/>
      <c r="AT84" s="327"/>
      <c r="AU84" s="327"/>
      <c r="AV84" s="327"/>
    </row>
    <row r="85" spans="1:48" s="349" customFormat="1" x14ac:dyDescent="0.2">
      <c r="A85" s="586" t="s">
        <v>317</v>
      </c>
      <c r="B85" s="587" t="s">
        <v>35</v>
      </c>
      <c r="C85" s="588">
        <v>77.23</v>
      </c>
      <c r="D85" s="589" t="s">
        <v>9</v>
      </c>
      <c r="E85" s="293"/>
      <c r="F85" s="46">
        <f t="shared" si="1"/>
        <v>0</v>
      </c>
      <c r="G85" s="337"/>
      <c r="H85" s="327"/>
      <c r="I85" s="327"/>
      <c r="J85" s="327"/>
      <c r="K85" s="327"/>
      <c r="L85" s="327"/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7"/>
      <c r="AA85" s="327"/>
      <c r="AB85" s="327"/>
      <c r="AC85" s="327"/>
      <c r="AD85" s="327"/>
      <c r="AE85" s="327"/>
      <c r="AF85" s="327"/>
      <c r="AG85" s="327"/>
      <c r="AH85" s="327"/>
      <c r="AI85" s="327"/>
      <c r="AJ85" s="327"/>
      <c r="AK85" s="327"/>
      <c r="AL85" s="327"/>
      <c r="AM85" s="327"/>
      <c r="AN85" s="327"/>
      <c r="AO85" s="327"/>
      <c r="AP85" s="327"/>
      <c r="AQ85" s="327"/>
      <c r="AR85" s="327"/>
      <c r="AS85" s="327"/>
      <c r="AT85" s="327"/>
      <c r="AU85" s="327"/>
      <c r="AV85" s="327"/>
    </row>
    <row r="86" spans="1:48" s="349" customFormat="1" x14ac:dyDescent="0.2">
      <c r="A86" s="586" t="s">
        <v>318</v>
      </c>
      <c r="B86" s="597" t="s">
        <v>90</v>
      </c>
      <c r="C86" s="588">
        <v>114.92</v>
      </c>
      <c r="D86" s="589" t="s">
        <v>31</v>
      </c>
      <c r="E86" s="293"/>
      <c r="F86" s="46">
        <f t="shared" si="1"/>
        <v>0</v>
      </c>
      <c r="G86" s="337"/>
      <c r="H86" s="327"/>
      <c r="I86" s="327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  <c r="Z86" s="327"/>
      <c r="AA86" s="327"/>
      <c r="AB86" s="327"/>
      <c r="AC86" s="327"/>
      <c r="AD86" s="327"/>
      <c r="AE86" s="327"/>
      <c r="AF86" s="327"/>
      <c r="AG86" s="327"/>
      <c r="AH86" s="327"/>
      <c r="AI86" s="327"/>
      <c r="AJ86" s="327"/>
      <c r="AK86" s="327"/>
      <c r="AL86" s="327"/>
      <c r="AM86" s="327"/>
      <c r="AN86" s="327"/>
      <c r="AO86" s="327"/>
      <c r="AP86" s="327"/>
      <c r="AQ86" s="327"/>
      <c r="AR86" s="327"/>
      <c r="AS86" s="327"/>
      <c r="AT86" s="327"/>
      <c r="AU86" s="327"/>
      <c r="AV86" s="327"/>
    </row>
    <row r="87" spans="1:48" s="349" customFormat="1" x14ac:dyDescent="0.2">
      <c r="A87" s="586" t="s">
        <v>319</v>
      </c>
      <c r="B87" s="587" t="s">
        <v>91</v>
      </c>
      <c r="C87" s="588">
        <v>19.12</v>
      </c>
      <c r="D87" s="589" t="s">
        <v>31</v>
      </c>
      <c r="E87" s="293"/>
      <c r="F87" s="46">
        <f t="shared" si="1"/>
        <v>0</v>
      </c>
      <c r="G87" s="337"/>
      <c r="H87" s="327"/>
      <c r="I87" s="327"/>
      <c r="J87" s="327"/>
      <c r="K87" s="327"/>
      <c r="L87" s="327"/>
      <c r="M87" s="327"/>
      <c r="N87" s="327"/>
      <c r="O87" s="327"/>
      <c r="P87" s="327"/>
      <c r="Q87" s="327"/>
      <c r="R87" s="327"/>
      <c r="S87" s="327"/>
      <c r="T87" s="327"/>
      <c r="U87" s="327"/>
      <c r="V87" s="327"/>
      <c r="W87" s="327"/>
      <c r="X87" s="327"/>
      <c r="Y87" s="327"/>
      <c r="Z87" s="327"/>
      <c r="AA87" s="327"/>
      <c r="AB87" s="327"/>
      <c r="AC87" s="327"/>
      <c r="AD87" s="327"/>
      <c r="AE87" s="327"/>
      <c r="AF87" s="327"/>
      <c r="AG87" s="327"/>
      <c r="AH87" s="327"/>
      <c r="AI87" s="327"/>
      <c r="AJ87" s="327"/>
      <c r="AK87" s="327"/>
      <c r="AL87" s="327"/>
      <c r="AM87" s="327"/>
      <c r="AN87" s="327"/>
      <c r="AO87" s="327"/>
      <c r="AP87" s="327"/>
      <c r="AQ87" s="327"/>
      <c r="AR87" s="327"/>
      <c r="AS87" s="327"/>
      <c r="AT87" s="327"/>
      <c r="AU87" s="327"/>
      <c r="AV87" s="327"/>
    </row>
    <row r="88" spans="1:48" s="349" customFormat="1" x14ac:dyDescent="0.2">
      <c r="A88" s="586" t="s">
        <v>320</v>
      </c>
      <c r="B88" s="587" t="s">
        <v>36</v>
      </c>
      <c r="C88" s="588">
        <v>21.28</v>
      </c>
      <c r="D88" s="589" t="s">
        <v>9</v>
      </c>
      <c r="E88" s="293"/>
      <c r="F88" s="46">
        <f t="shared" si="1"/>
        <v>0</v>
      </c>
      <c r="G88" s="337"/>
      <c r="H88" s="327"/>
      <c r="I88" s="327"/>
      <c r="J88" s="327"/>
      <c r="K88" s="327"/>
      <c r="L88" s="327"/>
      <c r="M88" s="327"/>
      <c r="N88" s="327"/>
      <c r="O88" s="327"/>
      <c r="P88" s="327"/>
      <c r="Q88" s="327"/>
      <c r="R88" s="327"/>
      <c r="S88" s="327"/>
      <c r="T88" s="327"/>
      <c r="U88" s="327"/>
      <c r="V88" s="327"/>
      <c r="W88" s="327"/>
      <c r="X88" s="327"/>
      <c r="Y88" s="327"/>
      <c r="Z88" s="327"/>
      <c r="AA88" s="327"/>
      <c r="AB88" s="327"/>
      <c r="AC88" s="327"/>
      <c r="AD88" s="327"/>
      <c r="AE88" s="327"/>
      <c r="AF88" s="327"/>
      <c r="AG88" s="327"/>
      <c r="AH88" s="327"/>
      <c r="AI88" s="327"/>
      <c r="AJ88" s="327"/>
      <c r="AK88" s="327"/>
      <c r="AL88" s="327"/>
      <c r="AM88" s="327"/>
      <c r="AN88" s="327"/>
      <c r="AO88" s="327"/>
      <c r="AP88" s="327"/>
      <c r="AQ88" s="327"/>
      <c r="AR88" s="327"/>
      <c r="AS88" s="327"/>
      <c r="AT88" s="327"/>
      <c r="AU88" s="327"/>
      <c r="AV88" s="327"/>
    </row>
    <row r="89" spans="1:48" s="349" customFormat="1" x14ac:dyDescent="0.2">
      <c r="A89" s="586" t="s">
        <v>321</v>
      </c>
      <c r="B89" s="587" t="s">
        <v>92</v>
      </c>
      <c r="C89" s="588">
        <v>0.66</v>
      </c>
      <c r="D89" s="589" t="s">
        <v>8</v>
      </c>
      <c r="E89" s="293"/>
      <c r="F89" s="46">
        <f t="shared" si="1"/>
        <v>0</v>
      </c>
      <c r="G89" s="337"/>
      <c r="H89" s="327"/>
      <c r="I89" s="327"/>
      <c r="J89" s="327"/>
      <c r="K89" s="327"/>
      <c r="L89" s="327"/>
      <c r="M89" s="327"/>
      <c r="N89" s="327"/>
      <c r="O89" s="327"/>
      <c r="P89" s="327"/>
      <c r="Q89" s="327"/>
      <c r="R89" s="327"/>
      <c r="S89" s="327"/>
      <c r="T89" s="327"/>
      <c r="U89" s="327"/>
      <c r="V89" s="327"/>
      <c r="W89" s="327"/>
      <c r="X89" s="327"/>
      <c r="Y89" s="327"/>
      <c r="Z89" s="327"/>
      <c r="AA89" s="327"/>
      <c r="AB89" s="327"/>
      <c r="AC89" s="327"/>
      <c r="AD89" s="327"/>
      <c r="AE89" s="327"/>
      <c r="AF89" s="327"/>
      <c r="AG89" s="327"/>
      <c r="AH89" s="327"/>
      <c r="AI89" s="327"/>
      <c r="AJ89" s="327"/>
      <c r="AK89" s="327"/>
      <c r="AL89" s="327"/>
      <c r="AM89" s="327"/>
      <c r="AN89" s="327"/>
      <c r="AO89" s="327"/>
      <c r="AP89" s="327"/>
      <c r="AQ89" s="327"/>
      <c r="AR89" s="327"/>
      <c r="AS89" s="327"/>
      <c r="AT89" s="327"/>
      <c r="AU89" s="327"/>
      <c r="AV89" s="327"/>
    </row>
    <row r="90" spans="1:48" s="349" customFormat="1" x14ac:dyDescent="0.2">
      <c r="A90" s="586" t="s">
        <v>322</v>
      </c>
      <c r="B90" s="587" t="s">
        <v>93</v>
      </c>
      <c r="C90" s="588">
        <v>21.28</v>
      </c>
      <c r="D90" s="589" t="s">
        <v>9</v>
      </c>
      <c r="E90" s="293"/>
      <c r="F90" s="46">
        <f t="shared" si="1"/>
        <v>0</v>
      </c>
      <c r="G90" s="33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  <c r="AA90" s="327"/>
      <c r="AB90" s="327"/>
      <c r="AC90" s="327"/>
      <c r="AD90" s="327"/>
      <c r="AE90" s="327"/>
      <c r="AF90" s="327"/>
      <c r="AG90" s="327"/>
      <c r="AH90" s="327"/>
      <c r="AI90" s="327"/>
      <c r="AJ90" s="327"/>
      <c r="AK90" s="327"/>
      <c r="AL90" s="327"/>
      <c r="AM90" s="327"/>
      <c r="AN90" s="327"/>
      <c r="AO90" s="327"/>
      <c r="AP90" s="327"/>
      <c r="AQ90" s="327"/>
      <c r="AR90" s="327"/>
      <c r="AS90" s="327"/>
      <c r="AT90" s="327"/>
      <c r="AU90" s="327"/>
      <c r="AV90" s="327"/>
    </row>
    <row r="91" spans="1:48" s="349" customFormat="1" ht="9.75" customHeight="1" x14ac:dyDescent="0.2">
      <c r="A91" s="598"/>
      <c r="B91" s="587"/>
      <c r="C91" s="588"/>
      <c r="D91" s="589"/>
      <c r="E91" s="293"/>
      <c r="F91" s="46">
        <f t="shared" si="1"/>
        <v>0</v>
      </c>
      <c r="G91" s="33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7"/>
      <c r="AA91" s="327"/>
      <c r="AB91" s="327"/>
      <c r="AC91" s="327"/>
      <c r="AD91" s="327"/>
      <c r="AE91" s="327"/>
      <c r="AF91" s="327"/>
      <c r="AG91" s="327"/>
      <c r="AH91" s="327"/>
      <c r="AI91" s="327"/>
      <c r="AJ91" s="327"/>
      <c r="AK91" s="327"/>
      <c r="AL91" s="327"/>
      <c r="AM91" s="327"/>
      <c r="AN91" s="327"/>
      <c r="AO91" s="327"/>
      <c r="AP91" s="327"/>
      <c r="AQ91" s="327"/>
      <c r="AR91" s="327"/>
      <c r="AS91" s="327"/>
      <c r="AT91" s="327"/>
      <c r="AU91" s="327"/>
      <c r="AV91" s="327"/>
    </row>
    <row r="92" spans="1:48" s="349" customFormat="1" x14ac:dyDescent="0.2">
      <c r="A92" s="586">
        <v>5.6</v>
      </c>
      <c r="B92" s="587" t="s">
        <v>94</v>
      </c>
      <c r="C92" s="588">
        <v>14.98</v>
      </c>
      <c r="D92" s="589" t="s">
        <v>31</v>
      </c>
      <c r="E92" s="293"/>
      <c r="F92" s="46">
        <f t="shared" si="1"/>
        <v>0</v>
      </c>
      <c r="G92" s="33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</row>
    <row r="93" spans="1:48" s="349" customFormat="1" ht="7.5" customHeight="1" x14ac:dyDescent="0.2">
      <c r="A93" s="599"/>
      <c r="B93" s="600"/>
      <c r="C93" s="601"/>
      <c r="D93" s="602"/>
      <c r="E93" s="296"/>
      <c r="F93" s="46">
        <f t="shared" si="1"/>
        <v>0</v>
      </c>
      <c r="G93" s="33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</row>
    <row r="94" spans="1:48" s="349" customFormat="1" x14ac:dyDescent="0.2">
      <c r="A94" s="591">
        <v>5.7</v>
      </c>
      <c r="B94" s="592" t="s">
        <v>39</v>
      </c>
      <c r="C94" s="588"/>
      <c r="D94" s="589"/>
      <c r="E94" s="293"/>
      <c r="F94" s="46">
        <f t="shared" si="1"/>
        <v>0</v>
      </c>
      <c r="G94" s="33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</row>
    <row r="95" spans="1:48" s="349" customFormat="1" x14ac:dyDescent="0.2">
      <c r="A95" s="586" t="s">
        <v>323</v>
      </c>
      <c r="B95" s="587" t="s">
        <v>214</v>
      </c>
      <c r="C95" s="588">
        <v>6.3</v>
      </c>
      <c r="D95" s="589" t="s">
        <v>31</v>
      </c>
      <c r="E95" s="293"/>
      <c r="F95" s="46">
        <f t="shared" si="1"/>
        <v>0</v>
      </c>
      <c r="G95" s="33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</row>
    <row r="96" spans="1:48" s="349" customFormat="1" x14ac:dyDescent="0.2">
      <c r="A96" s="598"/>
      <c r="B96" s="587"/>
      <c r="C96" s="588"/>
      <c r="D96" s="589"/>
      <c r="E96" s="293"/>
      <c r="F96" s="46">
        <f t="shared" si="1"/>
        <v>0</v>
      </c>
      <c r="G96" s="33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7"/>
      <c r="AA96" s="327"/>
      <c r="AB96" s="327"/>
      <c r="AC96" s="327"/>
      <c r="AD96" s="327"/>
      <c r="AE96" s="327"/>
      <c r="AF96" s="327"/>
      <c r="AG96" s="327"/>
      <c r="AH96" s="327"/>
      <c r="AI96" s="327"/>
      <c r="AJ96" s="327"/>
      <c r="AK96" s="327"/>
      <c r="AL96" s="327"/>
      <c r="AM96" s="327"/>
      <c r="AN96" s="327"/>
      <c r="AO96" s="327"/>
      <c r="AP96" s="327"/>
      <c r="AQ96" s="327"/>
      <c r="AR96" s="327"/>
      <c r="AS96" s="327"/>
      <c r="AT96" s="327"/>
      <c r="AU96" s="327"/>
      <c r="AV96" s="327"/>
    </row>
    <row r="97" spans="1:48" s="349" customFormat="1" x14ac:dyDescent="0.2">
      <c r="A97" s="591">
        <v>5.8</v>
      </c>
      <c r="B97" s="592" t="s">
        <v>95</v>
      </c>
      <c r="C97" s="588"/>
      <c r="D97" s="589"/>
      <c r="E97" s="293"/>
      <c r="F97" s="46">
        <f t="shared" si="1"/>
        <v>0</v>
      </c>
      <c r="G97" s="33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7"/>
      <c r="AA97" s="327"/>
      <c r="AB97" s="327"/>
      <c r="AC97" s="327"/>
      <c r="AD97" s="327"/>
      <c r="AE97" s="327"/>
      <c r="AF97" s="327"/>
      <c r="AG97" s="327"/>
      <c r="AH97" s="327"/>
      <c r="AI97" s="327"/>
      <c r="AJ97" s="327"/>
      <c r="AK97" s="327"/>
      <c r="AL97" s="327"/>
      <c r="AM97" s="327"/>
      <c r="AN97" s="327"/>
      <c r="AO97" s="327"/>
      <c r="AP97" s="327"/>
      <c r="AQ97" s="327"/>
      <c r="AR97" s="327"/>
      <c r="AS97" s="327"/>
      <c r="AT97" s="327"/>
      <c r="AU97" s="327"/>
      <c r="AV97" s="327"/>
    </row>
    <row r="98" spans="1:48" s="349" customFormat="1" x14ac:dyDescent="0.2">
      <c r="A98" s="586" t="s">
        <v>324</v>
      </c>
      <c r="B98" s="587" t="s">
        <v>96</v>
      </c>
      <c r="C98" s="588">
        <v>1</v>
      </c>
      <c r="D98" s="589" t="s">
        <v>52</v>
      </c>
      <c r="E98" s="293"/>
      <c r="F98" s="46">
        <f t="shared" si="1"/>
        <v>0</v>
      </c>
      <c r="G98" s="337"/>
      <c r="H98" s="327"/>
      <c r="I98" s="327"/>
      <c r="J98" s="327"/>
      <c r="K98" s="327"/>
      <c r="L98" s="327"/>
      <c r="M98" s="327"/>
      <c r="N98" s="327"/>
      <c r="O98" s="327"/>
      <c r="P98" s="327"/>
      <c r="Q98" s="327"/>
      <c r="R98" s="327"/>
      <c r="S98" s="327"/>
      <c r="T98" s="327"/>
      <c r="U98" s="327"/>
      <c r="V98" s="327"/>
      <c r="W98" s="327"/>
      <c r="X98" s="327"/>
      <c r="Y98" s="327"/>
      <c r="Z98" s="327"/>
      <c r="AA98" s="327"/>
      <c r="AB98" s="327"/>
      <c r="AC98" s="327"/>
      <c r="AD98" s="327"/>
      <c r="AE98" s="327"/>
      <c r="AF98" s="327"/>
      <c r="AG98" s="327"/>
      <c r="AH98" s="327"/>
      <c r="AI98" s="327"/>
      <c r="AJ98" s="327"/>
      <c r="AK98" s="327"/>
      <c r="AL98" s="327"/>
      <c r="AM98" s="327"/>
      <c r="AN98" s="327"/>
      <c r="AO98" s="327"/>
      <c r="AP98" s="327"/>
      <c r="AQ98" s="327"/>
      <c r="AR98" s="327"/>
      <c r="AS98" s="327"/>
      <c r="AT98" s="327"/>
      <c r="AU98" s="327"/>
      <c r="AV98" s="327"/>
    </row>
    <row r="99" spans="1:48" s="349" customFormat="1" x14ac:dyDescent="0.2">
      <c r="A99" s="586" t="s">
        <v>325</v>
      </c>
      <c r="B99" s="587" t="s">
        <v>97</v>
      </c>
      <c r="C99" s="588">
        <v>3</v>
      </c>
      <c r="D99" s="589" t="s">
        <v>52</v>
      </c>
      <c r="E99" s="293"/>
      <c r="F99" s="46">
        <f t="shared" si="1"/>
        <v>0</v>
      </c>
      <c r="G99" s="33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  <c r="AE99" s="327"/>
      <c r="AF99" s="327"/>
      <c r="AG99" s="327"/>
      <c r="AH99" s="327"/>
      <c r="AI99" s="327"/>
      <c r="AJ99" s="327"/>
      <c r="AK99" s="327"/>
      <c r="AL99" s="327"/>
      <c r="AM99" s="327"/>
      <c r="AN99" s="327"/>
      <c r="AO99" s="327"/>
      <c r="AP99" s="327"/>
      <c r="AQ99" s="327"/>
      <c r="AR99" s="327"/>
      <c r="AS99" s="327"/>
      <c r="AT99" s="327"/>
      <c r="AU99" s="327"/>
      <c r="AV99" s="327"/>
    </row>
    <row r="100" spans="1:48" s="349" customFormat="1" x14ac:dyDescent="0.2">
      <c r="A100" s="586" t="s">
        <v>326</v>
      </c>
      <c r="B100" s="587" t="s">
        <v>98</v>
      </c>
      <c r="C100" s="588">
        <v>3</v>
      </c>
      <c r="D100" s="589" t="s">
        <v>52</v>
      </c>
      <c r="E100" s="293"/>
      <c r="F100" s="46">
        <f t="shared" si="1"/>
        <v>0</v>
      </c>
      <c r="G100" s="337"/>
      <c r="H100" s="327"/>
      <c r="I100" s="327"/>
      <c r="J100" s="327"/>
      <c r="K100" s="327"/>
      <c r="L100" s="327"/>
      <c r="M100" s="327"/>
      <c r="N100" s="327"/>
      <c r="O100" s="327"/>
      <c r="P100" s="327"/>
      <c r="Q100" s="327"/>
      <c r="R100" s="327"/>
      <c r="S100" s="327"/>
      <c r="T100" s="327"/>
      <c r="U100" s="327"/>
      <c r="V100" s="327"/>
      <c r="W100" s="327"/>
      <c r="X100" s="327"/>
      <c r="Y100" s="327"/>
      <c r="Z100" s="327"/>
      <c r="AA100" s="327"/>
      <c r="AB100" s="327"/>
      <c r="AC100" s="327"/>
      <c r="AD100" s="327"/>
      <c r="AE100" s="327"/>
      <c r="AF100" s="327"/>
      <c r="AG100" s="327"/>
      <c r="AH100" s="327"/>
      <c r="AI100" s="327"/>
      <c r="AJ100" s="327"/>
      <c r="AK100" s="327"/>
      <c r="AL100" s="327"/>
      <c r="AM100" s="327"/>
      <c r="AN100" s="327"/>
      <c r="AO100" s="327"/>
      <c r="AP100" s="327"/>
      <c r="AQ100" s="327"/>
      <c r="AR100" s="327"/>
      <c r="AS100" s="327"/>
      <c r="AT100" s="327"/>
      <c r="AU100" s="327"/>
      <c r="AV100" s="327"/>
    </row>
    <row r="101" spans="1:48" s="349" customFormat="1" x14ac:dyDescent="0.2">
      <c r="A101" s="586" t="s">
        <v>327</v>
      </c>
      <c r="B101" s="587" t="s">
        <v>99</v>
      </c>
      <c r="C101" s="588">
        <v>2</v>
      </c>
      <c r="D101" s="589" t="s">
        <v>52</v>
      </c>
      <c r="E101" s="293"/>
      <c r="F101" s="46">
        <f t="shared" si="1"/>
        <v>0</v>
      </c>
      <c r="G101" s="337"/>
      <c r="H101" s="327"/>
      <c r="I101" s="327"/>
      <c r="J101" s="327"/>
      <c r="K101" s="327"/>
      <c r="L101" s="327"/>
      <c r="M101" s="327"/>
      <c r="N101" s="327"/>
      <c r="O101" s="327"/>
      <c r="P101" s="327"/>
      <c r="Q101" s="327"/>
      <c r="R101" s="327"/>
      <c r="S101" s="327"/>
      <c r="T101" s="327"/>
      <c r="U101" s="327"/>
      <c r="V101" s="327"/>
      <c r="W101" s="327"/>
      <c r="X101" s="327"/>
      <c r="Y101" s="327"/>
      <c r="Z101" s="327"/>
      <c r="AA101" s="327"/>
      <c r="AB101" s="327"/>
      <c r="AC101" s="327"/>
      <c r="AD101" s="327"/>
      <c r="AE101" s="327"/>
      <c r="AF101" s="327"/>
      <c r="AG101" s="327"/>
      <c r="AH101" s="327"/>
      <c r="AI101" s="327"/>
      <c r="AJ101" s="327"/>
      <c r="AK101" s="327"/>
      <c r="AL101" s="327"/>
      <c r="AM101" s="327"/>
      <c r="AN101" s="327"/>
      <c r="AO101" s="327"/>
      <c r="AP101" s="327"/>
      <c r="AQ101" s="327"/>
      <c r="AR101" s="327"/>
      <c r="AS101" s="327"/>
      <c r="AT101" s="327"/>
      <c r="AU101" s="327"/>
      <c r="AV101" s="327"/>
    </row>
    <row r="102" spans="1:48" s="349" customFormat="1" x14ac:dyDescent="0.2">
      <c r="A102" s="586"/>
      <c r="B102" s="587"/>
      <c r="C102" s="588"/>
      <c r="D102" s="589"/>
      <c r="E102" s="293"/>
      <c r="F102" s="46">
        <f t="shared" si="1"/>
        <v>0</v>
      </c>
      <c r="G102" s="337"/>
      <c r="H102" s="327"/>
      <c r="I102" s="327"/>
      <c r="J102" s="327"/>
      <c r="K102" s="327"/>
      <c r="L102" s="327"/>
      <c r="M102" s="327"/>
      <c r="N102" s="327"/>
      <c r="O102" s="327"/>
      <c r="P102" s="327"/>
      <c r="Q102" s="327"/>
      <c r="R102" s="327"/>
      <c r="S102" s="327"/>
      <c r="T102" s="327"/>
      <c r="U102" s="327"/>
      <c r="V102" s="327"/>
      <c r="W102" s="327"/>
      <c r="X102" s="327"/>
      <c r="Y102" s="327"/>
      <c r="Z102" s="327"/>
      <c r="AA102" s="327"/>
      <c r="AB102" s="327"/>
      <c r="AC102" s="327"/>
      <c r="AD102" s="327"/>
      <c r="AE102" s="327"/>
      <c r="AF102" s="327"/>
      <c r="AG102" s="327"/>
      <c r="AH102" s="327"/>
      <c r="AI102" s="327"/>
      <c r="AJ102" s="327"/>
      <c r="AK102" s="327"/>
      <c r="AL102" s="327"/>
      <c r="AM102" s="327"/>
      <c r="AN102" s="327"/>
      <c r="AO102" s="327"/>
      <c r="AP102" s="327"/>
      <c r="AQ102" s="327"/>
      <c r="AR102" s="327"/>
      <c r="AS102" s="327"/>
      <c r="AT102" s="327"/>
      <c r="AU102" s="327"/>
      <c r="AV102" s="327"/>
    </row>
    <row r="103" spans="1:48" s="349" customFormat="1" x14ac:dyDescent="0.2">
      <c r="A103" s="586">
        <v>5.9</v>
      </c>
      <c r="B103" s="587" t="s">
        <v>100</v>
      </c>
      <c r="C103" s="588">
        <v>1</v>
      </c>
      <c r="D103" s="589" t="s">
        <v>52</v>
      </c>
      <c r="E103" s="293"/>
      <c r="F103" s="46">
        <f t="shared" si="1"/>
        <v>0</v>
      </c>
      <c r="G103" s="337"/>
      <c r="H103" s="327"/>
      <c r="I103" s="327"/>
      <c r="J103" s="327"/>
      <c r="K103" s="327"/>
      <c r="L103" s="327"/>
      <c r="M103" s="327"/>
      <c r="N103" s="327"/>
      <c r="O103" s="327"/>
      <c r="P103" s="327"/>
      <c r="Q103" s="327"/>
      <c r="R103" s="327"/>
      <c r="S103" s="327"/>
      <c r="T103" s="327"/>
      <c r="U103" s="327"/>
      <c r="V103" s="327"/>
      <c r="W103" s="327"/>
      <c r="X103" s="327"/>
      <c r="Y103" s="327"/>
      <c r="Z103" s="327"/>
      <c r="AA103" s="327"/>
      <c r="AB103" s="327"/>
      <c r="AC103" s="327"/>
      <c r="AD103" s="327"/>
      <c r="AE103" s="327"/>
      <c r="AF103" s="327"/>
      <c r="AG103" s="327"/>
      <c r="AH103" s="327"/>
      <c r="AI103" s="327"/>
      <c r="AJ103" s="327"/>
      <c r="AK103" s="327"/>
      <c r="AL103" s="327"/>
      <c r="AM103" s="327"/>
      <c r="AN103" s="327"/>
      <c r="AO103" s="327"/>
      <c r="AP103" s="327"/>
      <c r="AQ103" s="327"/>
      <c r="AR103" s="327"/>
      <c r="AS103" s="327"/>
      <c r="AT103" s="327"/>
      <c r="AU103" s="327"/>
      <c r="AV103" s="327"/>
    </row>
    <row r="104" spans="1:48" s="349" customFormat="1" x14ac:dyDescent="0.2">
      <c r="A104" s="603"/>
      <c r="B104" s="604"/>
      <c r="C104" s="588"/>
      <c r="D104" s="589"/>
      <c r="E104" s="293"/>
      <c r="F104" s="46">
        <f t="shared" si="1"/>
        <v>0</v>
      </c>
      <c r="G104" s="337"/>
      <c r="H104" s="327"/>
      <c r="I104" s="327"/>
      <c r="J104" s="327"/>
      <c r="K104" s="327"/>
      <c r="L104" s="327"/>
      <c r="M104" s="327"/>
      <c r="N104" s="327"/>
      <c r="O104" s="327"/>
      <c r="P104" s="327"/>
      <c r="Q104" s="327"/>
      <c r="R104" s="327"/>
      <c r="S104" s="327"/>
      <c r="T104" s="327"/>
      <c r="U104" s="327"/>
      <c r="V104" s="327"/>
      <c r="W104" s="327"/>
      <c r="X104" s="327"/>
      <c r="Y104" s="327"/>
      <c r="Z104" s="327"/>
      <c r="AA104" s="327"/>
      <c r="AB104" s="327"/>
      <c r="AC104" s="327"/>
      <c r="AD104" s="327"/>
      <c r="AE104" s="327"/>
      <c r="AF104" s="327"/>
      <c r="AG104" s="327"/>
      <c r="AH104" s="327"/>
      <c r="AI104" s="327"/>
      <c r="AJ104" s="327"/>
      <c r="AK104" s="327"/>
      <c r="AL104" s="327"/>
      <c r="AM104" s="327"/>
      <c r="AN104" s="327"/>
      <c r="AO104" s="327"/>
      <c r="AP104" s="327"/>
      <c r="AQ104" s="327"/>
      <c r="AR104" s="327"/>
      <c r="AS104" s="327"/>
      <c r="AT104" s="327"/>
      <c r="AU104" s="327"/>
      <c r="AV104" s="327"/>
    </row>
    <row r="105" spans="1:48" s="349" customFormat="1" ht="25.5" x14ac:dyDescent="0.2">
      <c r="A105" s="603">
        <v>6</v>
      </c>
      <c r="B105" s="605" t="s">
        <v>120</v>
      </c>
      <c r="C105" s="606"/>
      <c r="D105" s="607"/>
      <c r="E105" s="297"/>
      <c r="F105" s="46">
        <f t="shared" si="1"/>
        <v>0</v>
      </c>
      <c r="G105" s="337"/>
      <c r="H105" s="327"/>
      <c r="I105" s="327"/>
      <c r="J105" s="327"/>
      <c r="K105" s="327"/>
      <c r="L105" s="327"/>
      <c r="M105" s="327"/>
      <c r="N105" s="327"/>
      <c r="O105" s="327"/>
      <c r="P105" s="327"/>
      <c r="Q105" s="327"/>
      <c r="R105" s="327"/>
      <c r="S105" s="327"/>
      <c r="T105" s="327"/>
      <c r="U105" s="327"/>
      <c r="V105" s="327"/>
      <c r="W105" s="327"/>
      <c r="X105" s="327"/>
      <c r="Y105" s="327"/>
      <c r="Z105" s="327"/>
      <c r="AA105" s="327"/>
      <c r="AB105" s="327"/>
      <c r="AC105" s="327"/>
      <c r="AD105" s="327"/>
      <c r="AE105" s="327"/>
      <c r="AF105" s="327"/>
      <c r="AG105" s="327"/>
      <c r="AH105" s="327"/>
      <c r="AI105" s="327"/>
      <c r="AJ105" s="327"/>
      <c r="AK105" s="327"/>
      <c r="AL105" s="327"/>
      <c r="AM105" s="327"/>
      <c r="AN105" s="327"/>
      <c r="AO105" s="327"/>
      <c r="AP105" s="327"/>
      <c r="AQ105" s="327"/>
      <c r="AR105" s="327"/>
      <c r="AS105" s="327"/>
      <c r="AT105" s="327"/>
      <c r="AU105" s="327"/>
      <c r="AV105" s="327"/>
    </row>
    <row r="106" spans="1:48" s="349" customFormat="1" x14ac:dyDescent="0.2">
      <c r="A106" s="608"/>
      <c r="B106" s="609"/>
      <c r="C106" s="606"/>
      <c r="D106" s="607"/>
      <c r="E106" s="297"/>
      <c r="F106" s="46">
        <f t="shared" si="1"/>
        <v>0</v>
      </c>
      <c r="G106" s="337"/>
      <c r="H106" s="327"/>
      <c r="I106" s="327"/>
      <c r="J106" s="327"/>
      <c r="K106" s="327"/>
      <c r="L106" s="327"/>
      <c r="M106" s="327"/>
      <c r="N106" s="327"/>
      <c r="O106" s="327"/>
      <c r="P106" s="327"/>
      <c r="Q106" s="327"/>
      <c r="R106" s="327"/>
      <c r="S106" s="327"/>
      <c r="T106" s="327"/>
      <c r="U106" s="327"/>
      <c r="V106" s="327"/>
      <c r="W106" s="327"/>
      <c r="X106" s="327"/>
      <c r="Y106" s="327"/>
      <c r="Z106" s="327"/>
      <c r="AA106" s="327"/>
      <c r="AB106" s="327"/>
      <c r="AC106" s="327"/>
      <c r="AD106" s="327"/>
      <c r="AE106" s="327"/>
      <c r="AF106" s="327"/>
      <c r="AG106" s="327"/>
      <c r="AH106" s="327"/>
      <c r="AI106" s="327"/>
      <c r="AJ106" s="327"/>
      <c r="AK106" s="327"/>
      <c r="AL106" s="327"/>
      <c r="AM106" s="327"/>
      <c r="AN106" s="327"/>
      <c r="AO106" s="327"/>
      <c r="AP106" s="327"/>
      <c r="AQ106" s="327"/>
      <c r="AR106" s="327"/>
      <c r="AS106" s="327"/>
      <c r="AT106" s="327"/>
      <c r="AU106" s="327"/>
      <c r="AV106" s="327"/>
    </row>
    <row r="107" spans="1:48" s="349" customFormat="1" x14ac:dyDescent="0.2">
      <c r="A107" s="591">
        <v>6.1</v>
      </c>
      <c r="B107" s="609" t="s">
        <v>61</v>
      </c>
      <c r="C107" s="606"/>
      <c r="D107" s="607"/>
      <c r="E107" s="297"/>
      <c r="F107" s="46">
        <f t="shared" si="1"/>
        <v>0</v>
      </c>
      <c r="G107" s="337"/>
      <c r="H107" s="327"/>
      <c r="I107" s="327"/>
      <c r="J107" s="327"/>
      <c r="K107" s="327"/>
      <c r="L107" s="327"/>
      <c r="M107" s="327"/>
      <c r="N107" s="327"/>
      <c r="O107" s="327"/>
      <c r="P107" s="327"/>
      <c r="Q107" s="327"/>
      <c r="R107" s="327"/>
      <c r="S107" s="327"/>
      <c r="T107" s="327"/>
      <c r="U107" s="327"/>
      <c r="V107" s="327"/>
      <c r="W107" s="327"/>
      <c r="X107" s="327"/>
      <c r="Y107" s="327"/>
      <c r="Z107" s="327"/>
      <c r="AA107" s="327"/>
      <c r="AB107" s="327"/>
      <c r="AC107" s="327"/>
      <c r="AD107" s="327"/>
      <c r="AE107" s="327"/>
      <c r="AF107" s="327"/>
      <c r="AG107" s="327"/>
      <c r="AH107" s="327"/>
      <c r="AI107" s="327"/>
      <c r="AJ107" s="327"/>
      <c r="AK107" s="327"/>
      <c r="AL107" s="327"/>
      <c r="AM107" s="327"/>
      <c r="AN107" s="327"/>
      <c r="AO107" s="327"/>
      <c r="AP107" s="327"/>
      <c r="AQ107" s="327"/>
      <c r="AR107" s="327"/>
      <c r="AS107" s="327"/>
      <c r="AT107" s="327"/>
      <c r="AU107" s="327"/>
      <c r="AV107" s="327"/>
    </row>
    <row r="108" spans="1:48" s="349" customFormat="1" x14ac:dyDescent="0.2">
      <c r="A108" s="608" t="s">
        <v>328</v>
      </c>
      <c r="B108" s="676" t="s">
        <v>703</v>
      </c>
      <c r="C108" s="595">
        <v>7.2</v>
      </c>
      <c r="D108" s="607" t="s">
        <v>8</v>
      </c>
      <c r="E108" s="297"/>
      <c r="F108" s="46">
        <f t="shared" si="1"/>
        <v>0</v>
      </c>
      <c r="G108" s="337"/>
      <c r="H108" s="327"/>
      <c r="I108" s="327"/>
      <c r="J108" s="327"/>
      <c r="K108" s="327"/>
      <c r="L108" s="327"/>
      <c r="M108" s="327"/>
      <c r="N108" s="327"/>
      <c r="O108" s="327"/>
      <c r="P108" s="327"/>
      <c r="Q108" s="327"/>
      <c r="R108" s="327"/>
      <c r="S108" s="327"/>
      <c r="T108" s="327"/>
      <c r="U108" s="327"/>
      <c r="V108" s="327"/>
      <c r="W108" s="327"/>
      <c r="X108" s="327"/>
      <c r="Y108" s="327"/>
      <c r="Z108" s="327"/>
      <c r="AA108" s="327"/>
      <c r="AB108" s="327"/>
      <c r="AC108" s="327"/>
      <c r="AD108" s="327"/>
      <c r="AE108" s="327"/>
      <c r="AF108" s="327"/>
      <c r="AG108" s="327"/>
      <c r="AH108" s="327"/>
      <c r="AI108" s="327"/>
      <c r="AJ108" s="327"/>
      <c r="AK108" s="327"/>
      <c r="AL108" s="327"/>
      <c r="AM108" s="327"/>
      <c r="AN108" s="327"/>
      <c r="AO108" s="327"/>
      <c r="AP108" s="327"/>
      <c r="AQ108" s="327"/>
      <c r="AR108" s="327"/>
      <c r="AS108" s="327"/>
      <c r="AT108" s="327"/>
      <c r="AU108" s="327"/>
      <c r="AV108" s="327"/>
    </row>
    <row r="109" spans="1:48" s="349" customFormat="1" x14ac:dyDescent="0.2">
      <c r="A109" s="608" t="s">
        <v>329</v>
      </c>
      <c r="B109" s="611" t="s">
        <v>105</v>
      </c>
      <c r="C109" s="595">
        <v>2.36</v>
      </c>
      <c r="D109" s="607" t="s">
        <v>8</v>
      </c>
      <c r="E109" s="297"/>
      <c r="F109" s="46">
        <f t="shared" si="1"/>
        <v>0</v>
      </c>
      <c r="G109" s="337"/>
      <c r="H109" s="327"/>
      <c r="I109" s="327"/>
      <c r="J109" s="327"/>
      <c r="K109" s="327"/>
      <c r="L109" s="327"/>
      <c r="M109" s="327"/>
      <c r="N109" s="327"/>
      <c r="O109" s="327"/>
      <c r="P109" s="327"/>
      <c r="Q109" s="327"/>
      <c r="R109" s="327"/>
      <c r="S109" s="327"/>
      <c r="T109" s="327"/>
      <c r="U109" s="327"/>
      <c r="V109" s="327"/>
      <c r="W109" s="327"/>
      <c r="X109" s="327"/>
      <c r="Y109" s="327"/>
      <c r="Z109" s="327"/>
      <c r="AA109" s="327"/>
      <c r="AB109" s="327"/>
      <c r="AC109" s="327"/>
      <c r="AD109" s="327"/>
      <c r="AE109" s="327"/>
      <c r="AF109" s="327"/>
      <c r="AG109" s="327"/>
      <c r="AH109" s="327"/>
      <c r="AI109" s="327"/>
      <c r="AJ109" s="327"/>
      <c r="AK109" s="327"/>
      <c r="AL109" s="327"/>
      <c r="AM109" s="327"/>
      <c r="AN109" s="327"/>
      <c r="AO109" s="327"/>
      <c r="AP109" s="327"/>
      <c r="AQ109" s="327"/>
      <c r="AR109" s="327"/>
      <c r="AS109" s="327"/>
      <c r="AT109" s="327"/>
      <c r="AU109" s="327"/>
      <c r="AV109" s="327"/>
    </row>
    <row r="110" spans="1:48" s="349" customFormat="1" x14ac:dyDescent="0.2">
      <c r="A110" s="608" t="s">
        <v>330</v>
      </c>
      <c r="B110" s="610" t="s">
        <v>69</v>
      </c>
      <c r="C110" s="595">
        <v>5.81</v>
      </c>
      <c r="D110" s="607" t="s">
        <v>8</v>
      </c>
      <c r="E110" s="297"/>
      <c r="F110" s="46">
        <f t="shared" si="1"/>
        <v>0</v>
      </c>
      <c r="G110" s="337"/>
      <c r="H110" s="327"/>
      <c r="I110" s="327"/>
      <c r="J110" s="327"/>
      <c r="K110" s="327"/>
      <c r="L110" s="327"/>
      <c r="M110" s="327"/>
      <c r="N110" s="327"/>
      <c r="O110" s="327"/>
      <c r="P110" s="327"/>
      <c r="Q110" s="327"/>
      <c r="R110" s="327"/>
      <c r="S110" s="327"/>
      <c r="T110" s="327"/>
      <c r="U110" s="327"/>
      <c r="V110" s="327"/>
      <c r="W110" s="327"/>
      <c r="X110" s="327"/>
      <c r="Y110" s="327"/>
      <c r="Z110" s="327"/>
      <c r="AA110" s="327"/>
      <c r="AB110" s="327"/>
      <c r="AC110" s="327"/>
      <c r="AD110" s="327"/>
      <c r="AE110" s="327"/>
      <c r="AF110" s="327"/>
      <c r="AG110" s="327"/>
      <c r="AH110" s="327"/>
      <c r="AI110" s="327"/>
      <c r="AJ110" s="327"/>
      <c r="AK110" s="327"/>
      <c r="AL110" s="327"/>
      <c r="AM110" s="327"/>
      <c r="AN110" s="327"/>
      <c r="AO110" s="327"/>
      <c r="AP110" s="327"/>
      <c r="AQ110" s="327"/>
      <c r="AR110" s="327"/>
      <c r="AS110" s="327"/>
      <c r="AT110" s="327"/>
      <c r="AU110" s="327"/>
      <c r="AV110" s="327"/>
    </row>
    <row r="111" spans="1:48" s="349" customFormat="1" x14ac:dyDescent="0.2">
      <c r="A111" s="608"/>
      <c r="B111" s="610"/>
      <c r="C111" s="595"/>
      <c r="D111" s="607"/>
      <c r="E111" s="297"/>
      <c r="F111" s="46">
        <f t="shared" si="1"/>
        <v>0</v>
      </c>
      <c r="G111" s="337"/>
      <c r="H111" s="327"/>
      <c r="I111" s="327"/>
      <c r="J111" s="327"/>
      <c r="K111" s="327"/>
      <c r="L111" s="327"/>
      <c r="M111" s="327"/>
      <c r="N111" s="327"/>
      <c r="O111" s="327"/>
      <c r="P111" s="327"/>
      <c r="Q111" s="327"/>
      <c r="R111" s="327"/>
      <c r="S111" s="327"/>
      <c r="T111" s="327"/>
      <c r="U111" s="327"/>
      <c r="V111" s="327"/>
      <c r="W111" s="327"/>
      <c r="X111" s="327"/>
      <c r="Y111" s="327"/>
      <c r="Z111" s="327"/>
      <c r="AA111" s="327"/>
      <c r="AB111" s="327"/>
      <c r="AC111" s="327"/>
      <c r="AD111" s="327"/>
      <c r="AE111" s="327"/>
      <c r="AF111" s="327"/>
      <c r="AG111" s="327"/>
      <c r="AH111" s="327"/>
      <c r="AI111" s="327"/>
      <c r="AJ111" s="327"/>
      <c r="AK111" s="327"/>
      <c r="AL111" s="327"/>
      <c r="AM111" s="327"/>
      <c r="AN111" s="327"/>
      <c r="AO111" s="327"/>
      <c r="AP111" s="327"/>
      <c r="AQ111" s="327"/>
      <c r="AR111" s="327"/>
      <c r="AS111" s="327"/>
      <c r="AT111" s="327"/>
      <c r="AU111" s="327"/>
      <c r="AV111" s="327"/>
    </row>
    <row r="112" spans="1:48" s="349" customFormat="1" x14ac:dyDescent="0.2">
      <c r="A112" s="591">
        <v>6.2</v>
      </c>
      <c r="B112" s="678" t="s">
        <v>704</v>
      </c>
      <c r="C112" s="606"/>
      <c r="D112" s="607"/>
      <c r="E112" s="297"/>
      <c r="F112" s="46">
        <f t="shared" si="1"/>
        <v>0</v>
      </c>
      <c r="G112" s="337"/>
      <c r="H112" s="327"/>
      <c r="I112" s="327"/>
      <c r="J112" s="327"/>
      <c r="K112" s="327"/>
      <c r="L112" s="327"/>
      <c r="M112" s="327"/>
      <c r="N112" s="327"/>
      <c r="O112" s="327"/>
      <c r="P112" s="327"/>
      <c r="Q112" s="327"/>
      <c r="R112" s="327"/>
      <c r="S112" s="327"/>
      <c r="T112" s="327"/>
      <c r="U112" s="327"/>
      <c r="V112" s="327"/>
      <c r="W112" s="327"/>
      <c r="X112" s="327"/>
      <c r="Y112" s="327"/>
      <c r="Z112" s="327"/>
      <c r="AA112" s="327"/>
      <c r="AB112" s="327"/>
      <c r="AC112" s="327"/>
      <c r="AD112" s="327"/>
      <c r="AE112" s="327"/>
      <c r="AF112" s="327"/>
      <c r="AG112" s="327"/>
      <c r="AH112" s="327"/>
      <c r="AI112" s="327"/>
      <c r="AJ112" s="327"/>
      <c r="AK112" s="327"/>
      <c r="AL112" s="327"/>
      <c r="AM112" s="327"/>
      <c r="AN112" s="327"/>
      <c r="AO112" s="327"/>
      <c r="AP112" s="327"/>
      <c r="AQ112" s="327"/>
      <c r="AR112" s="327"/>
      <c r="AS112" s="327"/>
      <c r="AT112" s="327"/>
      <c r="AU112" s="327"/>
      <c r="AV112" s="327"/>
    </row>
    <row r="113" spans="1:48" s="349" customFormat="1" x14ac:dyDescent="0.2">
      <c r="A113" s="608" t="s">
        <v>331</v>
      </c>
      <c r="B113" s="594" t="s">
        <v>705</v>
      </c>
      <c r="C113" s="606">
        <v>1.08</v>
      </c>
      <c r="D113" s="607" t="s">
        <v>8</v>
      </c>
      <c r="E113" s="293"/>
      <c r="F113" s="46">
        <f t="shared" si="1"/>
        <v>0</v>
      </c>
      <c r="G113" s="337"/>
      <c r="H113" s="327"/>
      <c r="I113" s="327"/>
      <c r="J113" s="327"/>
      <c r="K113" s="327"/>
      <c r="L113" s="327"/>
      <c r="M113" s="327"/>
      <c r="N113" s="327"/>
      <c r="O113" s="327"/>
      <c r="P113" s="327"/>
      <c r="Q113" s="327"/>
      <c r="R113" s="327"/>
      <c r="S113" s="327"/>
      <c r="T113" s="327"/>
      <c r="U113" s="327"/>
      <c r="V113" s="327"/>
      <c r="W113" s="327"/>
      <c r="X113" s="327"/>
      <c r="Y113" s="327"/>
      <c r="Z113" s="327"/>
      <c r="AA113" s="327"/>
      <c r="AB113" s="327"/>
      <c r="AC113" s="327"/>
      <c r="AD113" s="327"/>
      <c r="AE113" s="327"/>
      <c r="AF113" s="327"/>
      <c r="AG113" s="327"/>
      <c r="AH113" s="327"/>
      <c r="AI113" s="327"/>
      <c r="AJ113" s="327"/>
      <c r="AK113" s="327"/>
      <c r="AL113" s="327"/>
      <c r="AM113" s="327"/>
      <c r="AN113" s="327"/>
      <c r="AO113" s="327"/>
      <c r="AP113" s="327"/>
      <c r="AQ113" s="327"/>
      <c r="AR113" s="327"/>
      <c r="AS113" s="327"/>
      <c r="AT113" s="327"/>
      <c r="AU113" s="327"/>
      <c r="AV113" s="327"/>
    </row>
    <row r="114" spans="1:48" s="349" customFormat="1" x14ac:dyDescent="0.2">
      <c r="A114" s="608" t="s">
        <v>332</v>
      </c>
      <c r="B114" s="594" t="s">
        <v>121</v>
      </c>
      <c r="C114" s="606">
        <v>1.1000000000000001</v>
      </c>
      <c r="D114" s="607" t="s">
        <v>8</v>
      </c>
      <c r="E114" s="293"/>
      <c r="F114" s="46">
        <f t="shared" si="1"/>
        <v>0</v>
      </c>
      <c r="G114" s="337"/>
      <c r="H114" s="327"/>
      <c r="I114" s="327"/>
      <c r="J114" s="327"/>
      <c r="K114" s="327"/>
      <c r="L114" s="327"/>
      <c r="M114" s="327"/>
      <c r="N114" s="327"/>
      <c r="O114" s="327"/>
      <c r="P114" s="327"/>
      <c r="Q114" s="327"/>
      <c r="R114" s="327"/>
      <c r="S114" s="327"/>
      <c r="T114" s="327"/>
      <c r="U114" s="327"/>
      <c r="V114" s="327"/>
      <c r="W114" s="327"/>
      <c r="X114" s="327"/>
      <c r="Y114" s="327"/>
      <c r="Z114" s="327"/>
      <c r="AA114" s="327"/>
      <c r="AB114" s="327"/>
      <c r="AC114" s="327"/>
      <c r="AD114" s="327"/>
      <c r="AE114" s="327"/>
      <c r="AF114" s="327"/>
      <c r="AG114" s="327"/>
      <c r="AH114" s="327"/>
      <c r="AI114" s="327"/>
      <c r="AJ114" s="327"/>
      <c r="AK114" s="327"/>
      <c r="AL114" s="327"/>
      <c r="AM114" s="327"/>
      <c r="AN114" s="327"/>
      <c r="AO114" s="327"/>
      <c r="AP114" s="327"/>
      <c r="AQ114" s="327"/>
      <c r="AR114" s="327"/>
      <c r="AS114" s="327"/>
      <c r="AT114" s="327"/>
      <c r="AU114" s="327"/>
      <c r="AV114" s="327"/>
    </row>
    <row r="115" spans="1:48" s="349" customFormat="1" x14ac:dyDescent="0.2">
      <c r="A115" s="608"/>
      <c r="B115" s="594"/>
      <c r="C115" s="606"/>
      <c r="D115" s="607"/>
      <c r="E115" s="297"/>
      <c r="F115" s="46">
        <f t="shared" si="1"/>
        <v>0</v>
      </c>
      <c r="G115" s="337"/>
      <c r="H115" s="327"/>
      <c r="I115" s="327"/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/>
      <c r="U115" s="327"/>
      <c r="V115" s="327"/>
      <c r="W115" s="327"/>
      <c r="X115" s="327"/>
      <c r="Y115" s="327"/>
      <c r="Z115" s="327"/>
      <c r="AA115" s="327"/>
      <c r="AB115" s="327"/>
      <c r="AC115" s="327"/>
      <c r="AD115" s="327"/>
      <c r="AE115" s="327"/>
      <c r="AF115" s="327"/>
      <c r="AG115" s="327"/>
      <c r="AH115" s="327"/>
      <c r="AI115" s="327"/>
      <c r="AJ115" s="327"/>
      <c r="AK115" s="327"/>
      <c r="AL115" s="327"/>
      <c r="AM115" s="327"/>
      <c r="AN115" s="327"/>
      <c r="AO115" s="327"/>
      <c r="AP115" s="327"/>
      <c r="AQ115" s="327"/>
      <c r="AR115" s="327"/>
      <c r="AS115" s="327"/>
      <c r="AT115" s="327"/>
      <c r="AU115" s="327"/>
      <c r="AV115" s="327"/>
    </row>
    <row r="116" spans="1:48" s="349" customFormat="1" x14ac:dyDescent="0.2">
      <c r="A116" s="591">
        <v>6.3</v>
      </c>
      <c r="B116" s="612" t="s">
        <v>81</v>
      </c>
      <c r="C116" s="613"/>
      <c r="D116" s="607"/>
      <c r="E116" s="297"/>
      <c r="F116" s="46">
        <f t="shared" si="1"/>
        <v>0</v>
      </c>
      <c r="G116" s="33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7"/>
      <c r="X116" s="327"/>
      <c r="Y116" s="327"/>
      <c r="Z116" s="327"/>
      <c r="AA116" s="327"/>
      <c r="AB116" s="327"/>
      <c r="AC116" s="327"/>
      <c r="AD116" s="327"/>
      <c r="AE116" s="327"/>
      <c r="AF116" s="327"/>
      <c r="AG116" s="327"/>
      <c r="AH116" s="327"/>
      <c r="AI116" s="327"/>
      <c r="AJ116" s="327"/>
      <c r="AK116" s="327"/>
      <c r="AL116" s="327"/>
      <c r="AM116" s="327"/>
      <c r="AN116" s="327"/>
      <c r="AO116" s="327"/>
      <c r="AP116" s="327"/>
      <c r="AQ116" s="327"/>
      <c r="AR116" s="327"/>
      <c r="AS116" s="327"/>
      <c r="AT116" s="327"/>
      <c r="AU116" s="327"/>
      <c r="AV116" s="327"/>
    </row>
    <row r="117" spans="1:48" s="349" customFormat="1" x14ac:dyDescent="0.2">
      <c r="A117" s="608" t="s">
        <v>333</v>
      </c>
      <c r="B117" s="587" t="s">
        <v>33</v>
      </c>
      <c r="C117" s="606">
        <v>18.850000000000001</v>
      </c>
      <c r="D117" s="614" t="s">
        <v>31</v>
      </c>
      <c r="E117" s="293"/>
      <c r="F117" s="46">
        <f t="shared" si="1"/>
        <v>0</v>
      </c>
      <c r="G117" s="33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  <c r="AB117" s="327"/>
      <c r="AC117" s="327"/>
      <c r="AD117" s="327"/>
      <c r="AE117" s="327"/>
      <c r="AF117" s="327"/>
      <c r="AG117" s="327"/>
      <c r="AH117" s="327"/>
      <c r="AI117" s="327"/>
      <c r="AJ117" s="327"/>
      <c r="AK117" s="327"/>
      <c r="AL117" s="327"/>
      <c r="AM117" s="327"/>
      <c r="AN117" s="327"/>
      <c r="AO117" s="327"/>
      <c r="AP117" s="327"/>
      <c r="AQ117" s="327"/>
      <c r="AR117" s="327"/>
      <c r="AS117" s="327"/>
      <c r="AT117" s="327"/>
      <c r="AU117" s="327"/>
      <c r="AV117" s="327"/>
    </row>
    <row r="118" spans="1:48" s="349" customFormat="1" x14ac:dyDescent="0.2">
      <c r="A118" s="608" t="s">
        <v>334</v>
      </c>
      <c r="B118" s="594" t="s">
        <v>102</v>
      </c>
      <c r="C118" s="606">
        <v>16.649999999999999</v>
      </c>
      <c r="D118" s="614" t="s">
        <v>31</v>
      </c>
      <c r="E118" s="297"/>
      <c r="F118" s="46">
        <f t="shared" si="1"/>
        <v>0</v>
      </c>
      <c r="G118" s="33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  <c r="AB118" s="327"/>
      <c r="AC118" s="327"/>
      <c r="AD118" s="327"/>
      <c r="AE118" s="327"/>
      <c r="AF118" s="327"/>
      <c r="AG118" s="327"/>
      <c r="AH118" s="327"/>
      <c r="AI118" s="327"/>
      <c r="AJ118" s="327"/>
      <c r="AK118" s="327"/>
      <c r="AL118" s="327"/>
      <c r="AM118" s="327"/>
      <c r="AN118" s="327"/>
      <c r="AO118" s="327"/>
      <c r="AP118" s="327"/>
      <c r="AQ118" s="327"/>
      <c r="AR118" s="327"/>
      <c r="AS118" s="327"/>
      <c r="AT118" s="327"/>
      <c r="AU118" s="327"/>
      <c r="AV118" s="327"/>
    </row>
    <row r="119" spans="1:48" s="349" customFormat="1" x14ac:dyDescent="0.2">
      <c r="A119" s="608" t="s">
        <v>335</v>
      </c>
      <c r="B119" s="594" t="s">
        <v>122</v>
      </c>
      <c r="C119" s="606">
        <v>33.68</v>
      </c>
      <c r="D119" s="614" t="s">
        <v>9</v>
      </c>
      <c r="E119" s="293"/>
      <c r="F119" s="46">
        <f t="shared" si="1"/>
        <v>0</v>
      </c>
      <c r="G119" s="33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  <c r="AB119" s="327"/>
      <c r="AC119" s="327"/>
      <c r="AD119" s="327"/>
      <c r="AE119" s="327"/>
      <c r="AF119" s="327"/>
      <c r="AG119" s="327"/>
      <c r="AH119" s="327"/>
      <c r="AI119" s="327"/>
      <c r="AJ119" s="327"/>
      <c r="AK119" s="327"/>
      <c r="AL119" s="327"/>
      <c r="AM119" s="327"/>
      <c r="AN119" s="327"/>
      <c r="AO119" s="327"/>
      <c r="AP119" s="327"/>
      <c r="AQ119" s="327"/>
      <c r="AR119" s="327"/>
      <c r="AS119" s="327"/>
      <c r="AT119" s="327"/>
      <c r="AU119" s="327"/>
      <c r="AV119" s="327"/>
    </row>
    <row r="120" spans="1:48" s="349" customFormat="1" x14ac:dyDescent="0.2">
      <c r="A120" s="608"/>
      <c r="B120" s="587"/>
      <c r="C120" s="588"/>
      <c r="D120" s="589"/>
      <c r="E120" s="293"/>
      <c r="F120" s="46">
        <f t="shared" si="1"/>
        <v>0</v>
      </c>
      <c r="G120" s="33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  <c r="AA120" s="327"/>
      <c r="AB120" s="327"/>
      <c r="AC120" s="327"/>
      <c r="AD120" s="327"/>
      <c r="AE120" s="327"/>
      <c r="AF120" s="327"/>
      <c r="AG120" s="327"/>
      <c r="AH120" s="327"/>
      <c r="AI120" s="327"/>
      <c r="AJ120" s="327"/>
      <c r="AK120" s="327"/>
      <c r="AL120" s="327"/>
      <c r="AM120" s="327"/>
      <c r="AN120" s="327"/>
      <c r="AO120" s="327"/>
      <c r="AP120" s="327"/>
      <c r="AQ120" s="327"/>
      <c r="AR120" s="327"/>
      <c r="AS120" s="327"/>
      <c r="AT120" s="327"/>
      <c r="AU120" s="327"/>
      <c r="AV120" s="327"/>
    </row>
    <row r="121" spans="1:48" s="349" customFormat="1" x14ac:dyDescent="0.2">
      <c r="A121" s="586">
        <v>6.4</v>
      </c>
      <c r="B121" s="587" t="s">
        <v>119</v>
      </c>
      <c r="C121" s="588">
        <v>1</v>
      </c>
      <c r="D121" s="589" t="s">
        <v>52</v>
      </c>
      <c r="E121" s="293"/>
      <c r="F121" s="46">
        <f t="shared" si="1"/>
        <v>0</v>
      </c>
      <c r="G121" s="337"/>
      <c r="H121" s="327"/>
      <c r="I121" s="327"/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  <c r="X121" s="327"/>
      <c r="Y121" s="327"/>
      <c r="Z121" s="327"/>
      <c r="AA121" s="327"/>
      <c r="AB121" s="327"/>
      <c r="AC121" s="327"/>
      <c r="AD121" s="327"/>
      <c r="AE121" s="327"/>
      <c r="AF121" s="327"/>
      <c r="AG121" s="327"/>
      <c r="AH121" s="327"/>
      <c r="AI121" s="327"/>
      <c r="AJ121" s="327"/>
      <c r="AK121" s="327"/>
      <c r="AL121" s="327"/>
      <c r="AM121" s="327"/>
      <c r="AN121" s="327"/>
      <c r="AO121" s="327"/>
      <c r="AP121" s="327"/>
      <c r="AQ121" s="327"/>
      <c r="AR121" s="327"/>
      <c r="AS121" s="327"/>
      <c r="AT121" s="327"/>
      <c r="AU121" s="327"/>
      <c r="AV121" s="327"/>
    </row>
    <row r="122" spans="1:48" s="349" customFormat="1" x14ac:dyDescent="0.2">
      <c r="A122" s="586"/>
      <c r="B122" s="587"/>
      <c r="C122" s="588"/>
      <c r="D122" s="589"/>
      <c r="E122" s="293"/>
      <c r="F122" s="46">
        <f t="shared" si="1"/>
        <v>0</v>
      </c>
      <c r="G122" s="337"/>
      <c r="H122" s="327"/>
      <c r="I122" s="327"/>
      <c r="J122" s="327"/>
      <c r="K122" s="327"/>
      <c r="L122" s="327"/>
      <c r="M122" s="327"/>
      <c r="N122" s="327"/>
      <c r="O122" s="327"/>
      <c r="P122" s="327"/>
      <c r="Q122" s="327"/>
      <c r="R122" s="327"/>
      <c r="S122" s="327"/>
      <c r="T122" s="327"/>
      <c r="U122" s="327"/>
      <c r="V122" s="327"/>
      <c r="W122" s="327"/>
      <c r="X122" s="327"/>
      <c r="Y122" s="327"/>
      <c r="Z122" s="327"/>
      <c r="AA122" s="327"/>
      <c r="AB122" s="327"/>
      <c r="AC122" s="327"/>
      <c r="AD122" s="327"/>
      <c r="AE122" s="327"/>
      <c r="AF122" s="327"/>
      <c r="AG122" s="327"/>
      <c r="AH122" s="327"/>
      <c r="AI122" s="327"/>
      <c r="AJ122" s="327"/>
      <c r="AK122" s="327"/>
      <c r="AL122" s="327"/>
      <c r="AM122" s="327"/>
      <c r="AN122" s="327"/>
      <c r="AO122" s="327"/>
      <c r="AP122" s="327"/>
      <c r="AQ122" s="327"/>
      <c r="AR122" s="327"/>
      <c r="AS122" s="327"/>
      <c r="AT122" s="327"/>
      <c r="AU122" s="327"/>
      <c r="AV122" s="327"/>
    </row>
    <row r="123" spans="1:48" s="349" customFormat="1" x14ac:dyDescent="0.2">
      <c r="A123" s="615">
        <v>7</v>
      </c>
      <c r="B123" s="616" t="s">
        <v>299</v>
      </c>
      <c r="C123" s="578"/>
      <c r="D123" s="579"/>
      <c r="E123" s="290"/>
      <c r="F123" s="46">
        <f t="shared" si="1"/>
        <v>0</v>
      </c>
      <c r="G123" s="337"/>
      <c r="H123" s="327"/>
      <c r="I123" s="327"/>
      <c r="J123" s="327"/>
      <c r="K123" s="327"/>
      <c r="L123" s="327"/>
      <c r="M123" s="327"/>
      <c r="N123" s="327"/>
      <c r="O123" s="327"/>
      <c r="P123" s="327"/>
      <c r="Q123" s="327"/>
      <c r="R123" s="327"/>
      <c r="S123" s="327"/>
      <c r="T123" s="327"/>
      <c r="U123" s="327"/>
      <c r="V123" s="327"/>
      <c r="W123" s="327"/>
      <c r="X123" s="327"/>
      <c r="Y123" s="327"/>
      <c r="Z123" s="327"/>
      <c r="AA123" s="327"/>
      <c r="AB123" s="327"/>
      <c r="AC123" s="327"/>
      <c r="AD123" s="327"/>
      <c r="AE123" s="327"/>
      <c r="AF123" s="327"/>
      <c r="AG123" s="327"/>
      <c r="AH123" s="327"/>
      <c r="AI123" s="327"/>
      <c r="AJ123" s="327"/>
      <c r="AK123" s="327"/>
      <c r="AL123" s="327"/>
      <c r="AM123" s="327"/>
      <c r="AN123" s="327"/>
      <c r="AO123" s="327"/>
      <c r="AP123" s="327"/>
      <c r="AQ123" s="327"/>
      <c r="AR123" s="327"/>
      <c r="AS123" s="327"/>
      <c r="AT123" s="327"/>
      <c r="AU123" s="327"/>
      <c r="AV123" s="327"/>
    </row>
    <row r="124" spans="1:48" s="349" customFormat="1" x14ac:dyDescent="0.2">
      <c r="A124" s="617">
        <v>7.1</v>
      </c>
      <c r="B124" s="618" t="s">
        <v>74</v>
      </c>
      <c r="C124" s="578">
        <v>365</v>
      </c>
      <c r="D124" s="579" t="s">
        <v>31</v>
      </c>
      <c r="E124" s="290"/>
      <c r="F124" s="46">
        <f t="shared" si="1"/>
        <v>0</v>
      </c>
      <c r="G124" s="337"/>
      <c r="H124" s="327"/>
      <c r="I124" s="327"/>
      <c r="J124" s="327"/>
      <c r="K124" s="327"/>
      <c r="L124" s="327"/>
      <c r="M124" s="327"/>
      <c r="N124" s="327"/>
      <c r="O124" s="327"/>
      <c r="P124" s="327"/>
      <c r="Q124" s="327"/>
      <c r="R124" s="327"/>
      <c r="S124" s="327"/>
      <c r="T124" s="327"/>
      <c r="U124" s="327"/>
      <c r="V124" s="327"/>
      <c r="W124" s="327"/>
      <c r="X124" s="327"/>
      <c r="Y124" s="327"/>
      <c r="Z124" s="327"/>
      <c r="AA124" s="327"/>
      <c r="AB124" s="327"/>
      <c r="AC124" s="327"/>
      <c r="AD124" s="327"/>
      <c r="AE124" s="327"/>
      <c r="AF124" s="327"/>
      <c r="AG124" s="327"/>
      <c r="AH124" s="327"/>
      <c r="AI124" s="327"/>
      <c r="AJ124" s="327"/>
      <c r="AK124" s="327"/>
      <c r="AL124" s="327"/>
      <c r="AM124" s="327"/>
      <c r="AN124" s="327"/>
      <c r="AO124" s="327"/>
      <c r="AP124" s="327"/>
      <c r="AQ124" s="327"/>
      <c r="AR124" s="327"/>
      <c r="AS124" s="327"/>
      <c r="AT124" s="327"/>
      <c r="AU124" s="327"/>
      <c r="AV124" s="327"/>
    </row>
    <row r="125" spans="1:48" s="349" customFormat="1" x14ac:dyDescent="0.2">
      <c r="A125" s="617">
        <v>7.2</v>
      </c>
      <c r="B125" s="618" t="s">
        <v>300</v>
      </c>
      <c r="C125" s="578">
        <v>7</v>
      </c>
      <c r="D125" s="579" t="s">
        <v>52</v>
      </c>
      <c r="E125" s="290"/>
      <c r="F125" s="46">
        <f t="shared" si="1"/>
        <v>0</v>
      </c>
      <c r="G125" s="337"/>
      <c r="H125" s="327"/>
      <c r="I125" s="327"/>
      <c r="J125" s="327"/>
      <c r="K125" s="327"/>
      <c r="L125" s="327"/>
      <c r="M125" s="327"/>
      <c r="N125" s="327"/>
      <c r="O125" s="327"/>
      <c r="P125" s="327"/>
      <c r="Q125" s="327"/>
      <c r="R125" s="327"/>
      <c r="S125" s="327"/>
      <c r="T125" s="327"/>
      <c r="U125" s="327"/>
      <c r="V125" s="327"/>
      <c r="W125" s="327"/>
      <c r="X125" s="327"/>
      <c r="Y125" s="327"/>
      <c r="Z125" s="327"/>
      <c r="AA125" s="327"/>
      <c r="AB125" s="327"/>
      <c r="AC125" s="327"/>
      <c r="AD125" s="327"/>
      <c r="AE125" s="327"/>
      <c r="AF125" s="327"/>
      <c r="AG125" s="327"/>
      <c r="AH125" s="327"/>
      <c r="AI125" s="327"/>
      <c r="AJ125" s="327"/>
      <c r="AK125" s="327"/>
      <c r="AL125" s="327"/>
      <c r="AM125" s="327"/>
      <c r="AN125" s="327"/>
      <c r="AO125" s="327"/>
      <c r="AP125" s="327"/>
      <c r="AQ125" s="327"/>
      <c r="AR125" s="327"/>
      <c r="AS125" s="327"/>
      <c r="AT125" s="327"/>
      <c r="AU125" s="327"/>
      <c r="AV125" s="327"/>
    </row>
    <row r="126" spans="1:48" s="349" customFormat="1" x14ac:dyDescent="0.2">
      <c r="A126" s="617">
        <v>7.3</v>
      </c>
      <c r="B126" s="618" t="s">
        <v>301</v>
      </c>
      <c r="C126" s="578">
        <v>1</v>
      </c>
      <c r="D126" s="579" t="s">
        <v>52</v>
      </c>
      <c r="E126" s="290"/>
      <c r="F126" s="46">
        <f t="shared" si="1"/>
        <v>0</v>
      </c>
      <c r="G126" s="337"/>
      <c r="H126" s="327"/>
      <c r="I126" s="327"/>
      <c r="J126" s="327"/>
      <c r="K126" s="327"/>
      <c r="L126" s="327"/>
      <c r="M126" s="327"/>
      <c r="N126" s="327"/>
      <c r="O126" s="327"/>
      <c r="P126" s="327"/>
      <c r="Q126" s="327"/>
      <c r="R126" s="327"/>
      <c r="S126" s="327"/>
      <c r="T126" s="327"/>
      <c r="U126" s="327"/>
      <c r="V126" s="327"/>
      <c r="W126" s="327"/>
      <c r="X126" s="327"/>
      <c r="Y126" s="327"/>
      <c r="Z126" s="327"/>
      <c r="AA126" s="327"/>
      <c r="AB126" s="327"/>
      <c r="AC126" s="327"/>
      <c r="AD126" s="327"/>
      <c r="AE126" s="327"/>
      <c r="AF126" s="327"/>
      <c r="AG126" s="327"/>
      <c r="AH126" s="327"/>
      <c r="AI126" s="327"/>
      <c r="AJ126" s="327"/>
      <c r="AK126" s="327"/>
      <c r="AL126" s="327"/>
      <c r="AM126" s="327"/>
      <c r="AN126" s="327"/>
      <c r="AO126" s="327"/>
      <c r="AP126" s="327"/>
      <c r="AQ126" s="327"/>
      <c r="AR126" s="327"/>
      <c r="AS126" s="327"/>
      <c r="AT126" s="327"/>
      <c r="AU126" s="327"/>
      <c r="AV126" s="327"/>
    </row>
    <row r="127" spans="1:48" s="349" customFormat="1" x14ac:dyDescent="0.2">
      <c r="A127" s="617">
        <v>7.4</v>
      </c>
      <c r="B127" s="618" t="s">
        <v>302</v>
      </c>
      <c r="C127" s="578">
        <v>4</v>
      </c>
      <c r="D127" s="579" t="s">
        <v>52</v>
      </c>
      <c r="E127" s="290"/>
      <c r="F127" s="46">
        <f t="shared" si="1"/>
        <v>0</v>
      </c>
      <c r="G127" s="337"/>
      <c r="H127" s="327"/>
      <c r="I127" s="327"/>
      <c r="J127" s="327"/>
      <c r="K127" s="327"/>
      <c r="L127" s="327"/>
      <c r="M127" s="327"/>
      <c r="N127" s="327"/>
      <c r="O127" s="327"/>
      <c r="P127" s="327"/>
      <c r="Q127" s="327"/>
      <c r="R127" s="327"/>
      <c r="S127" s="327"/>
      <c r="T127" s="327"/>
      <c r="U127" s="327"/>
      <c r="V127" s="327"/>
      <c r="W127" s="327"/>
      <c r="X127" s="327"/>
      <c r="Y127" s="327"/>
      <c r="Z127" s="327"/>
      <c r="AA127" s="327"/>
      <c r="AB127" s="327"/>
      <c r="AC127" s="327"/>
      <c r="AD127" s="327"/>
      <c r="AE127" s="327"/>
      <c r="AF127" s="327"/>
      <c r="AG127" s="327"/>
      <c r="AH127" s="327"/>
      <c r="AI127" s="327"/>
      <c r="AJ127" s="327"/>
      <c r="AK127" s="327"/>
      <c r="AL127" s="327"/>
      <c r="AM127" s="327"/>
      <c r="AN127" s="327"/>
      <c r="AO127" s="327"/>
      <c r="AP127" s="327"/>
      <c r="AQ127" s="327"/>
      <c r="AR127" s="327"/>
      <c r="AS127" s="327"/>
      <c r="AT127" s="327"/>
      <c r="AU127" s="327"/>
      <c r="AV127" s="327"/>
    </row>
    <row r="128" spans="1:48" s="349" customFormat="1" x14ac:dyDescent="0.2">
      <c r="A128" s="617">
        <v>7.5</v>
      </c>
      <c r="B128" s="618" t="s">
        <v>303</v>
      </c>
      <c r="C128" s="578">
        <v>6</v>
      </c>
      <c r="D128" s="579" t="s">
        <v>52</v>
      </c>
      <c r="E128" s="290"/>
      <c r="F128" s="46">
        <f t="shared" si="1"/>
        <v>0</v>
      </c>
      <c r="G128" s="337"/>
      <c r="H128" s="327"/>
      <c r="I128" s="327"/>
      <c r="J128" s="327"/>
      <c r="K128" s="327"/>
      <c r="L128" s="327"/>
      <c r="M128" s="327"/>
      <c r="N128" s="327"/>
      <c r="O128" s="327"/>
      <c r="P128" s="327"/>
      <c r="Q128" s="327"/>
      <c r="R128" s="327"/>
      <c r="S128" s="327"/>
      <c r="T128" s="327"/>
      <c r="U128" s="327"/>
      <c r="V128" s="327"/>
      <c r="W128" s="327"/>
      <c r="X128" s="327"/>
      <c r="Y128" s="327"/>
      <c r="Z128" s="327"/>
      <c r="AA128" s="327"/>
      <c r="AB128" s="327"/>
      <c r="AC128" s="327"/>
      <c r="AD128" s="327"/>
      <c r="AE128" s="327"/>
      <c r="AF128" s="327"/>
      <c r="AG128" s="327"/>
      <c r="AH128" s="327"/>
      <c r="AI128" s="327"/>
      <c r="AJ128" s="327"/>
      <c r="AK128" s="327"/>
      <c r="AL128" s="327"/>
      <c r="AM128" s="327"/>
      <c r="AN128" s="327"/>
      <c r="AO128" s="327"/>
      <c r="AP128" s="327"/>
      <c r="AQ128" s="327"/>
      <c r="AR128" s="327"/>
      <c r="AS128" s="327"/>
      <c r="AT128" s="327"/>
      <c r="AU128" s="327"/>
      <c r="AV128" s="327"/>
    </row>
    <row r="129" spans="1:48" s="349" customFormat="1" x14ac:dyDescent="0.2">
      <c r="A129" s="617">
        <v>7.6</v>
      </c>
      <c r="B129" s="618" t="s">
        <v>738</v>
      </c>
      <c r="C129" s="578">
        <v>1</v>
      </c>
      <c r="D129" s="579" t="s">
        <v>52</v>
      </c>
      <c r="E129" s="290"/>
      <c r="F129" s="46">
        <f t="shared" si="1"/>
        <v>0</v>
      </c>
      <c r="G129" s="337"/>
      <c r="H129" s="327"/>
      <c r="I129" s="327"/>
      <c r="J129" s="327"/>
      <c r="K129" s="327"/>
      <c r="L129" s="327"/>
      <c r="M129" s="327"/>
      <c r="N129" s="327"/>
      <c r="O129" s="327"/>
      <c r="P129" s="327"/>
      <c r="Q129" s="327"/>
      <c r="R129" s="327"/>
      <c r="S129" s="327"/>
      <c r="T129" s="327"/>
      <c r="U129" s="327"/>
      <c r="V129" s="327"/>
      <c r="W129" s="327"/>
      <c r="X129" s="327"/>
      <c r="Y129" s="327"/>
      <c r="Z129" s="327"/>
      <c r="AA129" s="327"/>
      <c r="AB129" s="327"/>
      <c r="AC129" s="327"/>
      <c r="AD129" s="327"/>
      <c r="AE129" s="327"/>
      <c r="AF129" s="327"/>
      <c r="AG129" s="327"/>
      <c r="AH129" s="327"/>
      <c r="AI129" s="327"/>
      <c r="AJ129" s="327"/>
      <c r="AK129" s="327"/>
      <c r="AL129" s="327"/>
      <c r="AM129" s="327"/>
      <c r="AN129" s="327"/>
      <c r="AO129" s="327"/>
      <c r="AP129" s="327"/>
      <c r="AQ129" s="327"/>
      <c r="AR129" s="327"/>
      <c r="AS129" s="327"/>
      <c r="AT129" s="327"/>
      <c r="AU129" s="327"/>
      <c r="AV129" s="327"/>
    </row>
    <row r="130" spans="1:48" s="349" customFormat="1" ht="38.25" x14ac:dyDescent="0.2">
      <c r="A130" s="617">
        <v>7.7</v>
      </c>
      <c r="B130" s="618" t="s">
        <v>304</v>
      </c>
      <c r="C130" s="619">
        <v>40</v>
      </c>
      <c r="D130" s="620" t="s">
        <v>45</v>
      </c>
      <c r="E130" s="288"/>
      <c r="F130" s="46">
        <f t="shared" si="1"/>
        <v>0</v>
      </c>
      <c r="G130" s="337"/>
      <c r="H130" s="327"/>
      <c r="I130" s="327"/>
      <c r="J130" s="327"/>
      <c r="K130" s="327"/>
      <c r="L130" s="327"/>
      <c r="M130" s="327"/>
      <c r="N130" s="327"/>
      <c r="O130" s="327"/>
      <c r="P130" s="327"/>
      <c r="Q130" s="327"/>
      <c r="R130" s="327"/>
      <c r="S130" s="327"/>
      <c r="T130" s="327"/>
      <c r="U130" s="327"/>
      <c r="V130" s="327"/>
      <c r="W130" s="327"/>
      <c r="X130" s="327"/>
      <c r="Y130" s="327"/>
      <c r="Z130" s="327"/>
      <c r="AA130" s="327"/>
      <c r="AB130" s="327"/>
      <c r="AC130" s="327"/>
      <c r="AD130" s="327"/>
      <c r="AE130" s="327"/>
      <c r="AF130" s="327"/>
      <c r="AG130" s="327"/>
      <c r="AH130" s="327"/>
      <c r="AI130" s="327"/>
      <c r="AJ130" s="327"/>
      <c r="AK130" s="327"/>
      <c r="AL130" s="327"/>
      <c r="AM130" s="327"/>
      <c r="AN130" s="327"/>
      <c r="AO130" s="327"/>
      <c r="AP130" s="327"/>
      <c r="AQ130" s="327"/>
      <c r="AR130" s="327"/>
      <c r="AS130" s="327"/>
      <c r="AT130" s="327"/>
      <c r="AU130" s="327"/>
      <c r="AV130" s="327"/>
    </row>
    <row r="131" spans="1:48" s="349" customFormat="1" x14ac:dyDescent="0.2">
      <c r="A131" s="621"/>
      <c r="B131" s="622" t="s">
        <v>108</v>
      </c>
      <c r="C131" s="623"/>
      <c r="D131" s="624"/>
      <c r="E131" s="350"/>
      <c r="F131" s="351">
        <f>SUM(F11:F130)</f>
        <v>0</v>
      </c>
      <c r="G131" s="337"/>
      <c r="H131" s="327"/>
      <c r="I131" s="327"/>
      <c r="J131" s="327"/>
      <c r="K131" s="327"/>
      <c r="L131" s="327"/>
      <c r="M131" s="327"/>
      <c r="N131" s="327"/>
      <c r="O131" s="327"/>
      <c r="P131" s="327"/>
      <c r="Q131" s="327"/>
      <c r="R131" s="327"/>
      <c r="S131" s="327"/>
      <c r="T131" s="327"/>
      <c r="U131" s="327"/>
      <c r="V131" s="327"/>
      <c r="W131" s="327"/>
      <c r="X131" s="327"/>
      <c r="Y131" s="327"/>
      <c r="Z131" s="327"/>
      <c r="AA131" s="327"/>
      <c r="AB131" s="327"/>
      <c r="AC131" s="327"/>
      <c r="AD131" s="327"/>
      <c r="AE131" s="327"/>
      <c r="AF131" s="327"/>
      <c r="AG131" s="327"/>
      <c r="AH131" s="327"/>
      <c r="AI131" s="327"/>
      <c r="AJ131" s="327"/>
      <c r="AK131" s="327"/>
      <c r="AL131" s="327"/>
      <c r="AM131" s="327"/>
      <c r="AN131" s="327"/>
      <c r="AO131" s="327"/>
      <c r="AP131" s="327"/>
      <c r="AQ131" s="327"/>
      <c r="AR131" s="327"/>
      <c r="AS131" s="327"/>
      <c r="AT131" s="327"/>
      <c r="AU131" s="327"/>
      <c r="AV131" s="327"/>
    </row>
    <row r="132" spans="1:48" s="349" customFormat="1" x14ac:dyDescent="0.2">
      <c r="A132" s="625"/>
      <c r="B132" s="626"/>
      <c r="C132" s="627"/>
      <c r="D132" s="628"/>
      <c r="E132" s="352"/>
      <c r="F132" s="353"/>
      <c r="G132" s="337"/>
      <c r="H132" s="327"/>
      <c r="I132" s="327"/>
      <c r="J132" s="327"/>
      <c r="K132" s="327"/>
      <c r="L132" s="327"/>
      <c r="M132" s="327"/>
      <c r="N132" s="327"/>
      <c r="O132" s="327"/>
      <c r="P132" s="327"/>
      <c r="Q132" s="327"/>
      <c r="R132" s="327"/>
      <c r="S132" s="327"/>
      <c r="T132" s="327"/>
      <c r="U132" s="327"/>
      <c r="V132" s="327"/>
      <c r="W132" s="327"/>
      <c r="X132" s="327"/>
      <c r="Y132" s="327"/>
      <c r="Z132" s="327"/>
      <c r="AA132" s="327"/>
      <c r="AB132" s="327"/>
      <c r="AC132" s="327"/>
      <c r="AD132" s="327"/>
      <c r="AE132" s="327"/>
      <c r="AF132" s="327"/>
      <c r="AG132" s="327"/>
      <c r="AH132" s="327"/>
      <c r="AI132" s="327"/>
      <c r="AJ132" s="327"/>
      <c r="AK132" s="327"/>
      <c r="AL132" s="327"/>
      <c r="AM132" s="327"/>
      <c r="AN132" s="327"/>
      <c r="AO132" s="327"/>
      <c r="AP132" s="327"/>
      <c r="AQ132" s="327"/>
      <c r="AR132" s="327"/>
      <c r="AS132" s="327"/>
      <c r="AT132" s="327"/>
      <c r="AU132" s="327"/>
      <c r="AV132" s="327"/>
    </row>
    <row r="133" spans="1:48" s="349" customFormat="1" ht="25.5" x14ac:dyDescent="0.2">
      <c r="A133" s="629" t="s">
        <v>38</v>
      </c>
      <c r="B133" s="630" t="s">
        <v>283</v>
      </c>
      <c r="C133" s="631"/>
      <c r="D133" s="632"/>
      <c r="E133" s="298"/>
      <c r="F133" s="91"/>
      <c r="G133" s="337"/>
      <c r="H133" s="327"/>
      <c r="I133" s="327"/>
      <c r="J133" s="327"/>
      <c r="K133" s="327"/>
      <c r="L133" s="327"/>
      <c r="M133" s="327"/>
      <c r="N133" s="327"/>
      <c r="O133" s="327"/>
      <c r="P133" s="327"/>
      <c r="Q133" s="327"/>
      <c r="R133" s="327"/>
      <c r="S133" s="327"/>
      <c r="T133" s="327"/>
      <c r="U133" s="327"/>
      <c r="V133" s="327"/>
      <c r="W133" s="327"/>
      <c r="X133" s="327"/>
      <c r="Y133" s="327"/>
      <c r="Z133" s="327"/>
      <c r="AA133" s="327"/>
      <c r="AB133" s="327"/>
      <c r="AC133" s="327"/>
      <c r="AD133" s="327"/>
      <c r="AE133" s="327"/>
      <c r="AF133" s="327"/>
      <c r="AG133" s="327"/>
      <c r="AH133" s="327"/>
      <c r="AI133" s="327"/>
      <c r="AJ133" s="327"/>
      <c r="AK133" s="327"/>
      <c r="AL133" s="327"/>
      <c r="AM133" s="327"/>
      <c r="AN133" s="327"/>
      <c r="AO133" s="327"/>
      <c r="AP133" s="327"/>
      <c r="AQ133" s="327"/>
      <c r="AR133" s="327"/>
      <c r="AS133" s="327"/>
      <c r="AT133" s="327"/>
      <c r="AU133" s="327"/>
      <c r="AV133" s="327"/>
    </row>
    <row r="134" spans="1:48" s="349" customFormat="1" x14ac:dyDescent="0.2">
      <c r="A134" s="633"/>
      <c r="B134" s="630"/>
      <c r="C134" s="631"/>
      <c r="D134" s="632"/>
      <c r="E134" s="298"/>
      <c r="F134" s="91"/>
      <c r="G134" s="337"/>
      <c r="H134" s="327"/>
      <c r="I134" s="327"/>
      <c r="J134" s="327"/>
      <c r="K134" s="327"/>
      <c r="L134" s="327"/>
      <c r="M134" s="327"/>
      <c r="N134" s="327"/>
      <c r="O134" s="327"/>
      <c r="P134" s="327"/>
      <c r="Q134" s="327"/>
      <c r="R134" s="327"/>
      <c r="S134" s="327"/>
      <c r="T134" s="327"/>
      <c r="U134" s="327"/>
      <c r="V134" s="327"/>
      <c r="W134" s="327"/>
      <c r="X134" s="327"/>
      <c r="Y134" s="327"/>
      <c r="Z134" s="327"/>
      <c r="AA134" s="327"/>
      <c r="AB134" s="327"/>
      <c r="AC134" s="327"/>
      <c r="AD134" s="327"/>
      <c r="AE134" s="327"/>
      <c r="AF134" s="327"/>
      <c r="AG134" s="327"/>
      <c r="AH134" s="327"/>
      <c r="AI134" s="327"/>
      <c r="AJ134" s="327"/>
      <c r="AK134" s="327"/>
      <c r="AL134" s="327"/>
      <c r="AM134" s="327"/>
      <c r="AN134" s="327"/>
      <c r="AO134" s="327"/>
      <c r="AP134" s="327"/>
      <c r="AQ134" s="327"/>
      <c r="AR134" s="327"/>
      <c r="AS134" s="327"/>
      <c r="AT134" s="327"/>
      <c r="AU134" s="327"/>
      <c r="AV134" s="327"/>
    </row>
    <row r="135" spans="1:48" s="349" customFormat="1" x14ac:dyDescent="0.2">
      <c r="A135" s="634">
        <v>1</v>
      </c>
      <c r="B135" s="635" t="s">
        <v>79</v>
      </c>
      <c r="C135" s="636"/>
      <c r="D135" s="637"/>
      <c r="E135" s="270"/>
      <c r="F135" s="51"/>
      <c r="G135" s="337"/>
      <c r="H135" s="327"/>
      <c r="I135" s="327"/>
      <c r="J135" s="327"/>
      <c r="K135" s="327"/>
      <c r="L135" s="327"/>
      <c r="M135" s="327"/>
      <c r="N135" s="327"/>
      <c r="O135" s="327"/>
      <c r="P135" s="327"/>
      <c r="Q135" s="327"/>
      <c r="R135" s="327"/>
      <c r="S135" s="327"/>
      <c r="T135" s="327"/>
      <c r="U135" s="327"/>
      <c r="V135" s="327"/>
      <c r="W135" s="327"/>
      <c r="X135" s="327"/>
      <c r="Y135" s="327"/>
      <c r="Z135" s="327"/>
      <c r="AA135" s="327"/>
      <c r="AB135" s="327"/>
      <c r="AC135" s="327"/>
      <c r="AD135" s="327"/>
      <c r="AE135" s="327"/>
      <c r="AF135" s="327"/>
      <c r="AG135" s="327"/>
      <c r="AH135" s="327"/>
      <c r="AI135" s="327"/>
      <c r="AJ135" s="327"/>
      <c r="AK135" s="327"/>
      <c r="AL135" s="327"/>
      <c r="AM135" s="327"/>
      <c r="AN135" s="327"/>
      <c r="AO135" s="327"/>
      <c r="AP135" s="327"/>
      <c r="AQ135" s="327"/>
      <c r="AR135" s="327"/>
      <c r="AS135" s="327"/>
      <c r="AT135" s="327"/>
      <c r="AU135" s="327"/>
      <c r="AV135" s="327"/>
    </row>
    <row r="136" spans="1:48" s="349" customFormat="1" x14ac:dyDescent="0.2">
      <c r="A136" s="576">
        <v>1.1000000000000001</v>
      </c>
      <c r="B136" s="638" t="s">
        <v>75</v>
      </c>
      <c r="C136" s="639">
        <v>130</v>
      </c>
      <c r="D136" s="640" t="s">
        <v>31</v>
      </c>
      <c r="E136" s="262"/>
      <c r="F136" s="46">
        <f>ROUND(C136*E136,2)</f>
        <v>0</v>
      </c>
      <c r="G136" s="337"/>
      <c r="H136" s="327"/>
      <c r="I136" s="327"/>
      <c r="J136" s="327"/>
      <c r="K136" s="327"/>
      <c r="L136" s="327"/>
      <c r="M136" s="327"/>
      <c r="N136" s="327"/>
      <c r="O136" s="327"/>
      <c r="P136" s="327"/>
      <c r="Q136" s="327"/>
      <c r="R136" s="327"/>
      <c r="S136" s="327"/>
      <c r="T136" s="327"/>
      <c r="U136" s="327"/>
      <c r="V136" s="327"/>
      <c r="W136" s="327"/>
      <c r="X136" s="327"/>
      <c r="Y136" s="327"/>
      <c r="Z136" s="327"/>
      <c r="AA136" s="327"/>
      <c r="AB136" s="327"/>
      <c r="AC136" s="327"/>
      <c r="AD136" s="327"/>
      <c r="AE136" s="327"/>
      <c r="AF136" s="327"/>
      <c r="AG136" s="327"/>
      <c r="AH136" s="327"/>
      <c r="AI136" s="327"/>
      <c r="AJ136" s="327"/>
      <c r="AK136" s="327"/>
      <c r="AL136" s="327"/>
      <c r="AM136" s="327"/>
      <c r="AN136" s="327"/>
      <c r="AO136" s="327"/>
      <c r="AP136" s="327"/>
      <c r="AQ136" s="327"/>
      <c r="AR136" s="327"/>
      <c r="AS136" s="327"/>
      <c r="AT136" s="327"/>
      <c r="AU136" s="327"/>
      <c r="AV136" s="327"/>
    </row>
    <row r="137" spans="1:48" s="349" customFormat="1" ht="25.5" x14ac:dyDescent="0.2">
      <c r="A137" s="576">
        <v>1.2</v>
      </c>
      <c r="B137" s="641" t="s">
        <v>805</v>
      </c>
      <c r="C137" s="595">
        <v>192</v>
      </c>
      <c r="D137" s="614" t="s">
        <v>31</v>
      </c>
      <c r="E137" s="260"/>
      <c r="F137" s="46">
        <f t="shared" ref="F137:F199" si="2">ROUND(C137*E137,2)</f>
        <v>0</v>
      </c>
      <c r="G137" s="337"/>
      <c r="H137" s="327"/>
      <c r="I137" s="327"/>
      <c r="J137" s="327"/>
      <c r="K137" s="327"/>
      <c r="L137" s="327"/>
      <c r="M137" s="327"/>
      <c r="N137" s="327"/>
      <c r="O137" s="327"/>
      <c r="P137" s="327"/>
      <c r="Q137" s="327"/>
      <c r="R137" s="327"/>
      <c r="S137" s="327"/>
      <c r="T137" s="327"/>
      <c r="U137" s="327"/>
      <c r="V137" s="327"/>
      <c r="W137" s="327"/>
      <c r="X137" s="327"/>
      <c r="Y137" s="327"/>
      <c r="Z137" s="327"/>
      <c r="AA137" s="327"/>
      <c r="AB137" s="327"/>
      <c r="AC137" s="327"/>
      <c r="AD137" s="327"/>
      <c r="AE137" s="327"/>
      <c r="AF137" s="327"/>
      <c r="AG137" s="327"/>
      <c r="AH137" s="327"/>
      <c r="AI137" s="327"/>
      <c r="AJ137" s="327"/>
      <c r="AK137" s="327"/>
      <c r="AL137" s="327"/>
      <c r="AM137" s="327"/>
      <c r="AN137" s="327"/>
      <c r="AO137" s="327"/>
      <c r="AP137" s="327"/>
      <c r="AQ137" s="327"/>
      <c r="AR137" s="327"/>
      <c r="AS137" s="327"/>
      <c r="AT137" s="327"/>
      <c r="AU137" s="327"/>
      <c r="AV137" s="327"/>
    </row>
    <row r="138" spans="1:48" s="349" customFormat="1" ht="38.25" x14ac:dyDescent="0.2">
      <c r="A138" s="576">
        <v>1.3</v>
      </c>
      <c r="B138" s="641" t="s">
        <v>123</v>
      </c>
      <c r="C138" s="595">
        <v>4.5</v>
      </c>
      <c r="D138" s="614" t="s">
        <v>57</v>
      </c>
      <c r="E138" s="260"/>
      <c r="F138" s="46">
        <f t="shared" si="2"/>
        <v>0</v>
      </c>
      <c r="G138" s="337"/>
      <c r="H138" s="327"/>
      <c r="I138" s="327"/>
      <c r="J138" s="327"/>
      <c r="K138" s="327"/>
      <c r="L138" s="327"/>
      <c r="M138" s="327"/>
      <c r="N138" s="327"/>
      <c r="O138" s="327"/>
      <c r="P138" s="327"/>
      <c r="Q138" s="327"/>
      <c r="R138" s="327"/>
      <c r="S138" s="327"/>
      <c r="T138" s="327"/>
      <c r="U138" s="327"/>
      <c r="V138" s="327"/>
      <c r="W138" s="327"/>
      <c r="X138" s="327"/>
      <c r="Y138" s="327"/>
      <c r="Z138" s="327"/>
      <c r="AA138" s="327"/>
      <c r="AB138" s="327"/>
      <c r="AC138" s="327"/>
      <c r="AD138" s="327"/>
      <c r="AE138" s="327"/>
      <c r="AF138" s="327"/>
      <c r="AG138" s="327"/>
      <c r="AH138" s="327"/>
      <c r="AI138" s="327"/>
      <c r="AJ138" s="327"/>
      <c r="AK138" s="327"/>
      <c r="AL138" s="327"/>
      <c r="AM138" s="327"/>
      <c r="AN138" s="327"/>
      <c r="AO138" s="327"/>
      <c r="AP138" s="327"/>
      <c r="AQ138" s="327"/>
      <c r="AR138" s="327"/>
      <c r="AS138" s="327"/>
      <c r="AT138" s="327"/>
      <c r="AU138" s="327"/>
      <c r="AV138" s="327"/>
    </row>
    <row r="139" spans="1:48" s="349" customFormat="1" ht="25.5" x14ac:dyDescent="0.2">
      <c r="A139" s="576">
        <v>1.4</v>
      </c>
      <c r="B139" s="641" t="s">
        <v>758</v>
      </c>
      <c r="C139" s="595">
        <v>1</v>
      </c>
      <c r="D139" s="614" t="s">
        <v>6</v>
      </c>
      <c r="E139" s="260"/>
      <c r="F139" s="46">
        <f t="shared" si="2"/>
        <v>0</v>
      </c>
      <c r="G139" s="337"/>
      <c r="H139" s="327"/>
      <c r="I139" s="327"/>
      <c r="J139" s="327"/>
      <c r="K139" s="327"/>
      <c r="L139" s="327"/>
      <c r="M139" s="327"/>
      <c r="N139" s="327"/>
      <c r="O139" s="327"/>
      <c r="P139" s="327"/>
      <c r="Q139" s="327"/>
      <c r="R139" s="327"/>
      <c r="S139" s="327"/>
      <c r="T139" s="327"/>
      <c r="U139" s="327"/>
      <c r="V139" s="327"/>
      <c r="W139" s="327"/>
      <c r="X139" s="327"/>
      <c r="Y139" s="327"/>
      <c r="Z139" s="327"/>
      <c r="AA139" s="327"/>
      <c r="AB139" s="327"/>
      <c r="AC139" s="327"/>
      <c r="AD139" s="327"/>
      <c r="AE139" s="327"/>
      <c r="AF139" s="327"/>
      <c r="AG139" s="327"/>
      <c r="AH139" s="327"/>
      <c r="AI139" s="327"/>
      <c r="AJ139" s="327"/>
      <c r="AK139" s="327"/>
      <c r="AL139" s="327"/>
      <c r="AM139" s="327"/>
      <c r="AN139" s="327"/>
      <c r="AO139" s="327"/>
      <c r="AP139" s="327"/>
      <c r="AQ139" s="327"/>
      <c r="AR139" s="327"/>
      <c r="AS139" s="327"/>
      <c r="AT139" s="327"/>
      <c r="AU139" s="327"/>
      <c r="AV139" s="327"/>
    </row>
    <row r="140" spans="1:48" s="349" customFormat="1" ht="25.5" x14ac:dyDescent="0.2">
      <c r="A140" s="683">
        <v>1.5</v>
      </c>
      <c r="B140" s="642" t="s">
        <v>124</v>
      </c>
      <c r="C140" s="595">
        <v>1</v>
      </c>
      <c r="D140" s="614" t="s">
        <v>6</v>
      </c>
      <c r="E140" s="260"/>
      <c r="F140" s="46">
        <f t="shared" si="2"/>
        <v>0</v>
      </c>
      <c r="G140" s="337"/>
      <c r="H140" s="327"/>
      <c r="I140" s="327"/>
      <c r="J140" s="327"/>
      <c r="K140" s="327"/>
      <c r="L140" s="327"/>
      <c r="M140" s="327"/>
      <c r="N140" s="327"/>
      <c r="O140" s="327"/>
      <c r="P140" s="327"/>
      <c r="Q140" s="327"/>
      <c r="R140" s="327"/>
      <c r="S140" s="327"/>
      <c r="T140" s="327"/>
      <c r="U140" s="327"/>
      <c r="V140" s="327"/>
      <c r="W140" s="327"/>
      <c r="X140" s="327"/>
      <c r="Y140" s="327"/>
      <c r="Z140" s="327"/>
      <c r="AA140" s="327"/>
      <c r="AB140" s="327"/>
      <c r="AC140" s="327"/>
      <c r="AD140" s="327"/>
      <c r="AE140" s="327"/>
      <c r="AF140" s="327"/>
      <c r="AG140" s="327"/>
      <c r="AH140" s="327"/>
      <c r="AI140" s="327"/>
      <c r="AJ140" s="327"/>
      <c r="AK140" s="327"/>
      <c r="AL140" s="327"/>
      <c r="AM140" s="327"/>
      <c r="AN140" s="327"/>
      <c r="AO140" s="327"/>
      <c r="AP140" s="327"/>
      <c r="AQ140" s="327"/>
      <c r="AR140" s="327"/>
      <c r="AS140" s="327"/>
      <c r="AT140" s="327"/>
      <c r="AU140" s="327"/>
      <c r="AV140" s="327"/>
    </row>
    <row r="141" spans="1:48" s="349" customFormat="1" ht="25.5" x14ac:dyDescent="0.2">
      <c r="A141" s="683">
        <v>1.6</v>
      </c>
      <c r="B141" s="642" t="s">
        <v>77</v>
      </c>
      <c r="C141" s="595">
        <v>1</v>
      </c>
      <c r="D141" s="614" t="s">
        <v>6</v>
      </c>
      <c r="E141" s="260"/>
      <c r="F141" s="46">
        <f t="shared" si="2"/>
        <v>0</v>
      </c>
      <c r="G141" s="337"/>
      <c r="H141" s="327"/>
      <c r="I141" s="327"/>
      <c r="J141" s="327"/>
      <c r="K141" s="327"/>
      <c r="L141" s="327"/>
      <c r="M141" s="327"/>
      <c r="N141" s="327"/>
      <c r="O141" s="327"/>
      <c r="P141" s="327"/>
      <c r="Q141" s="327"/>
      <c r="R141" s="327"/>
      <c r="S141" s="327"/>
      <c r="T141" s="327"/>
      <c r="U141" s="327"/>
      <c r="V141" s="327"/>
      <c r="W141" s="327"/>
      <c r="X141" s="327"/>
      <c r="Y141" s="327"/>
      <c r="Z141" s="327"/>
      <c r="AA141" s="327"/>
      <c r="AB141" s="327"/>
      <c r="AC141" s="327"/>
      <c r="AD141" s="327"/>
      <c r="AE141" s="327"/>
      <c r="AF141" s="327"/>
      <c r="AG141" s="327"/>
      <c r="AH141" s="327"/>
      <c r="AI141" s="327"/>
      <c r="AJ141" s="327"/>
      <c r="AK141" s="327"/>
      <c r="AL141" s="327"/>
      <c r="AM141" s="327"/>
      <c r="AN141" s="327"/>
      <c r="AO141" s="327"/>
      <c r="AP141" s="327"/>
      <c r="AQ141" s="327"/>
      <c r="AR141" s="327"/>
      <c r="AS141" s="327"/>
      <c r="AT141" s="327"/>
      <c r="AU141" s="327"/>
      <c r="AV141" s="327"/>
    </row>
    <row r="142" spans="1:48" s="349" customFormat="1" ht="25.5" x14ac:dyDescent="0.2">
      <c r="A142" s="576">
        <v>1.7</v>
      </c>
      <c r="B142" s="641" t="s">
        <v>706</v>
      </c>
      <c r="C142" s="595">
        <v>2</v>
      </c>
      <c r="D142" s="614" t="s">
        <v>6</v>
      </c>
      <c r="E142" s="260"/>
      <c r="F142" s="46">
        <f t="shared" si="2"/>
        <v>0</v>
      </c>
      <c r="G142" s="337"/>
      <c r="H142" s="327"/>
      <c r="I142" s="327"/>
      <c r="J142" s="327"/>
      <c r="K142" s="327"/>
      <c r="L142" s="327"/>
      <c r="M142" s="327"/>
      <c r="N142" s="327"/>
      <c r="O142" s="327"/>
      <c r="P142" s="327"/>
      <c r="Q142" s="327"/>
      <c r="R142" s="327"/>
      <c r="S142" s="327"/>
      <c r="T142" s="327"/>
      <c r="U142" s="327"/>
      <c r="V142" s="327"/>
      <c r="W142" s="327"/>
      <c r="X142" s="327"/>
      <c r="Y142" s="327"/>
      <c r="Z142" s="327"/>
      <c r="AA142" s="327"/>
      <c r="AB142" s="327"/>
      <c r="AC142" s="327"/>
      <c r="AD142" s="327"/>
      <c r="AE142" s="327"/>
      <c r="AF142" s="327"/>
      <c r="AG142" s="327"/>
      <c r="AH142" s="327"/>
      <c r="AI142" s="327"/>
      <c r="AJ142" s="327"/>
      <c r="AK142" s="327"/>
      <c r="AL142" s="327"/>
      <c r="AM142" s="327"/>
      <c r="AN142" s="327"/>
      <c r="AO142" s="327"/>
      <c r="AP142" s="327"/>
      <c r="AQ142" s="327"/>
      <c r="AR142" s="327"/>
      <c r="AS142" s="327"/>
      <c r="AT142" s="327"/>
      <c r="AU142" s="327"/>
      <c r="AV142" s="327"/>
    </row>
    <row r="143" spans="1:48" s="349" customFormat="1" x14ac:dyDescent="0.2">
      <c r="A143" s="643" t="s">
        <v>337</v>
      </c>
      <c r="B143" s="644" t="s">
        <v>128</v>
      </c>
      <c r="C143" s="639">
        <v>3.8</v>
      </c>
      <c r="D143" s="645" t="s">
        <v>31</v>
      </c>
      <c r="E143" s="262"/>
      <c r="F143" s="46">
        <f t="shared" si="2"/>
        <v>0</v>
      </c>
      <c r="G143" s="337"/>
      <c r="H143" s="327"/>
      <c r="I143" s="327"/>
      <c r="J143" s="327"/>
      <c r="K143" s="327"/>
      <c r="L143" s="327"/>
      <c r="M143" s="327"/>
      <c r="N143" s="327"/>
      <c r="O143" s="327"/>
      <c r="P143" s="327"/>
      <c r="Q143" s="327"/>
      <c r="R143" s="327"/>
      <c r="S143" s="327"/>
      <c r="T143" s="327"/>
      <c r="U143" s="327"/>
      <c r="V143" s="327"/>
      <c r="W143" s="327"/>
      <c r="X143" s="327"/>
      <c r="Y143" s="327"/>
      <c r="Z143" s="327"/>
      <c r="AA143" s="327"/>
      <c r="AB143" s="327"/>
      <c r="AC143" s="327"/>
      <c r="AD143" s="327"/>
      <c r="AE143" s="327"/>
      <c r="AF143" s="327"/>
      <c r="AG143" s="327"/>
      <c r="AH143" s="327"/>
      <c r="AI143" s="327"/>
      <c r="AJ143" s="327"/>
      <c r="AK143" s="327"/>
      <c r="AL143" s="327"/>
      <c r="AM143" s="327"/>
      <c r="AN143" s="327"/>
      <c r="AO143" s="327"/>
      <c r="AP143" s="327"/>
      <c r="AQ143" s="327"/>
      <c r="AR143" s="327"/>
      <c r="AS143" s="327"/>
      <c r="AT143" s="327"/>
      <c r="AU143" s="327"/>
      <c r="AV143" s="327"/>
    </row>
    <row r="144" spans="1:48" s="349" customFormat="1" ht="25.5" x14ac:dyDescent="0.2">
      <c r="A144" s="576">
        <v>1.9</v>
      </c>
      <c r="B144" s="641" t="s">
        <v>78</v>
      </c>
      <c r="C144" s="595">
        <v>1</v>
      </c>
      <c r="D144" s="614" t="s">
        <v>6</v>
      </c>
      <c r="E144" s="260"/>
      <c r="F144" s="46">
        <f t="shared" si="2"/>
        <v>0</v>
      </c>
      <c r="G144" s="337"/>
      <c r="H144" s="327"/>
      <c r="I144" s="327"/>
      <c r="J144" s="327"/>
      <c r="K144" s="327"/>
      <c r="L144" s="327"/>
      <c r="M144" s="327"/>
      <c r="N144" s="327"/>
      <c r="O144" s="327"/>
      <c r="P144" s="327"/>
      <c r="Q144" s="327"/>
      <c r="R144" s="327"/>
      <c r="S144" s="327"/>
      <c r="T144" s="327"/>
      <c r="U144" s="327"/>
      <c r="V144" s="327"/>
      <c r="W144" s="327"/>
      <c r="X144" s="327"/>
      <c r="Y144" s="327"/>
      <c r="Z144" s="327"/>
      <c r="AA144" s="327"/>
      <c r="AB144" s="327"/>
      <c r="AC144" s="327"/>
      <c r="AD144" s="327"/>
      <c r="AE144" s="327"/>
      <c r="AF144" s="327"/>
      <c r="AG144" s="327"/>
      <c r="AH144" s="327"/>
      <c r="AI144" s="327"/>
      <c r="AJ144" s="327"/>
      <c r="AK144" s="327"/>
      <c r="AL144" s="327"/>
      <c r="AM144" s="327"/>
      <c r="AN144" s="327"/>
      <c r="AO144" s="327"/>
      <c r="AP144" s="327"/>
      <c r="AQ144" s="327"/>
      <c r="AR144" s="327"/>
      <c r="AS144" s="327"/>
      <c r="AT144" s="327"/>
      <c r="AU144" s="327"/>
      <c r="AV144" s="327"/>
    </row>
    <row r="145" spans="1:48" s="349" customFormat="1" ht="25.5" x14ac:dyDescent="0.2">
      <c r="A145" s="646">
        <v>1.1000000000000001</v>
      </c>
      <c r="B145" s="641" t="s">
        <v>673</v>
      </c>
      <c r="C145" s="595">
        <v>1</v>
      </c>
      <c r="D145" s="614" t="s">
        <v>6</v>
      </c>
      <c r="E145" s="260"/>
      <c r="F145" s="46">
        <f t="shared" si="2"/>
        <v>0</v>
      </c>
      <c r="G145" s="337"/>
      <c r="H145" s="327"/>
      <c r="I145" s="327"/>
      <c r="J145" s="327"/>
      <c r="K145" s="327"/>
      <c r="L145" s="327"/>
      <c r="M145" s="327"/>
      <c r="N145" s="327"/>
      <c r="O145" s="327"/>
      <c r="P145" s="327"/>
      <c r="Q145" s="327"/>
      <c r="R145" s="327"/>
      <c r="S145" s="327"/>
      <c r="T145" s="327"/>
      <c r="U145" s="327"/>
      <c r="V145" s="327"/>
      <c r="W145" s="327"/>
      <c r="X145" s="327"/>
      <c r="Y145" s="327"/>
      <c r="Z145" s="327"/>
      <c r="AA145" s="327"/>
      <c r="AB145" s="327"/>
      <c r="AC145" s="327"/>
      <c r="AD145" s="327"/>
      <c r="AE145" s="327"/>
      <c r="AF145" s="327"/>
      <c r="AG145" s="327"/>
      <c r="AH145" s="327"/>
      <c r="AI145" s="327"/>
      <c r="AJ145" s="327"/>
      <c r="AK145" s="327"/>
      <c r="AL145" s="327"/>
      <c r="AM145" s="327"/>
      <c r="AN145" s="327"/>
      <c r="AO145" s="327"/>
      <c r="AP145" s="327"/>
      <c r="AQ145" s="327"/>
      <c r="AR145" s="327"/>
      <c r="AS145" s="327"/>
      <c r="AT145" s="327"/>
      <c r="AU145" s="327"/>
      <c r="AV145" s="327"/>
    </row>
    <row r="146" spans="1:48" s="349" customFormat="1" x14ac:dyDescent="0.2">
      <c r="A146" s="93"/>
      <c r="B146" s="78"/>
      <c r="C146" s="241"/>
      <c r="D146" s="77"/>
      <c r="E146" s="260"/>
      <c r="F146" s="46">
        <f t="shared" si="2"/>
        <v>0</v>
      </c>
      <c r="G146" s="337"/>
      <c r="H146" s="327"/>
      <c r="I146" s="327"/>
      <c r="J146" s="327"/>
      <c r="K146" s="327"/>
      <c r="L146" s="327"/>
      <c r="M146" s="327"/>
      <c r="N146" s="327"/>
      <c r="O146" s="327"/>
      <c r="P146" s="327"/>
      <c r="Q146" s="327"/>
      <c r="R146" s="327"/>
      <c r="S146" s="327"/>
      <c r="T146" s="327"/>
      <c r="U146" s="327"/>
      <c r="V146" s="327"/>
      <c r="W146" s="327"/>
      <c r="X146" s="327"/>
      <c r="Y146" s="327"/>
      <c r="Z146" s="327"/>
      <c r="AA146" s="327"/>
      <c r="AB146" s="327"/>
      <c r="AC146" s="327"/>
      <c r="AD146" s="327"/>
      <c r="AE146" s="327"/>
      <c r="AF146" s="327"/>
      <c r="AG146" s="327"/>
      <c r="AH146" s="327"/>
      <c r="AI146" s="327"/>
      <c r="AJ146" s="327"/>
      <c r="AK146" s="327"/>
      <c r="AL146" s="327"/>
      <c r="AM146" s="327"/>
      <c r="AN146" s="327"/>
      <c r="AO146" s="327"/>
      <c r="AP146" s="327"/>
      <c r="AQ146" s="327"/>
      <c r="AR146" s="327"/>
      <c r="AS146" s="327"/>
      <c r="AT146" s="327"/>
      <c r="AU146" s="327"/>
      <c r="AV146" s="327"/>
    </row>
    <row r="147" spans="1:48" s="349" customFormat="1" ht="25.5" x14ac:dyDescent="0.2">
      <c r="A147" s="54">
        <v>2</v>
      </c>
      <c r="B147" s="97" t="s">
        <v>281</v>
      </c>
      <c r="C147" s="242"/>
      <c r="D147" s="52"/>
      <c r="E147" s="270"/>
      <c r="F147" s="46">
        <f t="shared" si="2"/>
        <v>0</v>
      </c>
      <c r="G147" s="337"/>
      <c r="H147" s="327"/>
      <c r="I147" s="327"/>
      <c r="J147" s="327"/>
      <c r="K147" s="327"/>
      <c r="L147" s="327"/>
      <c r="M147" s="327"/>
      <c r="N147" s="327"/>
      <c r="O147" s="327"/>
      <c r="P147" s="327"/>
      <c r="Q147" s="327"/>
      <c r="R147" s="327"/>
      <c r="S147" s="327"/>
      <c r="T147" s="327"/>
      <c r="U147" s="327"/>
      <c r="V147" s="327"/>
      <c r="W147" s="327"/>
      <c r="X147" s="327"/>
      <c r="Y147" s="327"/>
      <c r="Z147" s="327"/>
      <c r="AA147" s="327"/>
      <c r="AB147" s="327"/>
      <c r="AC147" s="327"/>
      <c r="AD147" s="327"/>
      <c r="AE147" s="327"/>
      <c r="AF147" s="327"/>
      <c r="AG147" s="327"/>
      <c r="AH147" s="327"/>
      <c r="AI147" s="327"/>
      <c r="AJ147" s="327"/>
      <c r="AK147" s="327"/>
      <c r="AL147" s="327"/>
      <c r="AM147" s="327"/>
      <c r="AN147" s="327"/>
      <c r="AO147" s="327"/>
      <c r="AP147" s="327"/>
      <c r="AQ147" s="327"/>
      <c r="AR147" s="327"/>
      <c r="AS147" s="327"/>
      <c r="AT147" s="327"/>
      <c r="AU147" s="327"/>
      <c r="AV147" s="327"/>
    </row>
    <row r="148" spans="1:48" s="349" customFormat="1" ht="25.5" x14ac:dyDescent="0.2">
      <c r="A148" s="58">
        <v>2.1</v>
      </c>
      <c r="B148" s="81" t="s">
        <v>671</v>
      </c>
      <c r="C148" s="241">
        <v>6</v>
      </c>
      <c r="D148" s="77" t="s">
        <v>57</v>
      </c>
      <c r="E148" s="260"/>
      <c r="F148" s="46">
        <f t="shared" si="2"/>
        <v>0</v>
      </c>
      <c r="G148" s="337"/>
      <c r="H148" s="327"/>
      <c r="I148" s="327"/>
      <c r="J148" s="327"/>
      <c r="K148" s="327"/>
      <c r="L148" s="327"/>
      <c r="M148" s="327"/>
      <c r="N148" s="327"/>
      <c r="O148" s="327"/>
      <c r="P148" s="327"/>
      <c r="Q148" s="327"/>
      <c r="R148" s="327"/>
      <c r="S148" s="327"/>
      <c r="T148" s="327"/>
      <c r="U148" s="327"/>
      <c r="V148" s="327"/>
      <c r="W148" s="327"/>
      <c r="X148" s="327"/>
      <c r="Y148" s="327"/>
      <c r="Z148" s="327"/>
      <c r="AA148" s="327"/>
      <c r="AB148" s="327"/>
      <c r="AC148" s="327"/>
      <c r="AD148" s="327"/>
      <c r="AE148" s="327"/>
      <c r="AF148" s="327"/>
      <c r="AG148" s="327"/>
      <c r="AH148" s="327"/>
      <c r="AI148" s="327"/>
      <c r="AJ148" s="327"/>
      <c r="AK148" s="327"/>
      <c r="AL148" s="327"/>
      <c r="AM148" s="327"/>
      <c r="AN148" s="327"/>
      <c r="AO148" s="327"/>
      <c r="AP148" s="327"/>
      <c r="AQ148" s="327"/>
      <c r="AR148" s="327"/>
      <c r="AS148" s="327"/>
      <c r="AT148" s="327"/>
      <c r="AU148" s="327"/>
      <c r="AV148" s="327"/>
    </row>
    <row r="149" spans="1:48" s="349" customFormat="1" x14ac:dyDescent="0.2">
      <c r="A149" s="58">
        <v>2.2000000000000002</v>
      </c>
      <c r="B149" s="15" t="s">
        <v>80</v>
      </c>
      <c r="C149" s="241">
        <v>1</v>
      </c>
      <c r="D149" s="77" t="s">
        <v>6</v>
      </c>
      <c r="E149" s="260"/>
      <c r="F149" s="46">
        <f t="shared" si="2"/>
        <v>0</v>
      </c>
      <c r="G149" s="337"/>
      <c r="H149" s="327"/>
      <c r="I149" s="327"/>
      <c r="J149" s="327"/>
      <c r="K149" s="327"/>
      <c r="L149" s="327"/>
      <c r="M149" s="327"/>
      <c r="N149" s="327"/>
      <c r="O149" s="327"/>
      <c r="P149" s="327"/>
      <c r="Q149" s="327"/>
      <c r="R149" s="327"/>
      <c r="S149" s="327"/>
      <c r="T149" s="327"/>
      <c r="U149" s="327"/>
      <c r="V149" s="327"/>
      <c r="W149" s="327"/>
      <c r="X149" s="327"/>
      <c r="Y149" s="327"/>
      <c r="Z149" s="327"/>
      <c r="AA149" s="327"/>
      <c r="AB149" s="327"/>
      <c r="AC149" s="327"/>
      <c r="AD149" s="327"/>
      <c r="AE149" s="327"/>
      <c r="AF149" s="327"/>
      <c r="AG149" s="327"/>
      <c r="AH149" s="327"/>
      <c r="AI149" s="327"/>
      <c r="AJ149" s="327"/>
      <c r="AK149" s="327"/>
      <c r="AL149" s="327"/>
      <c r="AM149" s="327"/>
      <c r="AN149" s="327"/>
      <c r="AO149" s="327"/>
      <c r="AP149" s="327"/>
      <c r="AQ149" s="327"/>
      <c r="AR149" s="327"/>
      <c r="AS149" s="327"/>
      <c r="AT149" s="327"/>
      <c r="AU149" s="327"/>
      <c r="AV149" s="327"/>
    </row>
    <row r="150" spans="1:48" s="349" customFormat="1" x14ac:dyDescent="0.2">
      <c r="A150" s="58"/>
      <c r="B150" s="15"/>
      <c r="C150" s="241"/>
      <c r="D150" s="77"/>
      <c r="E150" s="260"/>
      <c r="F150" s="46">
        <f t="shared" si="2"/>
        <v>0</v>
      </c>
      <c r="G150" s="337"/>
      <c r="H150" s="327"/>
      <c r="I150" s="327"/>
      <c r="J150" s="327"/>
      <c r="K150" s="327"/>
      <c r="L150" s="327"/>
      <c r="M150" s="327"/>
      <c r="N150" s="327"/>
      <c r="O150" s="327"/>
      <c r="P150" s="327"/>
      <c r="Q150" s="327"/>
      <c r="R150" s="327"/>
      <c r="S150" s="327"/>
      <c r="T150" s="327"/>
      <c r="U150" s="327"/>
      <c r="V150" s="327"/>
      <c r="W150" s="327"/>
      <c r="X150" s="327"/>
      <c r="Y150" s="327"/>
      <c r="Z150" s="327"/>
      <c r="AA150" s="327"/>
      <c r="AB150" s="327"/>
      <c r="AC150" s="327"/>
      <c r="AD150" s="327"/>
      <c r="AE150" s="327"/>
      <c r="AF150" s="327"/>
      <c r="AG150" s="327"/>
      <c r="AH150" s="327"/>
      <c r="AI150" s="327"/>
      <c r="AJ150" s="327"/>
      <c r="AK150" s="327"/>
      <c r="AL150" s="327"/>
      <c r="AM150" s="327"/>
      <c r="AN150" s="327"/>
      <c r="AO150" s="327"/>
      <c r="AP150" s="327"/>
      <c r="AQ150" s="327"/>
      <c r="AR150" s="327"/>
      <c r="AS150" s="327"/>
      <c r="AT150" s="327"/>
      <c r="AU150" s="327"/>
      <c r="AV150" s="327"/>
    </row>
    <row r="151" spans="1:48" s="349" customFormat="1" x14ac:dyDescent="0.2">
      <c r="A151" s="98">
        <v>3</v>
      </c>
      <c r="B151" s="2" t="s">
        <v>285</v>
      </c>
      <c r="C151" s="241"/>
      <c r="D151" s="77"/>
      <c r="E151" s="260"/>
      <c r="F151" s="46">
        <f t="shared" si="2"/>
        <v>0</v>
      </c>
      <c r="G151" s="337"/>
      <c r="H151" s="327"/>
      <c r="I151" s="327"/>
      <c r="J151" s="327"/>
      <c r="K151" s="327"/>
      <c r="L151" s="327"/>
      <c r="M151" s="327"/>
      <c r="N151" s="327"/>
      <c r="O151" s="327"/>
      <c r="P151" s="327"/>
      <c r="Q151" s="327"/>
      <c r="R151" s="327"/>
      <c r="S151" s="327"/>
      <c r="T151" s="327"/>
      <c r="U151" s="327"/>
      <c r="V151" s="327"/>
      <c r="W151" s="327"/>
      <c r="X151" s="327"/>
      <c r="Y151" s="327"/>
      <c r="Z151" s="327"/>
      <c r="AA151" s="327"/>
      <c r="AB151" s="327"/>
      <c r="AC151" s="327"/>
      <c r="AD151" s="327"/>
      <c r="AE151" s="327"/>
      <c r="AF151" s="327"/>
      <c r="AG151" s="327"/>
      <c r="AH151" s="327"/>
      <c r="AI151" s="327"/>
      <c r="AJ151" s="327"/>
      <c r="AK151" s="327"/>
      <c r="AL151" s="327"/>
      <c r="AM151" s="327"/>
      <c r="AN151" s="327"/>
      <c r="AO151" s="327"/>
      <c r="AP151" s="327"/>
      <c r="AQ151" s="327"/>
      <c r="AR151" s="327"/>
      <c r="AS151" s="327"/>
      <c r="AT151" s="327"/>
      <c r="AU151" s="327"/>
      <c r="AV151" s="327"/>
    </row>
    <row r="152" spans="1:48" s="349" customFormat="1" ht="38.25" x14ac:dyDescent="0.2">
      <c r="A152" s="99">
        <v>3.1</v>
      </c>
      <c r="B152" s="56" t="s">
        <v>184</v>
      </c>
      <c r="C152" s="263">
        <v>1</v>
      </c>
      <c r="D152" s="100" t="s">
        <v>6</v>
      </c>
      <c r="E152" s="260"/>
      <c r="F152" s="46">
        <f t="shared" si="2"/>
        <v>0</v>
      </c>
      <c r="G152" s="337"/>
      <c r="H152" s="327"/>
      <c r="I152" s="327"/>
      <c r="J152" s="327"/>
      <c r="K152" s="327"/>
      <c r="L152" s="327"/>
      <c r="M152" s="327"/>
      <c r="N152" s="327"/>
      <c r="O152" s="327"/>
      <c r="P152" s="327"/>
      <c r="Q152" s="327"/>
      <c r="R152" s="327"/>
      <c r="S152" s="327"/>
      <c r="T152" s="327"/>
      <c r="U152" s="327"/>
      <c r="V152" s="327"/>
      <c r="W152" s="327"/>
      <c r="X152" s="327"/>
      <c r="Y152" s="327"/>
      <c r="Z152" s="327"/>
      <c r="AA152" s="327"/>
      <c r="AB152" s="327"/>
      <c r="AC152" s="327"/>
      <c r="AD152" s="327"/>
      <c r="AE152" s="327"/>
      <c r="AF152" s="327"/>
      <c r="AG152" s="327"/>
      <c r="AH152" s="327"/>
      <c r="AI152" s="327"/>
      <c r="AJ152" s="327"/>
      <c r="AK152" s="327"/>
      <c r="AL152" s="327"/>
      <c r="AM152" s="327"/>
      <c r="AN152" s="327"/>
      <c r="AO152" s="327"/>
      <c r="AP152" s="327"/>
      <c r="AQ152" s="327"/>
      <c r="AR152" s="327"/>
      <c r="AS152" s="327"/>
      <c r="AT152" s="327"/>
      <c r="AU152" s="327"/>
      <c r="AV152" s="327"/>
    </row>
    <row r="153" spans="1:48" s="349" customFormat="1" ht="38.25" x14ac:dyDescent="0.2">
      <c r="A153" s="99">
        <v>3.2</v>
      </c>
      <c r="B153" s="60" t="s">
        <v>734</v>
      </c>
      <c r="C153" s="263">
        <v>1</v>
      </c>
      <c r="D153" s="100" t="s">
        <v>6</v>
      </c>
      <c r="E153" s="262"/>
      <c r="F153" s="46">
        <f t="shared" si="2"/>
        <v>0</v>
      </c>
      <c r="G153" s="337"/>
      <c r="H153" s="327"/>
      <c r="I153" s="327"/>
      <c r="J153" s="327"/>
      <c r="K153" s="327"/>
      <c r="L153" s="327"/>
      <c r="M153" s="327"/>
      <c r="N153" s="327"/>
      <c r="O153" s="327"/>
      <c r="P153" s="327"/>
      <c r="Q153" s="327"/>
      <c r="R153" s="327"/>
      <c r="S153" s="327"/>
      <c r="T153" s="327"/>
      <c r="U153" s="327"/>
      <c r="V153" s="327"/>
      <c r="W153" s="327"/>
      <c r="X153" s="327"/>
      <c r="Y153" s="327"/>
      <c r="Z153" s="327"/>
      <c r="AA153" s="327"/>
      <c r="AB153" s="327"/>
      <c r="AC153" s="327"/>
      <c r="AD153" s="327"/>
      <c r="AE153" s="327"/>
      <c r="AF153" s="327"/>
      <c r="AG153" s="327"/>
      <c r="AH153" s="327"/>
      <c r="AI153" s="327"/>
      <c r="AJ153" s="327"/>
      <c r="AK153" s="327"/>
      <c r="AL153" s="327"/>
      <c r="AM153" s="327"/>
      <c r="AN153" s="327"/>
      <c r="AO153" s="327"/>
      <c r="AP153" s="327"/>
      <c r="AQ153" s="327"/>
      <c r="AR153" s="327"/>
      <c r="AS153" s="327"/>
      <c r="AT153" s="327"/>
      <c r="AU153" s="327"/>
      <c r="AV153" s="327"/>
    </row>
    <row r="154" spans="1:48" s="349" customFormat="1" ht="25.5" x14ac:dyDescent="0.2">
      <c r="A154" s="99">
        <v>3.3</v>
      </c>
      <c r="B154" s="101" t="s">
        <v>668</v>
      </c>
      <c r="C154" s="258">
        <v>3</v>
      </c>
      <c r="D154" s="57" t="s">
        <v>52</v>
      </c>
      <c r="E154" s="260"/>
      <c r="F154" s="46">
        <f t="shared" si="2"/>
        <v>0</v>
      </c>
      <c r="G154" s="337"/>
      <c r="H154" s="327"/>
      <c r="I154" s="327"/>
      <c r="J154" s="327"/>
      <c r="K154" s="327"/>
      <c r="L154" s="327"/>
      <c r="M154" s="327"/>
      <c r="N154" s="327"/>
      <c r="O154" s="327"/>
      <c r="P154" s="327"/>
      <c r="Q154" s="327"/>
      <c r="R154" s="327"/>
      <c r="S154" s="327"/>
      <c r="T154" s="327"/>
      <c r="U154" s="327"/>
      <c r="V154" s="327"/>
      <c r="W154" s="327"/>
      <c r="X154" s="327"/>
      <c r="Y154" s="327"/>
      <c r="Z154" s="327"/>
      <c r="AA154" s="327"/>
      <c r="AB154" s="327"/>
      <c r="AC154" s="327"/>
      <c r="AD154" s="327"/>
      <c r="AE154" s="327"/>
      <c r="AF154" s="327"/>
      <c r="AG154" s="327"/>
      <c r="AH154" s="327"/>
      <c r="AI154" s="327"/>
      <c r="AJ154" s="327"/>
      <c r="AK154" s="327"/>
      <c r="AL154" s="327"/>
      <c r="AM154" s="327"/>
      <c r="AN154" s="327"/>
      <c r="AO154" s="327"/>
      <c r="AP154" s="327"/>
      <c r="AQ154" s="327"/>
      <c r="AR154" s="327"/>
      <c r="AS154" s="327"/>
      <c r="AT154" s="327"/>
      <c r="AU154" s="327"/>
      <c r="AV154" s="327"/>
    </row>
    <row r="155" spans="1:48" s="349" customFormat="1" ht="25.5" x14ac:dyDescent="0.2">
      <c r="A155" s="99">
        <v>3.4</v>
      </c>
      <c r="B155" s="101" t="s">
        <v>698</v>
      </c>
      <c r="C155" s="263">
        <v>1</v>
      </c>
      <c r="D155" s="100" t="s">
        <v>6</v>
      </c>
      <c r="E155" s="262"/>
      <c r="F155" s="46">
        <f t="shared" si="2"/>
        <v>0</v>
      </c>
      <c r="G155" s="337"/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  <c r="R155" s="327"/>
      <c r="S155" s="327"/>
      <c r="T155" s="327"/>
      <c r="U155" s="327"/>
      <c r="V155" s="327"/>
      <c r="W155" s="327"/>
      <c r="X155" s="327"/>
      <c r="Y155" s="327"/>
      <c r="Z155" s="327"/>
      <c r="AA155" s="327"/>
      <c r="AB155" s="327"/>
      <c r="AC155" s="327"/>
      <c r="AD155" s="327"/>
      <c r="AE155" s="327"/>
      <c r="AF155" s="327"/>
      <c r="AG155" s="327"/>
      <c r="AH155" s="327"/>
      <c r="AI155" s="327"/>
      <c r="AJ155" s="327"/>
      <c r="AK155" s="327"/>
      <c r="AL155" s="327"/>
      <c r="AM155" s="327"/>
      <c r="AN155" s="327"/>
      <c r="AO155" s="327"/>
      <c r="AP155" s="327"/>
      <c r="AQ155" s="327"/>
      <c r="AR155" s="327"/>
      <c r="AS155" s="327"/>
      <c r="AT155" s="327"/>
      <c r="AU155" s="327"/>
      <c r="AV155" s="327"/>
    </row>
    <row r="156" spans="1:48" s="349" customFormat="1" ht="25.5" x14ac:dyDescent="0.2">
      <c r="A156" s="99">
        <v>3.5</v>
      </c>
      <c r="B156" s="61" t="s">
        <v>43</v>
      </c>
      <c r="C156" s="263">
        <v>1</v>
      </c>
      <c r="D156" s="100" t="s">
        <v>6</v>
      </c>
      <c r="E156" s="262"/>
      <c r="F156" s="46">
        <f t="shared" si="2"/>
        <v>0</v>
      </c>
      <c r="G156" s="337"/>
      <c r="H156" s="327"/>
      <c r="I156" s="327"/>
      <c r="J156" s="327"/>
      <c r="K156" s="327"/>
      <c r="L156" s="327"/>
      <c r="M156" s="327"/>
      <c r="N156" s="327"/>
      <c r="O156" s="327"/>
      <c r="P156" s="327"/>
      <c r="Q156" s="327"/>
      <c r="R156" s="327"/>
      <c r="S156" s="327"/>
      <c r="T156" s="327"/>
      <c r="U156" s="327"/>
      <c r="V156" s="327"/>
      <c r="W156" s="327"/>
      <c r="X156" s="327"/>
      <c r="Y156" s="327"/>
      <c r="Z156" s="327"/>
      <c r="AA156" s="327"/>
      <c r="AB156" s="327"/>
      <c r="AC156" s="327"/>
      <c r="AD156" s="327"/>
      <c r="AE156" s="327"/>
      <c r="AF156" s="327"/>
      <c r="AG156" s="327"/>
      <c r="AH156" s="327"/>
      <c r="AI156" s="327"/>
      <c r="AJ156" s="327"/>
      <c r="AK156" s="327"/>
      <c r="AL156" s="327"/>
      <c r="AM156" s="327"/>
      <c r="AN156" s="327"/>
      <c r="AO156" s="327"/>
      <c r="AP156" s="327"/>
      <c r="AQ156" s="327"/>
      <c r="AR156" s="327"/>
      <c r="AS156" s="327"/>
      <c r="AT156" s="327"/>
      <c r="AU156" s="327"/>
      <c r="AV156" s="327"/>
    </row>
    <row r="157" spans="1:48" s="349" customFormat="1" x14ac:dyDescent="0.2">
      <c r="A157" s="99">
        <v>3.6</v>
      </c>
      <c r="B157" s="15" t="s">
        <v>28</v>
      </c>
      <c r="C157" s="263">
        <v>2</v>
      </c>
      <c r="D157" s="100" t="s">
        <v>6</v>
      </c>
      <c r="E157" s="262"/>
      <c r="F157" s="46">
        <f t="shared" si="2"/>
        <v>0</v>
      </c>
      <c r="G157" s="337"/>
      <c r="H157" s="327"/>
      <c r="I157" s="327"/>
      <c r="J157" s="327"/>
      <c r="K157" s="327"/>
      <c r="L157" s="327"/>
      <c r="M157" s="327"/>
      <c r="N157" s="327"/>
      <c r="O157" s="327"/>
      <c r="P157" s="327"/>
      <c r="Q157" s="327"/>
      <c r="R157" s="327"/>
      <c r="S157" s="327"/>
      <c r="T157" s="327"/>
      <c r="U157" s="327"/>
      <c r="V157" s="327"/>
      <c r="W157" s="327"/>
      <c r="X157" s="327"/>
      <c r="Y157" s="327"/>
      <c r="Z157" s="327"/>
      <c r="AA157" s="327"/>
      <c r="AB157" s="327"/>
      <c r="AC157" s="327"/>
      <c r="AD157" s="327"/>
      <c r="AE157" s="327"/>
      <c r="AF157" s="327"/>
      <c r="AG157" s="327"/>
      <c r="AH157" s="327"/>
      <c r="AI157" s="327"/>
      <c r="AJ157" s="327"/>
      <c r="AK157" s="327"/>
      <c r="AL157" s="327"/>
      <c r="AM157" s="327"/>
      <c r="AN157" s="327"/>
      <c r="AO157" s="327"/>
      <c r="AP157" s="327"/>
      <c r="AQ157" s="327"/>
      <c r="AR157" s="327"/>
      <c r="AS157" s="327"/>
      <c r="AT157" s="327"/>
      <c r="AU157" s="327"/>
      <c r="AV157" s="327"/>
    </row>
    <row r="158" spans="1:48" s="349" customFormat="1" x14ac:dyDescent="0.2">
      <c r="A158" s="99">
        <v>3.7</v>
      </c>
      <c r="B158" s="61" t="s">
        <v>44</v>
      </c>
      <c r="C158" s="263">
        <v>2</v>
      </c>
      <c r="D158" s="100" t="s">
        <v>6</v>
      </c>
      <c r="E158" s="262"/>
      <c r="F158" s="46">
        <f t="shared" si="2"/>
        <v>0</v>
      </c>
      <c r="G158" s="33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</row>
    <row r="159" spans="1:48" s="349" customFormat="1" x14ac:dyDescent="0.2">
      <c r="A159" s="99">
        <v>3.8</v>
      </c>
      <c r="B159" s="15" t="s">
        <v>42</v>
      </c>
      <c r="C159" s="263">
        <v>60</v>
      </c>
      <c r="D159" s="100" t="s">
        <v>45</v>
      </c>
      <c r="E159" s="262"/>
      <c r="F159" s="46">
        <f t="shared" si="2"/>
        <v>0</v>
      </c>
      <c r="G159" s="337"/>
      <c r="H159" s="327"/>
      <c r="I159" s="327"/>
      <c r="J159" s="327"/>
      <c r="K159" s="327"/>
      <c r="L159" s="327"/>
      <c r="M159" s="327"/>
      <c r="N159" s="327"/>
      <c r="O159" s="327"/>
      <c r="P159" s="327"/>
      <c r="Q159" s="327"/>
      <c r="R159" s="327"/>
      <c r="S159" s="327"/>
      <c r="T159" s="327"/>
      <c r="U159" s="327"/>
      <c r="V159" s="327"/>
      <c r="W159" s="327"/>
      <c r="X159" s="327"/>
      <c r="Y159" s="327"/>
      <c r="Z159" s="327"/>
      <c r="AA159" s="327"/>
      <c r="AB159" s="327"/>
      <c r="AC159" s="327"/>
      <c r="AD159" s="327"/>
      <c r="AE159" s="327"/>
      <c r="AF159" s="327"/>
      <c r="AG159" s="327"/>
      <c r="AH159" s="327"/>
      <c r="AI159" s="327"/>
      <c r="AJ159" s="327"/>
      <c r="AK159" s="327"/>
      <c r="AL159" s="327"/>
      <c r="AM159" s="327"/>
      <c r="AN159" s="327"/>
      <c r="AO159" s="327"/>
      <c r="AP159" s="327"/>
      <c r="AQ159" s="327"/>
      <c r="AR159" s="327"/>
      <c r="AS159" s="327"/>
      <c r="AT159" s="327"/>
      <c r="AU159" s="327"/>
      <c r="AV159" s="327"/>
    </row>
    <row r="160" spans="1:48" s="349" customFormat="1" ht="25.5" x14ac:dyDescent="0.2">
      <c r="A160" s="99">
        <v>3.9</v>
      </c>
      <c r="B160" s="61" t="s">
        <v>29</v>
      </c>
      <c r="C160" s="263">
        <v>1</v>
      </c>
      <c r="D160" s="100" t="s">
        <v>6</v>
      </c>
      <c r="E160" s="262"/>
      <c r="F160" s="46">
        <f t="shared" si="2"/>
        <v>0</v>
      </c>
      <c r="G160" s="33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</row>
    <row r="161" spans="1:48" s="349" customFormat="1" ht="25.5" x14ac:dyDescent="0.2">
      <c r="A161" s="102">
        <v>3.1</v>
      </c>
      <c r="B161" s="60" t="s">
        <v>675</v>
      </c>
      <c r="C161" s="258">
        <v>1</v>
      </c>
      <c r="D161" s="57" t="s">
        <v>52</v>
      </c>
      <c r="E161" s="260"/>
      <c r="F161" s="46">
        <f t="shared" si="2"/>
        <v>0</v>
      </c>
      <c r="G161" s="337"/>
      <c r="H161" s="327"/>
      <c r="I161" s="327"/>
      <c r="J161" s="327"/>
      <c r="K161" s="327"/>
      <c r="L161" s="327"/>
      <c r="M161" s="327"/>
      <c r="N161" s="327"/>
      <c r="O161" s="327"/>
      <c r="P161" s="327"/>
      <c r="Q161" s="327"/>
      <c r="R161" s="327"/>
      <c r="S161" s="327"/>
      <c r="T161" s="327"/>
      <c r="U161" s="327"/>
      <c r="V161" s="327"/>
      <c r="W161" s="327"/>
      <c r="X161" s="327"/>
      <c r="Y161" s="327"/>
      <c r="Z161" s="327"/>
      <c r="AA161" s="327"/>
      <c r="AB161" s="327"/>
      <c r="AC161" s="327"/>
      <c r="AD161" s="327"/>
      <c r="AE161" s="327"/>
      <c r="AF161" s="327"/>
      <c r="AG161" s="327"/>
      <c r="AH161" s="327"/>
      <c r="AI161" s="327"/>
      <c r="AJ161" s="327"/>
      <c r="AK161" s="327"/>
      <c r="AL161" s="327"/>
      <c r="AM161" s="327"/>
      <c r="AN161" s="327"/>
      <c r="AO161" s="327"/>
      <c r="AP161" s="327"/>
      <c r="AQ161" s="327"/>
      <c r="AR161" s="327"/>
      <c r="AS161" s="327"/>
      <c r="AT161" s="327"/>
      <c r="AU161" s="327"/>
      <c r="AV161" s="327"/>
    </row>
    <row r="162" spans="1:48" s="349" customFormat="1" x14ac:dyDescent="0.2">
      <c r="A162" s="102">
        <v>3.11</v>
      </c>
      <c r="B162" s="60" t="s">
        <v>707</v>
      </c>
      <c r="C162" s="263">
        <v>2</v>
      </c>
      <c r="D162" s="100" t="s">
        <v>6</v>
      </c>
      <c r="E162" s="262"/>
      <c r="F162" s="46">
        <f t="shared" si="2"/>
        <v>0</v>
      </c>
      <c r="G162" s="337"/>
      <c r="H162" s="327"/>
      <c r="I162" s="327"/>
      <c r="J162" s="327"/>
      <c r="K162" s="327"/>
      <c r="L162" s="327"/>
      <c r="M162" s="327"/>
      <c r="N162" s="327"/>
      <c r="O162" s="327"/>
      <c r="P162" s="327"/>
      <c r="Q162" s="327"/>
      <c r="R162" s="327"/>
      <c r="S162" s="327"/>
      <c r="T162" s="327"/>
      <c r="U162" s="327"/>
      <c r="V162" s="327"/>
      <c r="W162" s="327"/>
      <c r="X162" s="327"/>
      <c r="Y162" s="327"/>
      <c r="Z162" s="327"/>
      <c r="AA162" s="327"/>
      <c r="AB162" s="327"/>
      <c r="AC162" s="327"/>
      <c r="AD162" s="327"/>
      <c r="AE162" s="327"/>
      <c r="AF162" s="327"/>
      <c r="AG162" s="327"/>
      <c r="AH162" s="327"/>
      <c r="AI162" s="327"/>
      <c r="AJ162" s="327"/>
      <c r="AK162" s="327"/>
      <c r="AL162" s="327"/>
      <c r="AM162" s="327"/>
      <c r="AN162" s="327"/>
      <c r="AO162" s="327"/>
      <c r="AP162" s="327"/>
      <c r="AQ162" s="327"/>
      <c r="AR162" s="327"/>
      <c r="AS162" s="327"/>
      <c r="AT162" s="327"/>
      <c r="AU162" s="327"/>
      <c r="AV162" s="327"/>
    </row>
    <row r="163" spans="1:48" s="349" customFormat="1" x14ac:dyDescent="0.2">
      <c r="A163" s="102">
        <v>3.12</v>
      </c>
      <c r="B163" s="63" t="s">
        <v>670</v>
      </c>
      <c r="C163" s="241">
        <v>1</v>
      </c>
      <c r="D163" s="103" t="s">
        <v>6</v>
      </c>
      <c r="E163" s="262"/>
      <c r="F163" s="46">
        <f t="shared" si="2"/>
        <v>0</v>
      </c>
      <c r="G163" s="337"/>
      <c r="H163" s="327"/>
      <c r="I163" s="327"/>
      <c r="J163" s="327"/>
      <c r="K163" s="327"/>
      <c r="L163" s="327"/>
      <c r="M163" s="327"/>
      <c r="N163" s="327"/>
      <c r="O163" s="327"/>
      <c r="P163" s="327"/>
      <c r="Q163" s="327"/>
      <c r="R163" s="327"/>
      <c r="S163" s="327"/>
      <c r="T163" s="327"/>
      <c r="U163" s="327"/>
      <c r="V163" s="327"/>
      <c r="W163" s="327"/>
      <c r="X163" s="327"/>
      <c r="Y163" s="327"/>
      <c r="Z163" s="327"/>
      <c r="AA163" s="327"/>
      <c r="AB163" s="327"/>
      <c r="AC163" s="327"/>
      <c r="AD163" s="327"/>
      <c r="AE163" s="327"/>
      <c r="AF163" s="327"/>
      <c r="AG163" s="327"/>
      <c r="AH163" s="327"/>
      <c r="AI163" s="327"/>
      <c r="AJ163" s="327"/>
      <c r="AK163" s="327"/>
      <c r="AL163" s="327"/>
      <c r="AM163" s="327"/>
      <c r="AN163" s="327"/>
      <c r="AO163" s="327"/>
      <c r="AP163" s="327"/>
      <c r="AQ163" s="327"/>
      <c r="AR163" s="327"/>
      <c r="AS163" s="327"/>
      <c r="AT163" s="327"/>
      <c r="AU163" s="327"/>
      <c r="AV163" s="327"/>
    </row>
    <row r="164" spans="1:48" s="349" customFormat="1" x14ac:dyDescent="0.2">
      <c r="A164" s="102">
        <v>3.13</v>
      </c>
      <c r="B164" s="15" t="s">
        <v>30</v>
      </c>
      <c r="C164" s="263">
        <v>1</v>
      </c>
      <c r="D164" s="100" t="s">
        <v>6</v>
      </c>
      <c r="E164" s="262"/>
      <c r="F164" s="46">
        <f t="shared" si="2"/>
        <v>0</v>
      </c>
      <c r="G164" s="337"/>
      <c r="H164" s="327"/>
      <c r="I164" s="327"/>
      <c r="J164" s="327"/>
      <c r="K164" s="327"/>
      <c r="L164" s="327"/>
      <c r="M164" s="327"/>
      <c r="N164" s="327"/>
      <c r="O164" s="327"/>
      <c r="P164" s="327"/>
      <c r="Q164" s="327"/>
      <c r="R164" s="327"/>
      <c r="S164" s="327"/>
      <c r="T164" s="327"/>
      <c r="U164" s="327"/>
      <c r="V164" s="327"/>
      <c r="W164" s="327"/>
      <c r="X164" s="327"/>
      <c r="Y164" s="327"/>
      <c r="Z164" s="327"/>
      <c r="AA164" s="327"/>
      <c r="AB164" s="327"/>
      <c r="AC164" s="327"/>
      <c r="AD164" s="327"/>
      <c r="AE164" s="327"/>
      <c r="AF164" s="327"/>
      <c r="AG164" s="327"/>
      <c r="AH164" s="327"/>
      <c r="AI164" s="327"/>
      <c r="AJ164" s="327"/>
      <c r="AK164" s="327"/>
      <c r="AL164" s="327"/>
      <c r="AM164" s="327"/>
      <c r="AN164" s="327"/>
      <c r="AO164" s="327"/>
      <c r="AP164" s="327"/>
      <c r="AQ164" s="327"/>
      <c r="AR164" s="327"/>
      <c r="AS164" s="327"/>
      <c r="AT164" s="327"/>
      <c r="AU164" s="327"/>
      <c r="AV164" s="327"/>
    </row>
    <row r="165" spans="1:48" s="349" customFormat="1" x14ac:dyDescent="0.2">
      <c r="A165" s="104"/>
      <c r="B165" s="105"/>
      <c r="C165" s="264"/>
      <c r="D165" s="106"/>
      <c r="E165" s="277"/>
      <c r="F165" s="46">
        <f t="shared" si="2"/>
        <v>0</v>
      </c>
      <c r="G165" s="337"/>
      <c r="H165" s="327"/>
      <c r="I165" s="327"/>
      <c r="J165" s="327"/>
      <c r="K165" s="327"/>
      <c r="L165" s="327"/>
      <c r="M165" s="327"/>
      <c r="N165" s="327"/>
      <c r="O165" s="327"/>
      <c r="P165" s="327"/>
      <c r="Q165" s="327"/>
      <c r="R165" s="327"/>
      <c r="S165" s="327"/>
      <c r="T165" s="327"/>
      <c r="U165" s="327"/>
      <c r="V165" s="327"/>
      <c r="W165" s="327"/>
      <c r="X165" s="327"/>
      <c r="Y165" s="327"/>
      <c r="Z165" s="327"/>
      <c r="AA165" s="327"/>
      <c r="AB165" s="327"/>
      <c r="AC165" s="327"/>
      <c r="AD165" s="327"/>
      <c r="AE165" s="327"/>
      <c r="AF165" s="327"/>
      <c r="AG165" s="327"/>
      <c r="AH165" s="327"/>
      <c r="AI165" s="327"/>
      <c r="AJ165" s="327"/>
      <c r="AK165" s="327"/>
      <c r="AL165" s="327"/>
      <c r="AM165" s="327"/>
      <c r="AN165" s="327"/>
      <c r="AO165" s="327"/>
      <c r="AP165" s="327"/>
      <c r="AQ165" s="327"/>
      <c r="AR165" s="327"/>
      <c r="AS165" s="327"/>
      <c r="AT165" s="327"/>
      <c r="AU165" s="327"/>
      <c r="AV165" s="327"/>
    </row>
    <row r="166" spans="1:48" s="349" customFormat="1" x14ac:dyDescent="0.2">
      <c r="A166" s="64">
        <v>4</v>
      </c>
      <c r="B166" s="65" t="s">
        <v>262</v>
      </c>
      <c r="C166" s="259"/>
      <c r="D166" s="59"/>
      <c r="E166" s="290"/>
      <c r="F166" s="46">
        <f t="shared" si="2"/>
        <v>0</v>
      </c>
      <c r="G166" s="337"/>
      <c r="H166" s="327"/>
      <c r="I166" s="327"/>
      <c r="J166" s="327"/>
      <c r="K166" s="327"/>
      <c r="L166" s="327"/>
      <c r="M166" s="327"/>
      <c r="N166" s="327"/>
      <c r="O166" s="327"/>
      <c r="P166" s="327"/>
      <c r="Q166" s="327"/>
      <c r="R166" s="327"/>
      <c r="S166" s="327"/>
      <c r="T166" s="327"/>
      <c r="U166" s="327"/>
      <c r="V166" s="327"/>
      <c r="W166" s="327"/>
      <c r="X166" s="327"/>
      <c r="Y166" s="327"/>
      <c r="Z166" s="327"/>
      <c r="AA166" s="327"/>
      <c r="AB166" s="327"/>
      <c r="AC166" s="327"/>
      <c r="AD166" s="327"/>
      <c r="AE166" s="327"/>
      <c r="AF166" s="327"/>
      <c r="AG166" s="327"/>
      <c r="AH166" s="327"/>
      <c r="AI166" s="327"/>
      <c r="AJ166" s="327"/>
      <c r="AK166" s="327"/>
      <c r="AL166" s="327"/>
      <c r="AM166" s="327"/>
      <c r="AN166" s="327"/>
      <c r="AO166" s="327"/>
      <c r="AP166" s="327"/>
      <c r="AQ166" s="327"/>
      <c r="AR166" s="327"/>
      <c r="AS166" s="327"/>
      <c r="AT166" s="327"/>
      <c r="AU166" s="327"/>
      <c r="AV166" s="327"/>
    </row>
    <row r="167" spans="1:48" s="349" customFormat="1" ht="25.5" x14ac:dyDescent="0.2">
      <c r="A167" s="87">
        <v>4.0999999999999996</v>
      </c>
      <c r="B167" s="56" t="s">
        <v>159</v>
      </c>
      <c r="C167" s="259">
        <v>1</v>
      </c>
      <c r="D167" s="59" t="s">
        <v>52</v>
      </c>
      <c r="E167" s="290"/>
      <c r="F167" s="46">
        <f t="shared" si="2"/>
        <v>0</v>
      </c>
      <c r="G167" s="33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7"/>
      <c r="U167" s="327"/>
      <c r="V167" s="327"/>
      <c r="W167" s="327"/>
      <c r="X167" s="327"/>
      <c r="Y167" s="327"/>
      <c r="Z167" s="327"/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7"/>
      <c r="AK167" s="327"/>
      <c r="AL167" s="327"/>
      <c r="AM167" s="327"/>
      <c r="AN167" s="327"/>
      <c r="AO167" s="327"/>
      <c r="AP167" s="327"/>
      <c r="AQ167" s="327"/>
      <c r="AR167" s="327"/>
      <c r="AS167" s="327"/>
      <c r="AT167" s="327"/>
      <c r="AU167" s="327"/>
      <c r="AV167" s="327"/>
    </row>
    <row r="168" spans="1:48" s="349" customFormat="1" x14ac:dyDescent="0.2">
      <c r="A168" s="87">
        <v>4.2</v>
      </c>
      <c r="B168" s="675" t="s">
        <v>736</v>
      </c>
      <c r="C168" s="259">
        <v>1</v>
      </c>
      <c r="D168" s="59" t="s">
        <v>52</v>
      </c>
      <c r="E168" s="290"/>
      <c r="F168" s="46">
        <f t="shared" si="2"/>
        <v>0</v>
      </c>
      <c r="G168" s="337"/>
      <c r="H168" s="327"/>
      <c r="I168" s="327"/>
      <c r="J168" s="327"/>
      <c r="K168" s="327"/>
      <c r="L168" s="327"/>
      <c r="M168" s="327"/>
      <c r="N168" s="327"/>
      <c r="O168" s="327"/>
      <c r="P168" s="327"/>
      <c r="Q168" s="327"/>
      <c r="R168" s="327"/>
      <c r="S168" s="327"/>
      <c r="T168" s="327"/>
      <c r="U168" s="327"/>
      <c r="V168" s="327"/>
      <c r="W168" s="327"/>
      <c r="X168" s="327"/>
      <c r="Y168" s="327"/>
      <c r="Z168" s="327"/>
      <c r="AA168" s="327"/>
      <c r="AB168" s="327"/>
      <c r="AC168" s="327"/>
      <c r="AD168" s="327"/>
      <c r="AE168" s="327"/>
      <c r="AF168" s="327"/>
      <c r="AG168" s="327"/>
      <c r="AH168" s="327"/>
      <c r="AI168" s="327"/>
      <c r="AJ168" s="327"/>
      <c r="AK168" s="327"/>
      <c r="AL168" s="327"/>
      <c r="AM168" s="327"/>
      <c r="AN168" s="327"/>
      <c r="AO168" s="327"/>
      <c r="AP168" s="327"/>
      <c r="AQ168" s="327"/>
      <c r="AR168" s="327"/>
      <c r="AS168" s="327"/>
      <c r="AT168" s="327"/>
      <c r="AU168" s="327"/>
      <c r="AV168" s="327"/>
    </row>
    <row r="169" spans="1:48" s="349" customFormat="1" ht="25.5" x14ac:dyDescent="0.2">
      <c r="A169" s="87">
        <v>4.3</v>
      </c>
      <c r="B169" s="56" t="s">
        <v>160</v>
      </c>
      <c r="C169" s="259">
        <v>200</v>
      </c>
      <c r="D169" s="59" t="s">
        <v>45</v>
      </c>
      <c r="E169" s="290"/>
      <c r="F169" s="46">
        <f t="shared" si="2"/>
        <v>0</v>
      </c>
      <c r="G169" s="337"/>
      <c r="H169" s="327"/>
      <c r="I169" s="327"/>
      <c r="J169" s="327"/>
      <c r="K169" s="327"/>
      <c r="L169" s="327"/>
      <c r="M169" s="327"/>
      <c r="N169" s="327"/>
      <c r="O169" s="327"/>
      <c r="P169" s="327"/>
      <c r="Q169" s="327"/>
      <c r="R169" s="327"/>
      <c r="S169" s="327"/>
      <c r="T169" s="327"/>
      <c r="U169" s="327"/>
      <c r="V169" s="327"/>
      <c r="W169" s="327"/>
      <c r="X169" s="327"/>
      <c r="Y169" s="327"/>
      <c r="Z169" s="327"/>
      <c r="AA169" s="327"/>
      <c r="AB169" s="327"/>
      <c r="AC169" s="327"/>
      <c r="AD169" s="327"/>
      <c r="AE169" s="327"/>
      <c r="AF169" s="327"/>
      <c r="AG169" s="327"/>
      <c r="AH169" s="327"/>
      <c r="AI169" s="327"/>
      <c r="AJ169" s="327"/>
      <c r="AK169" s="327"/>
      <c r="AL169" s="327"/>
      <c r="AM169" s="327"/>
      <c r="AN169" s="327"/>
      <c r="AO169" s="327"/>
      <c r="AP169" s="327"/>
      <c r="AQ169" s="327"/>
      <c r="AR169" s="327"/>
      <c r="AS169" s="327"/>
      <c r="AT169" s="327"/>
      <c r="AU169" s="327"/>
      <c r="AV169" s="327"/>
    </row>
    <row r="170" spans="1:48" s="349" customFormat="1" ht="25.5" x14ac:dyDescent="0.2">
      <c r="A170" s="87">
        <v>4.4000000000000004</v>
      </c>
      <c r="B170" s="56" t="s">
        <v>161</v>
      </c>
      <c r="C170" s="259">
        <v>45</v>
      </c>
      <c r="D170" s="59" t="s">
        <v>45</v>
      </c>
      <c r="E170" s="290"/>
      <c r="F170" s="46">
        <f t="shared" si="2"/>
        <v>0</v>
      </c>
      <c r="G170" s="337"/>
      <c r="H170" s="327"/>
      <c r="I170" s="327"/>
      <c r="J170" s="327"/>
      <c r="K170" s="327"/>
      <c r="L170" s="327"/>
      <c r="M170" s="327"/>
      <c r="N170" s="327"/>
      <c r="O170" s="327"/>
      <c r="P170" s="327"/>
      <c r="Q170" s="327"/>
      <c r="R170" s="327"/>
      <c r="S170" s="327"/>
      <c r="T170" s="327"/>
      <c r="U170" s="327"/>
      <c r="V170" s="327"/>
      <c r="W170" s="327"/>
      <c r="X170" s="327"/>
      <c r="Y170" s="327"/>
      <c r="Z170" s="327"/>
      <c r="AA170" s="327"/>
      <c r="AB170" s="327"/>
      <c r="AC170" s="327"/>
      <c r="AD170" s="327"/>
      <c r="AE170" s="327"/>
      <c r="AF170" s="327"/>
      <c r="AG170" s="327"/>
      <c r="AH170" s="327"/>
      <c r="AI170" s="327"/>
      <c r="AJ170" s="327"/>
      <c r="AK170" s="327"/>
      <c r="AL170" s="327"/>
      <c r="AM170" s="327"/>
      <c r="AN170" s="327"/>
      <c r="AO170" s="327"/>
      <c r="AP170" s="327"/>
      <c r="AQ170" s="327"/>
      <c r="AR170" s="327"/>
      <c r="AS170" s="327"/>
      <c r="AT170" s="327"/>
      <c r="AU170" s="327"/>
      <c r="AV170" s="327"/>
    </row>
    <row r="171" spans="1:48" s="349" customFormat="1" ht="15.75" customHeight="1" x14ac:dyDescent="0.2">
      <c r="A171" s="87">
        <v>4.5</v>
      </c>
      <c r="B171" s="56" t="s">
        <v>162</v>
      </c>
      <c r="C171" s="259">
        <v>60</v>
      </c>
      <c r="D171" s="59" t="s">
        <v>45</v>
      </c>
      <c r="E171" s="290"/>
      <c r="F171" s="46">
        <f t="shared" si="2"/>
        <v>0</v>
      </c>
      <c r="G171" s="337"/>
      <c r="H171" s="327"/>
      <c r="I171" s="327"/>
      <c r="J171" s="327"/>
      <c r="K171" s="327"/>
      <c r="L171" s="327"/>
      <c r="M171" s="327"/>
      <c r="N171" s="327"/>
      <c r="O171" s="327"/>
      <c r="P171" s="327"/>
      <c r="Q171" s="327"/>
      <c r="R171" s="327"/>
      <c r="S171" s="327"/>
      <c r="T171" s="327"/>
      <c r="U171" s="327"/>
      <c r="V171" s="327"/>
      <c r="W171" s="327"/>
      <c r="X171" s="327"/>
      <c r="Y171" s="327"/>
      <c r="Z171" s="327"/>
      <c r="AA171" s="327"/>
      <c r="AB171" s="327"/>
      <c r="AC171" s="327"/>
      <c r="AD171" s="327"/>
      <c r="AE171" s="327"/>
      <c r="AF171" s="327"/>
      <c r="AG171" s="327"/>
      <c r="AH171" s="327"/>
      <c r="AI171" s="327"/>
      <c r="AJ171" s="327"/>
      <c r="AK171" s="327"/>
      <c r="AL171" s="327"/>
      <c r="AM171" s="327"/>
      <c r="AN171" s="327"/>
      <c r="AO171" s="327"/>
      <c r="AP171" s="327"/>
      <c r="AQ171" s="327"/>
      <c r="AR171" s="327"/>
      <c r="AS171" s="327"/>
      <c r="AT171" s="327"/>
      <c r="AU171" s="327"/>
      <c r="AV171" s="327"/>
    </row>
    <row r="172" spans="1:48" s="349" customFormat="1" x14ac:dyDescent="0.2">
      <c r="A172" s="87">
        <v>4.5999999999999996</v>
      </c>
      <c r="B172" s="69" t="s">
        <v>163</v>
      </c>
      <c r="C172" s="265">
        <v>1</v>
      </c>
      <c r="D172" s="107" t="s">
        <v>52</v>
      </c>
      <c r="E172" s="290"/>
      <c r="F172" s="46">
        <f t="shared" si="2"/>
        <v>0</v>
      </c>
      <c r="G172" s="337"/>
      <c r="H172" s="327"/>
      <c r="I172" s="327"/>
      <c r="J172" s="327"/>
      <c r="K172" s="327"/>
      <c r="L172" s="327"/>
      <c r="M172" s="327"/>
      <c r="N172" s="327"/>
      <c r="O172" s="327"/>
      <c r="P172" s="327"/>
      <c r="Q172" s="327"/>
      <c r="R172" s="327"/>
      <c r="S172" s="327"/>
      <c r="T172" s="327"/>
      <c r="U172" s="327"/>
      <c r="V172" s="327"/>
      <c r="W172" s="327"/>
      <c r="X172" s="327"/>
      <c r="Y172" s="327"/>
      <c r="Z172" s="327"/>
      <c r="AA172" s="327"/>
      <c r="AB172" s="327"/>
      <c r="AC172" s="327"/>
      <c r="AD172" s="327"/>
      <c r="AE172" s="327"/>
      <c r="AF172" s="327"/>
      <c r="AG172" s="327"/>
      <c r="AH172" s="327"/>
      <c r="AI172" s="327"/>
      <c r="AJ172" s="327"/>
      <c r="AK172" s="327"/>
      <c r="AL172" s="327"/>
      <c r="AM172" s="327"/>
      <c r="AN172" s="327"/>
      <c r="AO172" s="327"/>
      <c r="AP172" s="327"/>
      <c r="AQ172" s="327"/>
      <c r="AR172" s="327"/>
      <c r="AS172" s="327"/>
      <c r="AT172" s="327"/>
      <c r="AU172" s="327"/>
      <c r="AV172" s="327"/>
    </row>
    <row r="173" spans="1:48" s="349" customFormat="1" x14ac:dyDescent="0.2">
      <c r="A173" s="87">
        <v>4.7</v>
      </c>
      <c r="B173" s="69" t="s">
        <v>164</v>
      </c>
      <c r="C173" s="265">
        <v>1</v>
      </c>
      <c r="D173" s="107" t="s">
        <v>52</v>
      </c>
      <c r="E173" s="290"/>
      <c r="F173" s="46">
        <f t="shared" si="2"/>
        <v>0</v>
      </c>
      <c r="G173" s="337"/>
      <c r="H173" s="327"/>
      <c r="I173" s="327"/>
      <c r="J173" s="327"/>
      <c r="K173" s="327"/>
      <c r="L173" s="327"/>
      <c r="M173" s="327"/>
      <c r="N173" s="327"/>
      <c r="O173" s="327"/>
      <c r="P173" s="327"/>
      <c r="Q173" s="327"/>
      <c r="R173" s="327"/>
      <c r="S173" s="327"/>
      <c r="T173" s="327"/>
      <c r="U173" s="327"/>
      <c r="V173" s="327"/>
      <c r="W173" s="327"/>
      <c r="X173" s="327"/>
      <c r="Y173" s="327"/>
      <c r="Z173" s="327"/>
      <c r="AA173" s="327"/>
      <c r="AB173" s="327"/>
      <c r="AC173" s="327"/>
      <c r="AD173" s="327"/>
      <c r="AE173" s="327"/>
      <c r="AF173" s="327"/>
      <c r="AG173" s="327"/>
      <c r="AH173" s="327"/>
      <c r="AI173" s="327"/>
      <c r="AJ173" s="327"/>
      <c r="AK173" s="327"/>
      <c r="AL173" s="327"/>
      <c r="AM173" s="327"/>
      <c r="AN173" s="327"/>
      <c r="AO173" s="327"/>
      <c r="AP173" s="327"/>
      <c r="AQ173" s="327"/>
      <c r="AR173" s="327"/>
      <c r="AS173" s="327"/>
      <c r="AT173" s="327"/>
      <c r="AU173" s="327"/>
      <c r="AV173" s="327"/>
    </row>
    <row r="174" spans="1:48" s="349" customFormat="1" x14ac:dyDescent="0.2">
      <c r="A174" s="87">
        <v>4.8</v>
      </c>
      <c r="B174" s="69" t="s">
        <v>165</v>
      </c>
      <c r="C174" s="265">
        <v>2</v>
      </c>
      <c r="D174" s="107" t="s">
        <v>52</v>
      </c>
      <c r="E174" s="290"/>
      <c r="F174" s="46">
        <f t="shared" si="2"/>
        <v>0</v>
      </c>
      <c r="G174" s="337"/>
      <c r="H174" s="327"/>
      <c r="I174" s="327"/>
      <c r="J174" s="327"/>
      <c r="K174" s="327"/>
      <c r="L174" s="327"/>
      <c r="M174" s="327"/>
      <c r="N174" s="327"/>
      <c r="O174" s="327"/>
      <c r="P174" s="327"/>
      <c r="Q174" s="327"/>
      <c r="R174" s="327"/>
      <c r="S174" s="327"/>
      <c r="T174" s="327"/>
      <c r="U174" s="327"/>
      <c r="V174" s="327"/>
      <c r="W174" s="327"/>
      <c r="X174" s="327"/>
      <c r="Y174" s="327"/>
      <c r="Z174" s="327"/>
      <c r="AA174" s="327"/>
      <c r="AB174" s="327"/>
      <c r="AC174" s="327"/>
      <c r="AD174" s="327"/>
      <c r="AE174" s="327"/>
      <c r="AF174" s="327"/>
      <c r="AG174" s="327"/>
      <c r="AH174" s="327"/>
      <c r="AI174" s="327"/>
      <c r="AJ174" s="327"/>
      <c r="AK174" s="327"/>
      <c r="AL174" s="327"/>
      <c r="AM174" s="327"/>
      <c r="AN174" s="327"/>
      <c r="AO174" s="327"/>
      <c r="AP174" s="327"/>
      <c r="AQ174" s="327"/>
      <c r="AR174" s="327"/>
      <c r="AS174" s="327"/>
      <c r="AT174" s="327"/>
      <c r="AU174" s="327"/>
      <c r="AV174" s="327"/>
    </row>
    <row r="175" spans="1:48" s="349" customFormat="1" x14ac:dyDescent="0.2">
      <c r="A175" s="87">
        <v>4.9000000000000004</v>
      </c>
      <c r="B175" s="69" t="s">
        <v>573</v>
      </c>
      <c r="C175" s="265">
        <v>1</v>
      </c>
      <c r="D175" s="107" t="s">
        <v>52</v>
      </c>
      <c r="E175" s="290"/>
      <c r="F175" s="46">
        <f t="shared" si="2"/>
        <v>0</v>
      </c>
      <c r="G175" s="337"/>
      <c r="H175" s="327"/>
      <c r="I175" s="327"/>
      <c r="J175" s="327"/>
      <c r="K175" s="327"/>
      <c r="L175" s="327"/>
      <c r="M175" s="327"/>
      <c r="N175" s="327"/>
      <c r="O175" s="327"/>
      <c r="P175" s="327"/>
      <c r="Q175" s="327"/>
      <c r="R175" s="327"/>
      <c r="S175" s="327"/>
      <c r="T175" s="327"/>
      <c r="U175" s="327"/>
      <c r="V175" s="327"/>
      <c r="W175" s="327"/>
      <c r="X175" s="327"/>
      <c r="Y175" s="327"/>
      <c r="Z175" s="327"/>
      <c r="AA175" s="327"/>
      <c r="AB175" s="327"/>
      <c r="AC175" s="327"/>
      <c r="AD175" s="327"/>
      <c r="AE175" s="327"/>
      <c r="AF175" s="327"/>
      <c r="AG175" s="327"/>
      <c r="AH175" s="327"/>
      <c r="AI175" s="327"/>
      <c r="AJ175" s="327"/>
      <c r="AK175" s="327"/>
      <c r="AL175" s="327"/>
      <c r="AM175" s="327"/>
      <c r="AN175" s="327"/>
      <c r="AO175" s="327"/>
      <c r="AP175" s="327"/>
      <c r="AQ175" s="327"/>
      <c r="AR175" s="327"/>
      <c r="AS175" s="327"/>
      <c r="AT175" s="327"/>
      <c r="AU175" s="327"/>
      <c r="AV175" s="327"/>
    </row>
    <row r="176" spans="1:48" s="349" customFormat="1" x14ac:dyDescent="0.2">
      <c r="A176" s="108">
        <v>4.0999999999999996</v>
      </c>
      <c r="B176" s="69" t="s">
        <v>166</v>
      </c>
      <c r="C176" s="265">
        <v>1</v>
      </c>
      <c r="D176" s="107" t="s">
        <v>52</v>
      </c>
      <c r="E176" s="290"/>
      <c r="F176" s="46">
        <f t="shared" si="2"/>
        <v>0</v>
      </c>
      <c r="G176" s="337"/>
      <c r="H176" s="327"/>
      <c r="I176" s="327"/>
      <c r="J176" s="327"/>
      <c r="K176" s="327"/>
      <c r="L176" s="327"/>
      <c r="M176" s="327"/>
      <c r="N176" s="327"/>
      <c r="O176" s="327"/>
      <c r="P176" s="327"/>
      <c r="Q176" s="327"/>
      <c r="R176" s="327"/>
      <c r="S176" s="327"/>
      <c r="T176" s="327"/>
      <c r="U176" s="327"/>
      <c r="V176" s="327"/>
      <c r="W176" s="327"/>
      <c r="X176" s="327"/>
      <c r="Y176" s="327"/>
      <c r="Z176" s="327"/>
      <c r="AA176" s="327"/>
      <c r="AB176" s="327"/>
      <c r="AC176" s="327"/>
      <c r="AD176" s="327"/>
      <c r="AE176" s="327"/>
      <c r="AF176" s="327"/>
      <c r="AG176" s="327"/>
      <c r="AH176" s="327"/>
      <c r="AI176" s="327"/>
      <c r="AJ176" s="327"/>
      <c r="AK176" s="327"/>
      <c r="AL176" s="327"/>
      <c r="AM176" s="327"/>
      <c r="AN176" s="327"/>
      <c r="AO176" s="327"/>
      <c r="AP176" s="327"/>
      <c r="AQ176" s="327"/>
      <c r="AR176" s="327"/>
      <c r="AS176" s="327"/>
      <c r="AT176" s="327"/>
      <c r="AU176" s="327"/>
      <c r="AV176" s="327"/>
    </row>
    <row r="177" spans="1:48" s="349" customFormat="1" x14ac:dyDescent="0.2">
      <c r="A177" s="108">
        <v>4.1100000000000003</v>
      </c>
      <c r="B177" s="69" t="s">
        <v>167</v>
      </c>
      <c r="C177" s="265">
        <v>3</v>
      </c>
      <c r="D177" s="107" t="s">
        <v>52</v>
      </c>
      <c r="E177" s="290"/>
      <c r="F177" s="46">
        <f t="shared" si="2"/>
        <v>0</v>
      </c>
      <c r="G177" s="337"/>
      <c r="H177" s="327"/>
      <c r="I177" s="327"/>
      <c r="J177" s="327"/>
      <c r="K177" s="327"/>
      <c r="L177" s="327"/>
      <c r="M177" s="327"/>
      <c r="N177" s="327"/>
      <c r="O177" s="327"/>
      <c r="P177" s="327"/>
      <c r="Q177" s="327"/>
      <c r="R177" s="327"/>
      <c r="S177" s="327"/>
      <c r="T177" s="327"/>
      <c r="U177" s="327"/>
      <c r="V177" s="327"/>
      <c r="W177" s="327"/>
      <c r="X177" s="327"/>
      <c r="Y177" s="327"/>
      <c r="Z177" s="327"/>
      <c r="AA177" s="327"/>
      <c r="AB177" s="327"/>
      <c r="AC177" s="327"/>
      <c r="AD177" s="327"/>
      <c r="AE177" s="327"/>
      <c r="AF177" s="327"/>
      <c r="AG177" s="327"/>
      <c r="AH177" s="327"/>
      <c r="AI177" s="327"/>
      <c r="AJ177" s="327"/>
      <c r="AK177" s="327"/>
      <c r="AL177" s="327"/>
      <c r="AM177" s="327"/>
      <c r="AN177" s="327"/>
      <c r="AO177" s="327"/>
      <c r="AP177" s="327"/>
      <c r="AQ177" s="327"/>
      <c r="AR177" s="327"/>
      <c r="AS177" s="327"/>
      <c r="AT177" s="327"/>
      <c r="AU177" s="327"/>
      <c r="AV177" s="327"/>
    </row>
    <row r="178" spans="1:48" s="349" customFormat="1" x14ac:dyDescent="0.2">
      <c r="A178" s="108">
        <v>4.12</v>
      </c>
      <c r="B178" s="69" t="s">
        <v>152</v>
      </c>
      <c r="C178" s="265">
        <v>30</v>
      </c>
      <c r="D178" s="107" t="s">
        <v>52</v>
      </c>
      <c r="E178" s="290"/>
      <c r="F178" s="46">
        <f t="shared" si="2"/>
        <v>0</v>
      </c>
      <c r="G178" s="337"/>
      <c r="H178" s="327"/>
      <c r="I178" s="327"/>
      <c r="J178" s="327"/>
      <c r="K178" s="327"/>
      <c r="L178" s="327"/>
      <c r="M178" s="327"/>
      <c r="N178" s="327"/>
      <c r="O178" s="327"/>
      <c r="P178" s="327"/>
      <c r="Q178" s="327"/>
      <c r="R178" s="327"/>
      <c r="S178" s="327"/>
      <c r="T178" s="327"/>
      <c r="U178" s="327"/>
      <c r="V178" s="327"/>
      <c r="W178" s="327"/>
      <c r="X178" s="327"/>
      <c r="Y178" s="327"/>
      <c r="Z178" s="327"/>
      <c r="AA178" s="327"/>
      <c r="AB178" s="327"/>
      <c r="AC178" s="327"/>
      <c r="AD178" s="327"/>
      <c r="AE178" s="327"/>
      <c r="AF178" s="327"/>
      <c r="AG178" s="327"/>
      <c r="AH178" s="327"/>
      <c r="AI178" s="327"/>
      <c r="AJ178" s="327"/>
      <c r="AK178" s="327"/>
      <c r="AL178" s="327"/>
      <c r="AM178" s="327"/>
      <c r="AN178" s="327"/>
      <c r="AO178" s="327"/>
      <c r="AP178" s="327"/>
      <c r="AQ178" s="327"/>
      <c r="AR178" s="327"/>
      <c r="AS178" s="327"/>
      <c r="AT178" s="327"/>
      <c r="AU178" s="327"/>
      <c r="AV178" s="327"/>
    </row>
    <row r="179" spans="1:48" s="349" customFormat="1" x14ac:dyDescent="0.2">
      <c r="A179" s="108">
        <v>4.13</v>
      </c>
      <c r="B179" s="56" t="s">
        <v>150</v>
      </c>
      <c r="C179" s="259">
        <v>20</v>
      </c>
      <c r="D179" s="59" t="s">
        <v>45</v>
      </c>
      <c r="E179" s="290"/>
      <c r="F179" s="46">
        <f t="shared" si="2"/>
        <v>0</v>
      </c>
      <c r="G179" s="337"/>
      <c r="H179" s="327"/>
      <c r="I179" s="327"/>
      <c r="J179" s="327"/>
      <c r="K179" s="327"/>
      <c r="L179" s="327"/>
      <c r="M179" s="327"/>
      <c r="N179" s="327"/>
      <c r="O179" s="327"/>
      <c r="P179" s="327"/>
      <c r="Q179" s="327"/>
      <c r="R179" s="327"/>
      <c r="S179" s="327"/>
      <c r="T179" s="327"/>
      <c r="U179" s="327"/>
      <c r="V179" s="327"/>
      <c r="W179" s="327"/>
      <c r="X179" s="327"/>
      <c r="Y179" s="327"/>
      <c r="Z179" s="327"/>
      <c r="AA179" s="327"/>
      <c r="AB179" s="327"/>
      <c r="AC179" s="327"/>
      <c r="AD179" s="327"/>
      <c r="AE179" s="327"/>
      <c r="AF179" s="327"/>
      <c r="AG179" s="327"/>
      <c r="AH179" s="327"/>
      <c r="AI179" s="327"/>
      <c r="AJ179" s="327"/>
      <c r="AK179" s="327"/>
      <c r="AL179" s="327"/>
      <c r="AM179" s="327"/>
      <c r="AN179" s="327"/>
      <c r="AO179" s="327"/>
      <c r="AP179" s="327"/>
      <c r="AQ179" s="327"/>
      <c r="AR179" s="327"/>
      <c r="AS179" s="327"/>
      <c r="AT179" s="327"/>
      <c r="AU179" s="327"/>
      <c r="AV179" s="327"/>
    </row>
    <row r="180" spans="1:48" s="349" customFormat="1" x14ac:dyDescent="0.2">
      <c r="A180" s="108">
        <v>4.1399999999999997</v>
      </c>
      <c r="B180" s="56" t="s">
        <v>151</v>
      </c>
      <c r="C180" s="259">
        <v>2</v>
      </c>
      <c r="D180" s="59" t="s">
        <v>52</v>
      </c>
      <c r="E180" s="290"/>
      <c r="F180" s="46">
        <f t="shared" si="2"/>
        <v>0</v>
      </c>
      <c r="G180" s="337"/>
      <c r="H180" s="327"/>
      <c r="I180" s="327"/>
      <c r="J180" s="327"/>
      <c r="K180" s="327"/>
      <c r="L180" s="327"/>
      <c r="M180" s="327"/>
      <c r="N180" s="327"/>
      <c r="O180" s="327"/>
      <c r="P180" s="327"/>
      <c r="Q180" s="327"/>
      <c r="R180" s="327"/>
      <c r="S180" s="327"/>
      <c r="T180" s="327"/>
      <c r="U180" s="327"/>
      <c r="V180" s="327"/>
      <c r="W180" s="327"/>
      <c r="X180" s="327"/>
      <c r="Y180" s="327"/>
      <c r="Z180" s="327"/>
      <c r="AA180" s="327"/>
      <c r="AB180" s="327"/>
      <c r="AC180" s="327"/>
      <c r="AD180" s="327"/>
      <c r="AE180" s="327"/>
      <c r="AF180" s="327"/>
      <c r="AG180" s="327"/>
      <c r="AH180" s="327"/>
      <c r="AI180" s="327"/>
      <c r="AJ180" s="327"/>
      <c r="AK180" s="327"/>
      <c r="AL180" s="327"/>
      <c r="AM180" s="327"/>
      <c r="AN180" s="327"/>
      <c r="AO180" s="327"/>
      <c r="AP180" s="327"/>
      <c r="AQ180" s="327"/>
      <c r="AR180" s="327"/>
      <c r="AS180" s="327"/>
      <c r="AT180" s="327"/>
      <c r="AU180" s="327"/>
      <c r="AV180" s="327"/>
    </row>
    <row r="181" spans="1:48" s="349" customFormat="1" ht="25.5" x14ac:dyDescent="0.2">
      <c r="A181" s="108">
        <v>4.1500000000000004</v>
      </c>
      <c r="B181" s="56" t="s">
        <v>168</v>
      </c>
      <c r="C181" s="259">
        <v>1</v>
      </c>
      <c r="D181" s="59" t="s">
        <v>52</v>
      </c>
      <c r="E181" s="290"/>
      <c r="F181" s="46">
        <f t="shared" si="2"/>
        <v>0</v>
      </c>
      <c r="G181" s="337"/>
      <c r="H181" s="327"/>
      <c r="I181" s="327"/>
      <c r="J181" s="327"/>
      <c r="K181" s="327"/>
      <c r="L181" s="327"/>
      <c r="M181" s="327"/>
      <c r="N181" s="327"/>
      <c r="O181" s="327"/>
      <c r="P181" s="327"/>
      <c r="Q181" s="327"/>
      <c r="R181" s="327"/>
      <c r="S181" s="327"/>
      <c r="T181" s="327"/>
      <c r="U181" s="327"/>
      <c r="V181" s="327"/>
      <c r="W181" s="327"/>
      <c r="X181" s="327"/>
      <c r="Y181" s="327"/>
      <c r="Z181" s="327"/>
      <c r="AA181" s="327"/>
      <c r="AB181" s="327"/>
      <c r="AC181" s="327"/>
      <c r="AD181" s="327"/>
      <c r="AE181" s="327"/>
      <c r="AF181" s="327"/>
      <c r="AG181" s="327"/>
      <c r="AH181" s="327"/>
      <c r="AI181" s="327"/>
      <c r="AJ181" s="327"/>
      <c r="AK181" s="327"/>
      <c r="AL181" s="327"/>
      <c r="AM181" s="327"/>
      <c r="AN181" s="327"/>
      <c r="AO181" s="327"/>
      <c r="AP181" s="327"/>
      <c r="AQ181" s="327"/>
      <c r="AR181" s="327"/>
      <c r="AS181" s="327"/>
      <c r="AT181" s="327"/>
      <c r="AU181" s="327"/>
      <c r="AV181" s="327"/>
    </row>
    <row r="182" spans="1:48" s="349" customFormat="1" x14ac:dyDescent="0.2">
      <c r="A182" s="108">
        <v>4.16</v>
      </c>
      <c r="B182" s="68" t="s">
        <v>169</v>
      </c>
      <c r="C182" s="259">
        <v>3</v>
      </c>
      <c r="D182" s="59" t="s">
        <v>52</v>
      </c>
      <c r="E182" s="290"/>
      <c r="F182" s="46">
        <f t="shared" si="2"/>
        <v>0</v>
      </c>
      <c r="G182" s="337"/>
      <c r="H182" s="327"/>
      <c r="I182" s="327"/>
      <c r="J182" s="327"/>
      <c r="K182" s="327"/>
      <c r="L182" s="327"/>
      <c r="M182" s="327"/>
      <c r="N182" s="327"/>
      <c r="O182" s="327"/>
      <c r="P182" s="327"/>
      <c r="Q182" s="327"/>
      <c r="R182" s="327"/>
      <c r="S182" s="327"/>
      <c r="T182" s="327"/>
      <c r="U182" s="327"/>
      <c r="V182" s="327"/>
      <c r="W182" s="327"/>
      <c r="X182" s="327"/>
      <c r="Y182" s="327"/>
      <c r="Z182" s="327"/>
      <c r="AA182" s="327"/>
      <c r="AB182" s="327"/>
      <c r="AC182" s="327"/>
      <c r="AD182" s="327"/>
      <c r="AE182" s="327"/>
      <c r="AF182" s="327"/>
      <c r="AG182" s="327"/>
      <c r="AH182" s="327"/>
      <c r="AI182" s="327"/>
      <c r="AJ182" s="327"/>
      <c r="AK182" s="327"/>
      <c r="AL182" s="327"/>
      <c r="AM182" s="327"/>
      <c r="AN182" s="327"/>
      <c r="AO182" s="327"/>
      <c r="AP182" s="327"/>
      <c r="AQ182" s="327"/>
      <c r="AR182" s="327"/>
      <c r="AS182" s="327"/>
      <c r="AT182" s="327"/>
      <c r="AU182" s="327"/>
      <c r="AV182" s="327"/>
    </row>
    <row r="183" spans="1:48" s="349" customFormat="1" x14ac:dyDescent="0.2">
      <c r="A183" s="108">
        <v>4.17</v>
      </c>
      <c r="B183" s="68" t="s">
        <v>170</v>
      </c>
      <c r="C183" s="259">
        <v>3</v>
      </c>
      <c r="D183" s="59" t="s">
        <v>52</v>
      </c>
      <c r="E183" s="290"/>
      <c r="F183" s="46">
        <f t="shared" si="2"/>
        <v>0</v>
      </c>
      <c r="G183" s="337"/>
      <c r="H183" s="327"/>
      <c r="I183" s="327"/>
      <c r="J183" s="327"/>
      <c r="K183" s="327"/>
      <c r="L183" s="327"/>
      <c r="M183" s="327"/>
      <c r="N183" s="327"/>
      <c r="O183" s="327"/>
      <c r="P183" s="327"/>
      <c r="Q183" s="327"/>
      <c r="R183" s="327"/>
      <c r="S183" s="327"/>
      <c r="T183" s="327"/>
      <c r="U183" s="327"/>
      <c r="V183" s="327"/>
      <c r="W183" s="327"/>
      <c r="X183" s="327"/>
      <c r="Y183" s="327"/>
      <c r="Z183" s="327"/>
      <c r="AA183" s="327"/>
      <c r="AB183" s="327"/>
      <c r="AC183" s="327"/>
      <c r="AD183" s="327"/>
      <c r="AE183" s="327"/>
      <c r="AF183" s="327"/>
      <c r="AG183" s="327"/>
      <c r="AH183" s="327"/>
      <c r="AI183" s="327"/>
      <c r="AJ183" s="327"/>
      <c r="AK183" s="327"/>
      <c r="AL183" s="327"/>
      <c r="AM183" s="327"/>
      <c r="AN183" s="327"/>
      <c r="AO183" s="327"/>
      <c r="AP183" s="327"/>
      <c r="AQ183" s="327"/>
      <c r="AR183" s="327"/>
      <c r="AS183" s="327"/>
      <c r="AT183" s="327"/>
      <c r="AU183" s="327"/>
      <c r="AV183" s="327"/>
    </row>
    <row r="184" spans="1:48" s="349" customFormat="1" x14ac:dyDescent="0.2">
      <c r="A184" s="108">
        <v>4.18</v>
      </c>
      <c r="B184" s="68" t="s">
        <v>171</v>
      </c>
      <c r="C184" s="259">
        <v>3</v>
      </c>
      <c r="D184" s="59" t="s">
        <v>52</v>
      </c>
      <c r="E184" s="290"/>
      <c r="F184" s="46">
        <f t="shared" si="2"/>
        <v>0</v>
      </c>
      <c r="G184" s="337"/>
      <c r="H184" s="327"/>
      <c r="I184" s="327"/>
      <c r="J184" s="327"/>
      <c r="K184" s="327"/>
      <c r="L184" s="327"/>
      <c r="M184" s="327"/>
      <c r="N184" s="327"/>
      <c r="O184" s="327"/>
      <c r="P184" s="327"/>
      <c r="Q184" s="327"/>
      <c r="R184" s="327"/>
      <c r="S184" s="327"/>
      <c r="T184" s="327"/>
      <c r="U184" s="327"/>
      <c r="V184" s="327"/>
      <c r="W184" s="327"/>
      <c r="X184" s="327"/>
      <c r="Y184" s="327"/>
      <c r="Z184" s="327"/>
      <c r="AA184" s="327"/>
      <c r="AB184" s="327"/>
      <c r="AC184" s="327"/>
      <c r="AD184" s="327"/>
      <c r="AE184" s="327"/>
      <c r="AF184" s="327"/>
      <c r="AG184" s="327"/>
      <c r="AH184" s="327"/>
      <c r="AI184" s="327"/>
      <c r="AJ184" s="327"/>
      <c r="AK184" s="327"/>
      <c r="AL184" s="327"/>
      <c r="AM184" s="327"/>
      <c r="AN184" s="327"/>
      <c r="AO184" s="327"/>
      <c r="AP184" s="327"/>
      <c r="AQ184" s="327"/>
      <c r="AR184" s="327"/>
      <c r="AS184" s="327"/>
      <c r="AT184" s="327"/>
      <c r="AU184" s="327"/>
      <c r="AV184" s="327"/>
    </row>
    <row r="185" spans="1:48" s="349" customFormat="1" x14ac:dyDescent="0.2">
      <c r="A185" s="108">
        <v>4.1900000000000004</v>
      </c>
      <c r="B185" s="109" t="s">
        <v>172</v>
      </c>
      <c r="C185" s="265">
        <v>1</v>
      </c>
      <c r="D185" s="107" t="s">
        <v>52</v>
      </c>
      <c r="E185" s="290"/>
      <c r="F185" s="46">
        <f t="shared" si="2"/>
        <v>0</v>
      </c>
      <c r="G185" s="337"/>
      <c r="H185" s="327"/>
      <c r="I185" s="327"/>
      <c r="J185" s="327"/>
      <c r="K185" s="327"/>
      <c r="L185" s="327"/>
      <c r="M185" s="327"/>
      <c r="N185" s="327"/>
      <c r="O185" s="327"/>
      <c r="P185" s="327"/>
      <c r="Q185" s="327"/>
      <c r="R185" s="327"/>
      <c r="S185" s="327"/>
      <c r="T185" s="327"/>
      <c r="U185" s="327"/>
      <c r="V185" s="327"/>
      <c r="W185" s="327"/>
      <c r="X185" s="327"/>
      <c r="Y185" s="327"/>
      <c r="Z185" s="327"/>
      <c r="AA185" s="327"/>
      <c r="AB185" s="327"/>
      <c r="AC185" s="327"/>
      <c r="AD185" s="327"/>
      <c r="AE185" s="327"/>
      <c r="AF185" s="327"/>
      <c r="AG185" s="327"/>
      <c r="AH185" s="327"/>
      <c r="AI185" s="327"/>
      <c r="AJ185" s="327"/>
      <c r="AK185" s="327"/>
      <c r="AL185" s="327"/>
      <c r="AM185" s="327"/>
      <c r="AN185" s="327"/>
      <c r="AO185" s="327"/>
      <c r="AP185" s="327"/>
      <c r="AQ185" s="327"/>
      <c r="AR185" s="327"/>
      <c r="AS185" s="327"/>
      <c r="AT185" s="327"/>
      <c r="AU185" s="327"/>
      <c r="AV185" s="327"/>
    </row>
    <row r="186" spans="1:48" s="349" customFormat="1" x14ac:dyDescent="0.2">
      <c r="A186" s="108">
        <v>4.2</v>
      </c>
      <c r="B186" s="68" t="s">
        <v>296</v>
      </c>
      <c r="C186" s="259">
        <v>2</v>
      </c>
      <c r="D186" s="59" t="s">
        <v>52</v>
      </c>
      <c r="E186" s="290"/>
      <c r="F186" s="46">
        <f t="shared" si="2"/>
        <v>0</v>
      </c>
      <c r="G186" s="337"/>
      <c r="H186" s="327"/>
      <c r="I186" s="327"/>
      <c r="J186" s="327"/>
      <c r="K186" s="327"/>
      <c r="L186" s="327"/>
      <c r="M186" s="327"/>
      <c r="N186" s="327"/>
      <c r="O186" s="327"/>
      <c r="P186" s="327"/>
      <c r="Q186" s="327"/>
      <c r="R186" s="327"/>
      <c r="S186" s="327"/>
      <c r="T186" s="327"/>
      <c r="U186" s="327"/>
      <c r="V186" s="327"/>
      <c r="W186" s="327"/>
      <c r="X186" s="327"/>
      <c r="Y186" s="327"/>
      <c r="Z186" s="327"/>
      <c r="AA186" s="327"/>
      <c r="AB186" s="327"/>
      <c r="AC186" s="327"/>
      <c r="AD186" s="327"/>
      <c r="AE186" s="327"/>
      <c r="AF186" s="327"/>
      <c r="AG186" s="327"/>
      <c r="AH186" s="327"/>
      <c r="AI186" s="327"/>
      <c r="AJ186" s="327"/>
      <c r="AK186" s="327"/>
      <c r="AL186" s="327"/>
      <c r="AM186" s="327"/>
      <c r="AN186" s="327"/>
      <c r="AO186" s="327"/>
      <c r="AP186" s="327"/>
      <c r="AQ186" s="327"/>
      <c r="AR186" s="327"/>
      <c r="AS186" s="327"/>
      <c r="AT186" s="327"/>
      <c r="AU186" s="327"/>
      <c r="AV186" s="327"/>
    </row>
    <row r="187" spans="1:48" s="349" customFormat="1" x14ac:dyDescent="0.2">
      <c r="A187" s="108">
        <v>4.21</v>
      </c>
      <c r="B187" s="68" t="s">
        <v>147</v>
      </c>
      <c r="C187" s="259">
        <v>1</v>
      </c>
      <c r="D187" s="59" t="s">
        <v>52</v>
      </c>
      <c r="E187" s="290"/>
      <c r="F187" s="46">
        <f t="shared" si="2"/>
        <v>0</v>
      </c>
      <c r="G187" s="337"/>
      <c r="H187" s="327"/>
      <c r="I187" s="327"/>
      <c r="J187" s="327"/>
      <c r="K187" s="327"/>
      <c r="L187" s="327"/>
      <c r="M187" s="327"/>
      <c r="N187" s="327"/>
      <c r="O187" s="327"/>
      <c r="P187" s="327"/>
      <c r="Q187" s="327"/>
      <c r="R187" s="327"/>
      <c r="S187" s="327"/>
      <c r="T187" s="327"/>
      <c r="U187" s="327"/>
      <c r="V187" s="327"/>
      <c r="W187" s="327"/>
      <c r="X187" s="327"/>
      <c r="Y187" s="327"/>
      <c r="Z187" s="327"/>
      <c r="AA187" s="327"/>
      <c r="AB187" s="327"/>
      <c r="AC187" s="327"/>
      <c r="AD187" s="327"/>
      <c r="AE187" s="327"/>
      <c r="AF187" s="327"/>
      <c r="AG187" s="327"/>
      <c r="AH187" s="327"/>
      <c r="AI187" s="327"/>
      <c r="AJ187" s="327"/>
      <c r="AK187" s="327"/>
      <c r="AL187" s="327"/>
      <c r="AM187" s="327"/>
      <c r="AN187" s="327"/>
      <c r="AO187" s="327"/>
      <c r="AP187" s="327"/>
      <c r="AQ187" s="327"/>
      <c r="AR187" s="327"/>
      <c r="AS187" s="327"/>
      <c r="AT187" s="327"/>
      <c r="AU187" s="327"/>
      <c r="AV187" s="327"/>
    </row>
    <row r="188" spans="1:48" s="349" customFormat="1" x14ac:dyDescent="0.2">
      <c r="A188" s="108">
        <v>4.22</v>
      </c>
      <c r="B188" s="68" t="s">
        <v>148</v>
      </c>
      <c r="C188" s="259">
        <v>2</v>
      </c>
      <c r="D188" s="59" t="s">
        <v>52</v>
      </c>
      <c r="E188" s="290"/>
      <c r="F188" s="46">
        <f t="shared" si="2"/>
        <v>0</v>
      </c>
      <c r="G188" s="337"/>
      <c r="H188" s="327"/>
      <c r="I188" s="327"/>
      <c r="J188" s="327"/>
      <c r="K188" s="327"/>
      <c r="L188" s="327"/>
      <c r="M188" s="327"/>
      <c r="N188" s="327"/>
      <c r="O188" s="327"/>
      <c r="P188" s="327"/>
      <c r="Q188" s="327"/>
      <c r="R188" s="327"/>
      <c r="S188" s="327"/>
      <c r="T188" s="327"/>
      <c r="U188" s="327"/>
      <c r="V188" s="327"/>
      <c r="W188" s="327"/>
      <c r="X188" s="327"/>
      <c r="Y188" s="327"/>
      <c r="Z188" s="327"/>
      <c r="AA188" s="327"/>
      <c r="AB188" s="327"/>
      <c r="AC188" s="327"/>
      <c r="AD188" s="327"/>
      <c r="AE188" s="327"/>
      <c r="AF188" s="327"/>
      <c r="AG188" s="327"/>
      <c r="AH188" s="327"/>
      <c r="AI188" s="327"/>
      <c r="AJ188" s="327"/>
      <c r="AK188" s="327"/>
      <c r="AL188" s="327"/>
      <c r="AM188" s="327"/>
      <c r="AN188" s="327"/>
      <c r="AO188" s="327"/>
      <c r="AP188" s="327"/>
      <c r="AQ188" s="327"/>
      <c r="AR188" s="327"/>
      <c r="AS188" s="327"/>
      <c r="AT188" s="327"/>
      <c r="AU188" s="327"/>
      <c r="AV188" s="327"/>
    </row>
    <row r="189" spans="1:48" s="349" customFormat="1" x14ac:dyDescent="0.2">
      <c r="A189" s="108">
        <v>4.2300000000000004</v>
      </c>
      <c r="B189" s="68" t="s">
        <v>173</v>
      </c>
      <c r="C189" s="259">
        <v>1</v>
      </c>
      <c r="D189" s="59" t="s">
        <v>52</v>
      </c>
      <c r="E189" s="290"/>
      <c r="F189" s="46">
        <f t="shared" si="2"/>
        <v>0</v>
      </c>
      <c r="G189" s="337"/>
      <c r="H189" s="327"/>
      <c r="I189" s="327"/>
      <c r="J189" s="327"/>
      <c r="K189" s="327"/>
      <c r="L189" s="327"/>
      <c r="M189" s="327"/>
      <c r="N189" s="327"/>
      <c r="O189" s="327"/>
      <c r="P189" s="327"/>
      <c r="Q189" s="327"/>
      <c r="R189" s="327"/>
      <c r="S189" s="327"/>
      <c r="T189" s="327"/>
      <c r="U189" s="327"/>
      <c r="V189" s="327"/>
      <c r="W189" s="327"/>
      <c r="X189" s="327"/>
      <c r="Y189" s="327"/>
      <c r="Z189" s="327"/>
      <c r="AA189" s="327"/>
      <c r="AB189" s="327"/>
      <c r="AC189" s="327"/>
      <c r="AD189" s="327"/>
      <c r="AE189" s="327"/>
      <c r="AF189" s="327"/>
      <c r="AG189" s="327"/>
      <c r="AH189" s="327"/>
      <c r="AI189" s="327"/>
      <c r="AJ189" s="327"/>
      <c r="AK189" s="327"/>
      <c r="AL189" s="327"/>
      <c r="AM189" s="327"/>
      <c r="AN189" s="327"/>
      <c r="AO189" s="327"/>
      <c r="AP189" s="327"/>
      <c r="AQ189" s="327"/>
      <c r="AR189" s="327"/>
      <c r="AS189" s="327"/>
      <c r="AT189" s="327"/>
      <c r="AU189" s="327"/>
      <c r="AV189" s="327"/>
    </row>
    <row r="190" spans="1:48" s="349" customFormat="1" ht="25.5" x14ac:dyDescent="0.2">
      <c r="A190" s="108">
        <v>4.24</v>
      </c>
      <c r="B190" s="109" t="s">
        <v>174</v>
      </c>
      <c r="C190" s="265">
        <v>20</v>
      </c>
      <c r="D190" s="107" t="s">
        <v>45</v>
      </c>
      <c r="E190" s="290"/>
      <c r="F190" s="46">
        <f t="shared" si="2"/>
        <v>0</v>
      </c>
      <c r="G190" s="337"/>
      <c r="H190" s="327"/>
      <c r="I190" s="327"/>
      <c r="J190" s="327"/>
      <c r="K190" s="327"/>
      <c r="L190" s="327"/>
      <c r="M190" s="327"/>
      <c r="N190" s="327"/>
      <c r="O190" s="327"/>
      <c r="P190" s="327"/>
      <c r="Q190" s="327"/>
      <c r="R190" s="327"/>
      <c r="S190" s="327"/>
      <c r="T190" s="327"/>
      <c r="U190" s="327"/>
      <c r="V190" s="327"/>
      <c r="W190" s="327"/>
      <c r="X190" s="327"/>
      <c r="Y190" s="327"/>
      <c r="Z190" s="327"/>
      <c r="AA190" s="327"/>
      <c r="AB190" s="327"/>
      <c r="AC190" s="327"/>
      <c r="AD190" s="327"/>
      <c r="AE190" s="327"/>
      <c r="AF190" s="327"/>
      <c r="AG190" s="327"/>
      <c r="AH190" s="327"/>
      <c r="AI190" s="327"/>
      <c r="AJ190" s="327"/>
      <c r="AK190" s="327"/>
      <c r="AL190" s="327"/>
      <c r="AM190" s="327"/>
      <c r="AN190" s="327"/>
      <c r="AO190" s="327"/>
      <c r="AP190" s="327"/>
      <c r="AQ190" s="327"/>
      <c r="AR190" s="327"/>
      <c r="AS190" s="327"/>
      <c r="AT190" s="327"/>
      <c r="AU190" s="327"/>
      <c r="AV190" s="327"/>
    </row>
    <row r="191" spans="1:48" s="349" customFormat="1" x14ac:dyDescent="0.2">
      <c r="A191" s="108">
        <v>4.25</v>
      </c>
      <c r="B191" s="69" t="s">
        <v>175</v>
      </c>
      <c r="C191" s="265">
        <v>1</v>
      </c>
      <c r="D191" s="107" t="s">
        <v>52</v>
      </c>
      <c r="E191" s="290"/>
      <c r="F191" s="46">
        <f t="shared" si="2"/>
        <v>0</v>
      </c>
      <c r="G191" s="337"/>
      <c r="H191" s="327"/>
      <c r="I191" s="327"/>
      <c r="J191" s="327"/>
      <c r="K191" s="327"/>
      <c r="L191" s="327"/>
      <c r="M191" s="327"/>
      <c r="N191" s="327"/>
      <c r="O191" s="327"/>
      <c r="P191" s="327"/>
      <c r="Q191" s="327"/>
      <c r="R191" s="327"/>
      <c r="S191" s="327"/>
      <c r="T191" s="327"/>
      <c r="U191" s="327"/>
      <c r="V191" s="327"/>
      <c r="W191" s="327"/>
      <c r="X191" s="327"/>
      <c r="Y191" s="327"/>
      <c r="Z191" s="327"/>
      <c r="AA191" s="327"/>
      <c r="AB191" s="327"/>
      <c r="AC191" s="327"/>
      <c r="AD191" s="327"/>
      <c r="AE191" s="327"/>
      <c r="AF191" s="327"/>
      <c r="AG191" s="327"/>
      <c r="AH191" s="327"/>
      <c r="AI191" s="327"/>
      <c r="AJ191" s="327"/>
      <c r="AK191" s="327"/>
      <c r="AL191" s="327"/>
      <c r="AM191" s="327"/>
      <c r="AN191" s="327"/>
      <c r="AO191" s="327"/>
      <c r="AP191" s="327"/>
      <c r="AQ191" s="327"/>
      <c r="AR191" s="327"/>
      <c r="AS191" s="327"/>
      <c r="AT191" s="327"/>
      <c r="AU191" s="327"/>
      <c r="AV191" s="327"/>
    </row>
    <row r="192" spans="1:48" s="349" customFormat="1" x14ac:dyDescent="0.2">
      <c r="A192" s="108">
        <v>4.26</v>
      </c>
      <c r="B192" s="69" t="s">
        <v>176</v>
      </c>
      <c r="C192" s="265">
        <v>3</v>
      </c>
      <c r="D192" s="107" t="s">
        <v>52</v>
      </c>
      <c r="E192" s="290"/>
      <c r="F192" s="46">
        <f t="shared" si="2"/>
        <v>0</v>
      </c>
      <c r="G192" s="337"/>
      <c r="H192" s="327"/>
      <c r="I192" s="327"/>
      <c r="J192" s="327"/>
      <c r="K192" s="327"/>
      <c r="L192" s="327"/>
      <c r="M192" s="327"/>
      <c r="N192" s="327"/>
      <c r="O192" s="327"/>
      <c r="P192" s="327"/>
      <c r="Q192" s="327"/>
      <c r="R192" s="327"/>
      <c r="S192" s="327"/>
      <c r="T192" s="327"/>
      <c r="U192" s="327"/>
      <c r="V192" s="327"/>
      <c r="W192" s="327"/>
      <c r="X192" s="327"/>
      <c r="Y192" s="327"/>
      <c r="Z192" s="327"/>
      <c r="AA192" s="327"/>
      <c r="AB192" s="327"/>
      <c r="AC192" s="327"/>
      <c r="AD192" s="327"/>
      <c r="AE192" s="327"/>
      <c r="AF192" s="327"/>
      <c r="AG192" s="327"/>
      <c r="AH192" s="327"/>
      <c r="AI192" s="327"/>
      <c r="AJ192" s="327"/>
      <c r="AK192" s="327"/>
      <c r="AL192" s="327"/>
      <c r="AM192" s="327"/>
      <c r="AN192" s="327"/>
      <c r="AO192" s="327"/>
      <c r="AP192" s="327"/>
      <c r="AQ192" s="327"/>
      <c r="AR192" s="327"/>
      <c r="AS192" s="327"/>
      <c r="AT192" s="327"/>
      <c r="AU192" s="327"/>
      <c r="AV192" s="327"/>
    </row>
    <row r="193" spans="1:48" s="349" customFormat="1" x14ac:dyDescent="0.2">
      <c r="A193" s="108">
        <v>4.2699999999999996</v>
      </c>
      <c r="B193" s="69" t="s">
        <v>177</v>
      </c>
      <c r="C193" s="265">
        <v>2</v>
      </c>
      <c r="D193" s="107" t="s">
        <v>52</v>
      </c>
      <c r="E193" s="290"/>
      <c r="F193" s="46">
        <f t="shared" si="2"/>
        <v>0</v>
      </c>
      <c r="G193" s="337"/>
      <c r="H193" s="327"/>
      <c r="I193" s="327"/>
      <c r="J193" s="327"/>
      <c r="K193" s="327"/>
      <c r="L193" s="327"/>
      <c r="M193" s="327"/>
      <c r="N193" s="327"/>
      <c r="O193" s="327"/>
      <c r="P193" s="327"/>
      <c r="Q193" s="327"/>
      <c r="R193" s="327"/>
      <c r="S193" s="327"/>
      <c r="T193" s="327"/>
      <c r="U193" s="327"/>
      <c r="V193" s="327"/>
      <c r="W193" s="327"/>
      <c r="X193" s="327"/>
      <c r="Y193" s="327"/>
      <c r="Z193" s="327"/>
      <c r="AA193" s="327"/>
      <c r="AB193" s="327"/>
      <c r="AC193" s="327"/>
      <c r="AD193" s="327"/>
      <c r="AE193" s="327"/>
      <c r="AF193" s="327"/>
      <c r="AG193" s="327"/>
      <c r="AH193" s="327"/>
      <c r="AI193" s="327"/>
      <c r="AJ193" s="327"/>
      <c r="AK193" s="327"/>
      <c r="AL193" s="327"/>
      <c r="AM193" s="327"/>
      <c r="AN193" s="327"/>
      <c r="AO193" s="327"/>
      <c r="AP193" s="327"/>
      <c r="AQ193" s="327"/>
      <c r="AR193" s="327"/>
      <c r="AS193" s="327"/>
      <c r="AT193" s="327"/>
      <c r="AU193" s="327"/>
      <c r="AV193" s="327"/>
    </row>
    <row r="194" spans="1:48" s="349" customFormat="1" x14ac:dyDescent="0.2">
      <c r="A194" s="108">
        <v>4.28</v>
      </c>
      <c r="B194" s="69" t="s">
        <v>178</v>
      </c>
      <c r="C194" s="265">
        <v>6</v>
      </c>
      <c r="D194" s="107" t="s">
        <v>52</v>
      </c>
      <c r="E194" s="290"/>
      <c r="F194" s="46">
        <f t="shared" si="2"/>
        <v>0</v>
      </c>
      <c r="G194" s="337"/>
      <c r="H194" s="327"/>
      <c r="I194" s="327"/>
      <c r="J194" s="327"/>
      <c r="K194" s="327"/>
      <c r="L194" s="327"/>
      <c r="M194" s="327"/>
      <c r="N194" s="327"/>
      <c r="O194" s="327"/>
      <c r="P194" s="327"/>
      <c r="Q194" s="327"/>
      <c r="R194" s="327"/>
      <c r="S194" s="327"/>
      <c r="T194" s="327"/>
      <c r="U194" s="327"/>
      <c r="V194" s="327"/>
      <c r="W194" s="327"/>
      <c r="X194" s="327"/>
      <c r="Y194" s="327"/>
      <c r="Z194" s="327"/>
      <c r="AA194" s="327"/>
      <c r="AB194" s="327"/>
      <c r="AC194" s="327"/>
      <c r="AD194" s="327"/>
      <c r="AE194" s="327"/>
      <c r="AF194" s="327"/>
      <c r="AG194" s="327"/>
      <c r="AH194" s="327"/>
      <c r="AI194" s="327"/>
      <c r="AJ194" s="327"/>
      <c r="AK194" s="327"/>
      <c r="AL194" s="327"/>
      <c r="AM194" s="327"/>
      <c r="AN194" s="327"/>
      <c r="AO194" s="327"/>
      <c r="AP194" s="327"/>
      <c r="AQ194" s="327"/>
      <c r="AR194" s="327"/>
      <c r="AS194" s="327"/>
      <c r="AT194" s="327"/>
      <c r="AU194" s="327"/>
      <c r="AV194" s="327"/>
    </row>
    <row r="195" spans="1:48" s="349" customFormat="1" ht="25.5" x14ac:dyDescent="0.2">
      <c r="A195" s="108">
        <v>4.29</v>
      </c>
      <c r="B195" s="56" t="s">
        <v>179</v>
      </c>
      <c r="C195" s="265">
        <v>2</v>
      </c>
      <c r="D195" s="107" t="s">
        <v>52</v>
      </c>
      <c r="E195" s="290"/>
      <c r="F195" s="46">
        <f t="shared" si="2"/>
        <v>0</v>
      </c>
      <c r="G195" s="337"/>
      <c r="H195" s="327"/>
      <c r="I195" s="327"/>
      <c r="J195" s="327"/>
      <c r="K195" s="327"/>
      <c r="L195" s="327"/>
      <c r="M195" s="327"/>
      <c r="N195" s="327"/>
      <c r="O195" s="327"/>
      <c r="P195" s="327"/>
      <c r="Q195" s="327"/>
      <c r="R195" s="327"/>
      <c r="S195" s="327"/>
      <c r="T195" s="327"/>
      <c r="U195" s="327"/>
      <c r="V195" s="327"/>
      <c r="W195" s="327"/>
      <c r="X195" s="327"/>
      <c r="Y195" s="327"/>
      <c r="Z195" s="327"/>
      <c r="AA195" s="327"/>
      <c r="AB195" s="327"/>
      <c r="AC195" s="327"/>
      <c r="AD195" s="327"/>
      <c r="AE195" s="327"/>
      <c r="AF195" s="327"/>
      <c r="AG195" s="327"/>
      <c r="AH195" s="327"/>
      <c r="AI195" s="327"/>
      <c r="AJ195" s="327"/>
      <c r="AK195" s="327"/>
      <c r="AL195" s="327"/>
      <c r="AM195" s="327"/>
      <c r="AN195" s="327"/>
      <c r="AO195" s="327"/>
      <c r="AP195" s="327"/>
      <c r="AQ195" s="327"/>
      <c r="AR195" s="327"/>
      <c r="AS195" s="327"/>
      <c r="AT195" s="327"/>
      <c r="AU195" s="327"/>
      <c r="AV195" s="327"/>
    </row>
    <row r="196" spans="1:48" s="349" customFormat="1" x14ac:dyDescent="0.2">
      <c r="A196" s="108">
        <v>4.3</v>
      </c>
      <c r="B196" s="70" t="s">
        <v>141</v>
      </c>
      <c r="C196" s="265">
        <v>110</v>
      </c>
      <c r="D196" s="107" t="s">
        <v>45</v>
      </c>
      <c r="E196" s="290"/>
      <c r="F196" s="46">
        <f t="shared" si="2"/>
        <v>0</v>
      </c>
      <c r="G196" s="337"/>
      <c r="H196" s="327"/>
      <c r="I196" s="327"/>
      <c r="J196" s="327"/>
      <c r="K196" s="327"/>
      <c r="L196" s="327"/>
      <c r="M196" s="327"/>
      <c r="N196" s="327"/>
      <c r="O196" s="327"/>
      <c r="P196" s="327"/>
      <c r="Q196" s="327"/>
      <c r="R196" s="327"/>
      <c r="S196" s="327"/>
      <c r="T196" s="327"/>
      <c r="U196" s="327"/>
      <c r="V196" s="327"/>
      <c r="W196" s="327"/>
      <c r="X196" s="327"/>
      <c r="Y196" s="327"/>
      <c r="Z196" s="327"/>
      <c r="AA196" s="327"/>
      <c r="AB196" s="327"/>
      <c r="AC196" s="327"/>
      <c r="AD196" s="327"/>
      <c r="AE196" s="327"/>
      <c r="AF196" s="327"/>
      <c r="AG196" s="327"/>
      <c r="AH196" s="327"/>
      <c r="AI196" s="327"/>
      <c r="AJ196" s="327"/>
      <c r="AK196" s="327"/>
      <c r="AL196" s="327"/>
      <c r="AM196" s="327"/>
      <c r="AN196" s="327"/>
      <c r="AO196" s="327"/>
      <c r="AP196" s="327"/>
      <c r="AQ196" s="327"/>
      <c r="AR196" s="327"/>
      <c r="AS196" s="327"/>
      <c r="AT196" s="327"/>
      <c r="AU196" s="327"/>
      <c r="AV196" s="327"/>
    </row>
    <row r="197" spans="1:48" s="349" customFormat="1" x14ac:dyDescent="0.2">
      <c r="A197" s="108">
        <v>4.3099999999999996</v>
      </c>
      <c r="B197" s="70" t="s">
        <v>145</v>
      </c>
      <c r="C197" s="265">
        <v>1</v>
      </c>
      <c r="D197" s="648" t="s">
        <v>52</v>
      </c>
      <c r="E197" s="290"/>
      <c r="F197" s="46">
        <f t="shared" si="2"/>
        <v>0</v>
      </c>
      <c r="G197" s="337"/>
      <c r="H197" s="327"/>
      <c r="I197" s="327"/>
      <c r="J197" s="327"/>
      <c r="K197" s="327"/>
      <c r="L197" s="327"/>
      <c r="M197" s="327"/>
      <c r="N197" s="327"/>
      <c r="O197" s="327"/>
      <c r="P197" s="327"/>
      <c r="Q197" s="327"/>
      <c r="R197" s="327"/>
      <c r="S197" s="327"/>
      <c r="T197" s="327"/>
      <c r="U197" s="327"/>
      <c r="V197" s="327"/>
      <c r="W197" s="327"/>
      <c r="X197" s="327"/>
      <c r="Y197" s="327"/>
      <c r="Z197" s="327"/>
      <c r="AA197" s="327"/>
      <c r="AB197" s="327"/>
      <c r="AC197" s="327"/>
      <c r="AD197" s="327"/>
      <c r="AE197" s="327"/>
      <c r="AF197" s="327"/>
      <c r="AG197" s="327"/>
      <c r="AH197" s="327"/>
      <c r="AI197" s="327"/>
      <c r="AJ197" s="327"/>
      <c r="AK197" s="327"/>
      <c r="AL197" s="327"/>
      <c r="AM197" s="327"/>
      <c r="AN197" s="327"/>
      <c r="AO197" s="327"/>
      <c r="AP197" s="327"/>
      <c r="AQ197" s="327"/>
      <c r="AR197" s="327"/>
      <c r="AS197" s="327"/>
      <c r="AT197" s="327"/>
      <c r="AU197" s="327"/>
      <c r="AV197" s="327"/>
    </row>
    <row r="198" spans="1:48" s="349" customFormat="1" x14ac:dyDescent="0.2">
      <c r="A198" s="108">
        <v>4.32</v>
      </c>
      <c r="B198" s="56" t="s">
        <v>180</v>
      </c>
      <c r="C198" s="259">
        <v>2</v>
      </c>
      <c r="D198" s="59" t="s">
        <v>52</v>
      </c>
      <c r="E198" s="290"/>
      <c r="F198" s="46">
        <f t="shared" si="2"/>
        <v>0</v>
      </c>
      <c r="G198" s="337"/>
      <c r="H198" s="327"/>
      <c r="I198" s="327"/>
      <c r="J198" s="327"/>
      <c r="K198" s="327"/>
      <c r="L198" s="327"/>
      <c r="M198" s="327"/>
      <c r="N198" s="327"/>
      <c r="O198" s="327"/>
      <c r="P198" s="327"/>
      <c r="Q198" s="327"/>
      <c r="R198" s="327"/>
      <c r="S198" s="327"/>
      <c r="T198" s="327"/>
      <c r="U198" s="327"/>
      <c r="V198" s="327"/>
      <c r="W198" s="327"/>
      <c r="X198" s="327"/>
      <c r="Y198" s="327"/>
      <c r="Z198" s="327"/>
      <c r="AA198" s="327"/>
      <c r="AB198" s="327"/>
      <c r="AC198" s="327"/>
      <c r="AD198" s="327"/>
      <c r="AE198" s="327"/>
      <c r="AF198" s="327"/>
      <c r="AG198" s="327"/>
      <c r="AH198" s="327"/>
      <c r="AI198" s="327"/>
      <c r="AJ198" s="327"/>
      <c r="AK198" s="327"/>
      <c r="AL198" s="327"/>
      <c r="AM198" s="327"/>
      <c r="AN198" s="327"/>
      <c r="AO198" s="327"/>
      <c r="AP198" s="327"/>
      <c r="AQ198" s="327"/>
      <c r="AR198" s="327"/>
      <c r="AS198" s="327"/>
      <c r="AT198" s="327"/>
      <c r="AU198" s="327"/>
      <c r="AV198" s="327"/>
    </row>
    <row r="199" spans="1:48" s="349" customFormat="1" x14ac:dyDescent="0.2">
      <c r="A199" s="108">
        <v>4.33</v>
      </c>
      <c r="B199" s="56" t="s">
        <v>76</v>
      </c>
      <c r="C199" s="259">
        <v>0.3</v>
      </c>
      <c r="D199" s="59" t="s">
        <v>27</v>
      </c>
      <c r="E199" s="290"/>
      <c r="F199" s="46">
        <f t="shared" si="2"/>
        <v>0</v>
      </c>
      <c r="G199" s="337"/>
      <c r="H199" s="327"/>
      <c r="I199" s="327"/>
      <c r="J199" s="327"/>
      <c r="K199" s="327"/>
      <c r="L199" s="327"/>
      <c r="M199" s="327"/>
      <c r="N199" s="327"/>
      <c r="O199" s="327"/>
      <c r="P199" s="327"/>
      <c r="Q199" s="327"/>
      <c r="R199" s="327"/>
      <c r="S199" s="327"/>
      <c r="T199" s="327"/>
      <c r="U199" s="327"/>
      <c r="V199" s="327"/>
      <c r="W199" s="327"/>
      <c r="X199" s="327"/>
      <c r="Y199" s="327"/>
      <c r="Z199" s="327"/>
      <c r="AA199" s="327"/>
      <c r="AB199" s="327"/>
      <c r="AC199" s="327"/>
      <c r="AD199" s="327"/>
      <c r="AE199" s="327"/>
      <c r="AF199" s="327"/>
      <c r="AG199" s="327"/>
      <c r="AH199" s="327"/>
      <c r="AI199" s="327"/>
      <c r="AJ199" s="327"/>
      <c r="AK199" s="327"/>
      <c r="AL199" s="327"/>
      <c r="AM199" s="327"/>
      <c r="AN199" s="327"/>
      <c r="AO199" s="327"/>
      <c r="AP199" s="327"/>
      <c r="AQ199" s="327"/>
      <c r="AR199" s="327"/>
      <c r="AS199" s="327"/>
      <c r="AT199" s="327"/>
      <c r="AU199" s="327"/>
      <c r="AV199" s="327"/>
    </row>
    <row r="200" spans="1:48" s="327" customFormat="1" ht="9" customHeight="1" x14ac:dyDescent="0.2">
      <c r="A200" s="108"/>
      <c r="B200" s="70"/>
      <c r="C200" s="259"/>
      <c r="D200" s="67"/>
      <c r="E200" s="290"/>
      <c r="F200" s="46">
        <f t="shared" ref="F200:F249" si="3">ROUND(C200*E200,2)</f>
        <v>0</v>
      </c>
      <c r="G200" s="337"/>
    </row>
    <row r="201" spans="1:48" x14ac:dyDescent="0.2">
      <c r="A201" s="110">
        <v>5</v>
      </c>
      <c r="B201" s="111" t="s">
        <v>218</v>
      </c>
      <c r="C201" s="243"/>
      <c r="D201" s="112"/>
      <c r="E201" s="288"/>
      <c r="F201" s="46">
        <f t="shared" si="3"/>
        <v>0</v>
      </c>
      <c r="G201" s="337"/>
      <c r="H201" s="327"/>
      <c r="I201" s="327"/>
      <c r="J201" s="327"/>
      <c r="K201" s="327"/>
      <c r="L201" s="327"/>
    </row>
    <row r="202" spans="1:48" s="354" customFormat="1" ht="9" customHeight="1" x14ac:dyDescent="0.2">
      <c r="A202" s="113"/>
      <c r="B202" s="111"/>
      <c r="C202" s="243"/>
      <c r="D202" s="112"/>
      <c r="E202" s="288"/>
      <c r="F202" s="46">
        <f t="shared" si="3"/>
        <v>0</v>
      </c>
      <c r="G202" s="337"/>
      <c r="H202" s="327"/>
      <c r="I202" s="327"/>
      <c r="J202" s="327"/>
      <c r="K202" s="327"/>
      <c r="L202" s="327"/>
    </row>
    <row r="203" spans="1:48" x14ac:dyDescent="0.2">
      <c r="A203" s="114">
        <v>5.0999999999999996</v>
      </c>
      <c r="B203" s="115" t="s">
        <v>7</v>
      </c>
      <c r="C203" s="245">
        <v>1</v>
      </c>
      <c r="D203" s="649" t="s">
        <v>52</v>
      </c>
      <c r="E203" s="288"/>
      <c r="F203" s="46">
        <f t="shared" si="3"/>
        <v>0</v>
      </c>
      <c r="G203" s="337"/>
      <c r="H203" s="327"/>
      <c r="I203" s="327"/>
      <c r="J203" s="327"/>
      <c r="K203" s="327"/>
      <c r="L203" s="327"/>
    </row>
    <row r="204" spans="1:48" ht="9.75" customHeight="1" x14ac:dyDescent="0.2">
      <c r="A204" s="116"/>
      <c r="B204" s="115"/>
      <c r="C204" s="245"/>
      <c r="D204" s="85"/>
      <c r="E204" s="288"/>
      <c r="F204" s="46">
        <f t="shared" si="3"/>
        <v>0</v>
      </c>
      <c r="G204" s="337"/>
      <c r="H204" s="327"/>
      <c r="I204" s="327"/>
    </row>
    <row r="205" spans="1:48" x14ac:dyDescent="0.2">
      <c r="A205" s="114">
        <v>5.2</v>
      </c>
      <c r="B205" s="115" t="s">
        <v>61</v>
      </c>
      <c r="C205" s="245">
        <v>1</v>
      </c>
      <c r="D205" s="649" t="s">
        <v>52</v>
      </c>
      <c r="E205" s="288"/>
      <c r="F205" s="46">
        <f t="shared" si="3"/>
        <v>0</v>
      </c>
      <c r="G205" s="337"/>
      <c r="H205" s="327"/>
      <c r="I205" s="327"/>
    </row>
    <row r="206" spans="1:48" ht="9.75" customHeight="1" x14ac:dyDescent="0.2">
      <c r="A206" s="113"/>
      <c r="B206" s="115"/>
      <c r="C206" s="245"/>
      <c r="D206" s="85"/>
      <c r="E206" s="288"/>
      <c r="F206" s="46">
        <f t="shared" si="3"/>
        <v>0</v>
      </c>
      <c r="G206" s="337"/>
      <c r="H206" s="327"/>
      <c r="I206" s="327"/>
    </row>
    <row r="207" spans="1:48" x14ac:dyDescent="0.2">
      <c r="A207" s="116">
        <v>5.3</v>
      </c>
      <c r="B207" s="117" t="s">
        <v>708</v>
      </c>
      <c r="C207" s="245"/>
      <c r="D207" s="85"/>
      <c r="E207" s="288"/>
      <c r="F207" s="46">
        <f t="shared" si="3"/>
        <v>0</v>
      </c>
      <c r="G207" s="337"/>
      <c r="H207" s="327"/>
      <c r="I207" s="327"/>
    </row>
    <row r="208" spans="1:48" x14ac:dyDescent="0.2">
      <c r="A208" s="118" t="s">
        <v>305</v>
      </c>
      <c r="B208" s="115" t="s">
        <v>219</v>
      </c>
      <c r="C208" s="245">
        <v>1.36</v>
      </c>
      <c r="D208" s="85" t="s">
        <v>8</v>
      </c>
      <c r="E208" s="288"/>
      <c r="F208" s="46">
        <f t="shared" si="3"/>
        <v>0</v>
      </c>
      <c r="G208" s="337"/>
      <c r="H208" s="327"/>
      <c r="I208" s="327"/>
    </row>
    <row r="209" spans="1:12" x14ac:dyDescent="0.2">
      <c r="A209" s="118" t="s">
        <v>306</v>
      </c>
      <c r="B209" s="119" t="s">
        <v>220</v>
      </c>
      <c r="C209" s="245">
        <v>0.28000000000000003</v>
      </c>
      <c r="D209" s="85" t="s">
        <v>8</v>
      </c>
      <c r="E209" s="288"/>
      <c r="F209" s="46">
        <f t="shared" si="3"/>
        <v>0</v>
      </c>
      <c r="G209" s="337"/>
      <c r="H209" s="327"/>
      <c r="I209" s="327"/>
    </row>
    <row r="210" spans="1:12" x14ac:dyDescent="0.2">
      <c r="A210" s="118" t="s">
        <v>307</v>
      </c>
      <c r="B210" s="119" t="s">
        <v>221</v>
      </c>
      <c r="C210" s="245">
        <v>0.28000000000000003</v>
      </c>
      <c r="D210" s="85" t="s">
        <v>8</v>
      </c>
      <c r="E210" s="288"/>
      <c r="F210" s="46">
        <f t="shared" si="3"/>
        <v>0</v>
      </c>
      <c r="G210" s="337"/>
      <c r="H210" s="327"/>
      <c r="I210" s="327"/>
    </row>
    <row r="211" spans="1:12" x14ac:dyDescent="0.2">
      <c r="A211" s="118" t="s">
        <v>308</v>
      </c>
      <c r="B211" s="115" t="s">
        <v>436</v>
      </c>
      <c r="C211" s="245">
        <v>1.1299999999999999</v>
      </c>
      <c r="D211" s="85" t="s">
        <v>8</v>
      </c>
      <c r="E211" s="288"/>
      <c r="F211" s="46">
        <f t="shared" si="3"/>
        <v>0</v>
      </c>
      <c r="G211" s="337"/>
      <c r="H211" s="327"/>
      <c r="I211" s="327"/>
    </row>
    <row r="212" spans="1:12" ht="9" customHeight="1" x14ac:dyDescent="0.2">
      <c r="A212" s="113"/>
      <c r="B212" s="115"/>
      <c r="C212" s="245"/>
      <c r="D212" s="85"/>
      <c r="E212" s="288"/>
      <c r="F212" s="46">
        <f t="shared" si="3"/>
        <v>0</v>
      </c>
      <c r="G212" s="337"/>
      <c r="H212" s="355"/>
      <c r="I212" s="327"/>
    </row>
    <row r="213" spans="1:12" x14ac:dyDescent="0.2">
      <c r="A213" s="116">
        <v>5.4</v>
      </c>
      <c r="B213" s="117" t="s">
        <v>222</v>
      </c>
      <c r="C213" s="245"/>
      <c r="D213" s="85"/>
      <c r="E213" s="288"/>
      <c r="F213" s="46">
        <f t="shared" si="3"/>
        <v>0</v>
      </c>
      <c r="G213" s="337"/>
      <c r="H213" s="327"/>
      <c r="I213" s="327"/>
    </row>
    <row r="214" spans="1:12" x14ac:dyDescent="0.2">
      <c r="A214" s="118" t="s">
        <v>311</v>
      </c>
      <c r="B214" s="115" t="s">
        <v>223</v>
      </c>
      <c r="C214" s="245">
        <v>7.56</v>
      </c>
      <c r="D214" s="85" t="s">
        <v>31</v>
      </c>
      <c r="E214" s="288"/>
      <c r="F214" s="46">
        <f t="shared" si="3"/>
        <v>0</v>
      </c>
      <c r="G214" s="337"/>
      <c r="H214" s="327"/>
      <c r="I214" s="327"/>
    </row>
    <row r="215" spans="1:12" x14ac:dyDescent="0.2">
      <c r="A215" s="118" t="s">
        <v>312</v>
      </c>
      <c r="B215" s="115" t="s">
        <v>224</v>
      </c>
      <c r="C215" s="245">
        <v>26.22</v>
      </c>
      <c r="D215" s="85" t="s">
        <v>31</v>
      </c>
      <c r="E215" s="288"/>
      <c r="F215" s="46">
        <f t="shared" si="3"/>
        <v>0</v>
      </c>
      <c r="G215" s="337"/>
      <c r="H215" s="327"/>
      <c r="I215" s="327"/>
    </row>
    <row r="216" spans="1:12" s="327" customFormat="1" ht="7.5" customHeight="1" x14ac:dyDescent="0.2">
      <c r="A216" s="120"/>
      <c r="B216" s="121"/>
      <c r="C216" s="247"/>
      <c r="D216" s="48"/>
      <c r="E216" s="299"/>
      <c r="F216" s="46">
        <f t="shared" si="3"/>
        <v>0</v>
      </c>
      <c r="G216" s="337"/>
    </row>
    <row r="217" spans="1:12" s="327" customFormat="1" x14ac:dyDescent="0.2">
      <c r="A217" s="116">
        <v>5.5</v>
      </c>
      <c r="B217" s="117" t="s">
        <v>88</v>
      </c>
      <c r="C217" s="245"/>
      <c r="D217" s="85"/>
      <c r="E217" s="288"/>
      <c r="F217" s="46">
        <f t="shared" si="3"/>
        <v>0</v>
      </c>
      <c r="G217" s="337"/>
    </row>
    <row r="218" spans="1:12" s="354" customFormat="1" x14ac:dyDescent="0.2">
      <c r="A218" s="118" t="s">
        <v>314</v>
      </c>
      <c r="B218" s="115" t="s">
        <v>438</v>
      </c>
      <c r="C218" s="245">
        <v>29.58</v>
      </c>
      <c r="D218" s="85" t="s">
        <v>31</v>
      </c>
      <c r="E218" s="288"/>
      <c r="F218" s="46">
        <f t="shared" si="3"/>
        <v>0</v>
      </c>
      <c r="G218" s="337"/>
      <c r="H218" s="327"/>
      <c r="I218" s="327"/>
      <c r="J218" s="327"/>
      <c r="K218" s="327"/>
      <c r="L218" s="327"/>
    </row>
    <row r="219" spans="1:12" x14ac:dyDescent="0.2">
      <c r="A219" s="118" t="s">
        <v>315</v>
      </c>
      <c r="B219" s="115" t="s">
        <v>33</v>
      </c>
      <c r="C219" s="245">
        <v>26.4</v>
      </c>
      <c r="D219" s="85" t="s">
        <v>31</v>
      </c>
      <c r="E219" s="288"/>
      <c r="F219" s="46">
        <f t="shared" si="3"/>
        <v>0</v>
      </c>
      <c r="G219" s="337"/>
      <c r="H219" s="327"/>
      <c r="I219" s="327"/>
      <c r="J219" s="327"/>
      <c r="K219" s="327"/>
      <c r="L219" s="327"/>
    </row>
    <row r="220" spans="1:12" x14ac:dyDescent="0.2">
      <c r="A220" s="118" t="s">
        <v>316</v>
      </c>
      <c r="B220" s="115" t="s">
        <v>225</v>
      </c>
      <c r="C220" s="245">
        <v>11.31</v>
      </c>
      <c r="D220" s="85" t="s">
        <v>31</v>
      </c>
      <c r="E220" s="288"/>
      <c r="F220" s="46">
        <f t="shared" si="3"/>
        <v>0</v>
      </c>
      <c r="G220" s="337"/>
      <c r="H220" s="327"/>
      <c r="I220" s="327"/>
      <c r="J220" s="327"/>
      <c r="K220" s="327"/>
      <c r="L220" s="327"/>
    </row>
    <row r="221" spans="1:12" x14ac:dyDescent="0.2">
      <c r="A221" s="118" t="s">
        <v>317</v>
      </c>
      <c r="B221" s="115" t="s">
        <v>226</v>
      </c>
      <c r="C221" s="245">
        <v>67.289999999999992</v>
      </c>
      <c r="D221" s="85" t="s">
        <v>31</v>
      </c>
      <c r="E221" s="288"/>
      <c r="F221" s="46">
        <f t="shared" si="3"/>
        <v>0</v>
      </c>
      <c r="G221" s="337"/>
      <c r="H221" s="327"/>
      <c r="I221" s="327"/>
    </row>
    <row r="222" spans="1:12" x14ac:dyDescent="0.2">
      <c r="A222" s="118" t="s">
        <v>318</v>
      </c>
      <c r="B222" s="115" t="s">
        <v>227</v>
      </c>
      <c r="C222" s="245">
        <v>55.98</v>
      </c>
      <c r="D222" s="85" t="s">
        <v>31</v>
      </c>
      <c r="E222" s="288"/>
      <c r="F222" s="46">
        <f t="shared" si="3"/>
        <v>0</v>
      </c>
      <c r="G222" s="337"/>
      <c r="H222" s="327"/>
      <c r="I222" s="327"/>
    </row>
    <row r="223" spans="1:12" x14ac:dyDescent="0.2">
      <c r="A223" s="118" t="s">
        <v>319</v>
      </c>
      <c r="B223" s="115" t="s">
        <v>71</v>
      </c>
      <c r="C223" s="245">
        <v>51.6</v>
      </c>
      <c r="D223" s="85" t="s">
        <v>9</v>
      </c>
      <c r="E223" s="288"/>
      <c r="F223" s="46">
        <f t="shared" si="3"/>
        <v>0</v>
      </c>
      <c r="G223" s="337"/>
      <c r="H223" s="327"/>
      <c r="I223" s="327"/>
    </row>
    <row r="224" spans="1:12" x14ac:dyDescent="0.2">
      <c r="A224" s="118" t="s">
        <v>320</v>
      </c>
      <c r="B224" s="115" t="s">
        <v>93</v>
      </c>
      <c r="C224" s="245">
        <v>13.6</v>
      </c>
      <c r="D224" s="85" t="s">
        <v>9</v>
      </c>
      <c r="E224" s="288"/>
      <c r="F224" s="46">
        <f t="shared" si="3"/>
        <v>0</v>
      </c>
      <c r="G224" s="337"/>
      <c r="H224" s="327"/>
      <c r="I224" s="327"/>
    </row>
    <row r="225" spans="1:9" x14ac:dyDescent="0.2">
      <c r="A225" s="118" t="s">
        <v>321</v>
      </c>
      <c r="B225" s="115" t="s">
        <v>338</v>
      </c>
      <c r="C225" s="245">
        <v>6</v>
      </c>
      <c r="D225" s="85" t="s">
        <v>31</v>
      </c>
      <c r="E225" s="288"/>
      <c r="F225" s="46">
        <f t="shared" si="3"/>
        <v>0</v>
      </c>
      <c r="G225" s="337"/>
      <c r="H225" s="327"/>
      <c r="I225" s="327"/>
    </row>
    <row r="226" spans="1:9" x14ac:dyDescent="0.2">
      <c r="A226" s="118"/>
      <c r="B226" s="115"/>
      <c r="C226" s="245"/>
      <c r="D226" s="85"/>
      <c r="E226" s="288"/>
      <c r="F226" s="46">
        <f t="shared" si="3"/>
        <v>0</v>
      </c>
      <c r="G226" s="337"/>
      <c r="H226" s="327"/>
      <c r="I226" s="327"/>
    </row>
    <row r="227" spans="1:9" x14ac:dyDescent="0.2">
      <c r="A227" s="118">
        <v>5.9</v>
      </c>
      <c r="B227" s="650" t="s">
        <v>797</v>
      </c>
      <c r="C227" s="245">
        <v>6.72</v>
      </c>
      <c r="D227" s="85" t="s">
        <v>31</v>
      </c>
      <c r="E227" s="288"/>
      <c r="F227" s="46">
        <f t="shared" si="3"/>
        <v>0</v>
      </c>
      <c r="G227" s="337"/>
      <c r="H227" s="327"/>
      <c r="I227" s="327"/>
    </row>
    <row r="228" spans="1:9" x14ac:dyDescent="0.2">
      <c r="A228" s="118"/>
      <c r="B228" s="115"/>
      <c r="C228" s="245"/>
      <c r="D228" s="85"/>
      <c r="E228" s="288"/>
      <c r="F228" s="46">
        <f t="shared" si="3"/>
        <v>0</v>
      </c>
      <c r="G228" s="337"/>
      <c r="H228" s="327"/>
      <c r="I228" s="327"/>
    </row>
    <row r="229" spans="1:9" ht="25.5" x14ac:dyDescent="0.2">
      <c r="A229" s="122">
        <v>5.0999999999999996</v>
      </c>
      <c r="B229" s="95" t="s">
        <v>228</v>
      </c>
      <c r="C229" s="245">
        <v>1</v>
      </c>
      <c r="D229" s="85" t="s">
        <v>52</v>
      </c>
      <c r="E229" s="288"/>
      <c r="F229" s="46">
        <f t="shared" si="3"/>
        <v>0</v>
      </c>
      <c r="G229" s="337"/>
      <c r="H229" s="327"/>
      <c r="I229" s="327"/>
    </row>
    <row r="230" spans="1:9" x14ac:dyDescent="0.2">
      <c r="A230" s="122"/>
      <c r="B230" s="95"/>
      <c r="C230" s="245"/>
      <c r="D230" s="85"/>
      <c r="E230" s="288"/>
      <c r="F230" s="46">
        <f t="shared" si="3"/>
        <v>0</v>
      </c>
      <c r="G230" s="337"/>
      <c r="H230" s="327"/>
      <c r="I230" s="327"/>
    </row>
    <row r="231" spans="1:9" x14ac:dyDescent="0.2">
      <c r="A231" s="122">
        <v>5.1100000000000003</v>
      </c>
      <c r="B231" s="123" t="s">
        <v>229</v>
      </c>
      <c r="C231" s="61">
        <v>17.21</v>
      </c>
      <c r="D231" s="85" t="s">
        <v>70</v>
      </c>
      <c r="E231" s="288"/>
      <c r="F231" s="46">
        <f t="shared" si="3"/>
        <v>0</v>
      </c>
      <c r="G231" s="337"/>
      <c r="H231" s="327"/>
      <c r="I231" s="327"/>
    </row>
    <row r="232" spans="1:9" x14ac:dyDescent="0.2">
      <c r="A232" s="113"/>
      <c r="B232" s="123"/>
      <c r="C232" s="61"/>
      <c r="D232" s="125"/>
      <c r="E232" s="288"/>
      <c r="F232" s="46">
        <f t="shared" si="3"/>
        <v>0</v>
      </c>
      <c r="G232" s="337"/>
      <c r="H232" s="327"/>
      <c r="I232" s="327"/>
    </row>
    <row r="233" spans="1:9" x14ac:dyDescent="0.2">
      <c r="A233" s="110">
        <v>6</v>
      </c>
      <c r="B233" s="126" t="s">
        <v>739</v>
      </c>
      <c r="C233" s="61"/>
      <c r="D233" s="125"/>
      <c r="E233" s="288"/>
      <c r="F233" s="46">
        <f t="shared" si="3"/>
        <v>0</v>
      </c>
      <c r="G233" s="337"/>
      <c r="H233" s="327"/>
      <c r="I233" s="327"/>
    </row>
    <row r="234" spans="1:9" x14ac:dyDescent="0.2">
      <c r="A234" s="118">
        <v>6.1</v>
      </c>
      <c r="B234" s="650" t="s">
        <v>741</v>
      </c>
      <c r="C234" s="262">
        <v>1</v>
      </c>
      <c r="D234" s="85" t="s">
        <v>52</v>
      </c>
      <c r="E234" s="288"/>
      <c r="F234" s="46">
        <f t="shared" si="3"/>
        <v>0</v>
      </c>
      <c r="G234" s="337"/>
      <c r="H234" s="327"/>
      <c r="I234" s="327"/>
    </row>
    <row r="235" spans="1:9" x14ac:dyDescent="0.2">
      <c r="A235" s="118">
        <v>6.2</v>
      </c>
      <c r="B235" s="115" t="s">
        <v>230</v>
      </c>
      <c r="C235" s="262">
        <v>1</v>
      </c>
      <c r="D235" s="85" t="s">
        <v>52</v>
      </c>
      <c r="E235" s="288"/>
      <c r="F235" s="46">
        <f t="shared" si="3"/>
        <v>0</v>
      </c>
      <c r="G235" s="337"/>
      <c r="H235" s="327"/>
      <c r="I235" s="327"/>
    </row>
    <row r="236" spans="1:9" x14ac:dyDescent="0.2">
      <c r="A236" s="118">
        <v>6.3</v>
      </c>
      <c r="B236" s="650" t="s">
        <v>742</v>
      </c>
      <c r="C236" s="262">
        <v>1</v>
      </c>
      <c r="D236" s="85" t="s">
        <v>52</v>
      </c>
      <c r="E236" s="288"/>
      <c r="F236" s="46">
        <f t="shared" si="3"/>
        <v>0</v>
      </c>
      <c r="G236" s="337"/>
      <c r="H236" s="327"/>
      <c r="I236" s="327"/>
    </row>
    <row r="237" spans="1:9" x14ac:dyDescent="0.2">
      <c r="A237" s="118">
        <v>6.4</v>
      </c>
      <c r="B237" s="447" t="s">
        <v>740</v>
      </c>
      <c r="C237" s="266">
        <v>1</v>
      </c>
      <c r="D237" s="86" t="s">
        <v>52</v>
      </c>
      <c r="E237" s="300"/>
      <c r="F237" s="46">
        <f t="shared" si="3"/>
        <v>0</v>
      </c>
      <c r="G237" s="337"/>
      <c r="H237" s="327"/>
      <c r="I237" s="327"/>
    </row>
    <row r="238" spans="1:9" x14ac:dyDescent="0.2">
      <c r="A238" s="118">
        <v>6.5</v>
      </c>
      <c r="B238" s="650" t="s">
        <v>743</v>
      </c>
      <c r="C238" s="262">
        <v>1</v>
      </c>
      <c r="D238" s="85" t="s">
        <v>52</v>
      </c>
      <c r="E238" s="288"/>
      <c r="F238" s="46">
        <f t="shared" si="3"/>
        <v>0</v>
      </c>
      <c r="G238" s="337"/>
      <c r="H238" s="327"/>
      <c r="I238" s="327"/>
    </row>
    <row r="239" spans="1:9" x14ac:dyDescent="0.2">
      <c r="A239" s="118">
        <v>6.6</v>
      </c>
      <c r="B239" s="650" t="s">
        <v>744</v>
      </c>
      <c r="C239" s="262">
        <v>1</v>
      </c>
      <c r="D239" s="85" t="s">
        <v>52</v>
      </c>
      <c r="E239" s="288"/>
      <c r="F239" s="46">
        <f t="shared" si="3"/>
        <v>0</v>
      </c>
      <c r="G239" s="337"/>
      <c r="H239" s="327"/>
      <c r="I239" s="327"/>
    </row>
    <row r="240" spans="1:9" x14ac:dyDescent="0.2">
      <c r="A240" s="118">
        <v>6.7</v>
      </c>
      <c r="B240" s="447" t="s">
        <v>759</v>
      </c>
      <c r="C240" s="266">
        <v>1</v>
      </c>
      <c r="D240" s="86" t="s">
        <v>52</v>
      </c>
      <c r="E240" s="301"/>
      <c r="F240" s="46">
        <f t="shared" si="3"/>
        <v>0</v>
      </c>
      <c r="G240" s="337"/>
      <c r="H240" s="327"/>
      <c r="I240" s="327"/>
    </row>
    <row r="241" spans="1:9" ht="25.5" x14ac:dyDescent="0.2">
      <c r="A241" s="118">
        <v>6.8</v>
      </c>
      <c r="B241" s="155" t="s">
        <v>760</v>
      </c>
      <c r="C241" s="262">
        <v>1</v>
      </c>
      <c r="D241" s="85" t="s">
        <v>52</v>
      </c>
      <c r="E241" s="288"/>
      <c r="F241" s="46">
        <f t="shared" si="3"/>
        <v>0</v>
      </c>
      <c r="G241" s="337"/>
      <c r="H241" s="327"/>
      <c r="I241" s="327"/>
    </row>
    <row r="242" spans="1:9" x14ac:dyDescent="0.2">
      <c r="A242" s="118">
        <v>6.9</v>
      </c>
      <c r="B242" s="127" t="s">
        <v>190</v>
      </c>
      <c r="C242" s="266">
        <v>1</v>
      </c>
      <c r="D242" s="651" t="s">
        <v>52</v>
      </c>
      <c r="E242" s="300"/>
      <c r="F242" s="46">
        <f t="shared" si="3"/>
        <v>0</v>
      </c>
      <c r="G242" s="337"/>
      <c r="H242" s="327"/>
      <c r="I242" s="327"/>
    </row>
    <row r="243" spans="1:9" x14ac:dyDescent="0.2">
      <c r="A243" s="122">
        <v>6.1</v>
      </c>
      <c r="B243" s="127" t="s">
        <v>191</v>
      </c>
      <c r="C243" s="266">
        <v>1</v>
      </c>
      <c r="D243" s="651" t="s">
        <v>52</v>
      </c>
      <c r="E243" s="300"/>
      <c r="F243" s="46">
        <f t="shared" si="3"/>
        <v>0</v>
      </c>
      <c r="G243" s="337"/>
      <c r="H243" s="327"/>
      <c r="I243" s="327"/>
    </row>
    <row r="244" spans="1:9" x14ac:dyDescent="0.2">
      <c r="A244" s="122">
        <v>6.11</v>
      </c>
      <c r="B244" s="61" t="s">
        <v>192</v>
      </c>
      <c r="C244" s="266">
        <v>1</v>
      </c>
      <c r="D244" s="651" t="s">
        <v>52</v>
      </c>
      <c r="E244" s="300"/>
      <c r="F244" s="46">
        <f t="shared" si="3"/>
        <v>0</v>
      </c>
      <c r="G244" s="337"/>
      <c r="H244" s="327"/>
      <c r="I244" s="327"/>
    </row>
    <row r="245" spans="1:9" x14ac:dyDescent="0.2">
      <c r="A245" s="130"/>
      <c r="B245" s="61"/>
      <c r="C245" s="266"/>
      <c r="D245" s="86"/>
      <c r="E245" s="300"/>
      <c r="F245" s="46">
        <f t="shared" si="3"/>
        <v>0</v>
      </c>
      <c r="G245" s="337"/>
      <c r="H245" s="327"/>
      <c r="I245" s="327"/>
    </row>
    <row r="246" spans="1:9" x14ac:dyDescent="0.2">
      <c r="A246" s="110">
        <v>7</v>
      </c>
      <c r="B246" s="117" t="s">
        <v>231</v>
      </c>
      <c r="C246" s="262"/>
      <c r="D246" s="85"/>
      <c r="E246" s="288"/>
      <c r="F246" s="46">
        <f t="shared" si="3"/>
        <v>0</v>
      </c>
      <c r="G246" s="337"/>
      <c r="H246" s="327"/>
      <c r="I246" s="327"/>
    </row>
    <row r="247" spans="1:9" ht="25.5" x14ac:dyDescent="0.2">
      <c r="A247" s="118">
        <v>7.1</v>
      </c>
      <c r="B247" s="119" t="s">
        <v>336</v>
      </c>
      <c r="C247" s="262">
        <v>1</v>
      </c>
      <c r="D247" s="85" t="s">
        <v>52</v>
      </c>
      <c r="E247" s="288"/>
      <c r="F247" s="46">
        <f t="shared" si="3"/>
        <v>0</v>
      </c>
      <c r="G247" s="337"/>
      <c r="H247" s="327"/>
      <c r="I247" s="327"/>
    </row>
    <row r="248" spans="1:9" x14ac:dyDescent="0.2">
      <c r="A248" s="118">
        <v>7.2</v>
      </c>
      <c r="B248" s="115" t="s">
        <v>232</v>
      </c>
      <c r="C248" s="262">
        <v>1</v>
      </c>
      <c r="D248" s="85" t="s">
        <v>52</v>
      </c>
      <c r="E248" s="288"/>
      <c r="F248" s="46">
        <f t="shared" si="3"/>
        <v>0</v>
      </c>
      <c r="G248" s="337"/>
      <c r="H248" s="327"/>
      <c r="I248" s="327"/>
    </row>
    <row r="249" spans="1:9" x14ac:dyDescent="0.2">
      <c r="A249" s="118">
        <v>7.3</v>
      </c>
      <c r="B249" s="115" t="s">
        <v>233</v>
      </c>
      <c r="C249" s="262">
        <v>2</v>
      </c>
      <c r="D249" s="85" t="s">
        <v>52</v>
      </c>
      <c r="E249" s="288"/>
      <c r="F249" s="46">
        <f t="shared" si="3"/>
        <v>0</v>
      </c>
      <c r="G249" s="337"/>
      <c r="H249" s="327"/>
      <c r="I249" s="327"/>
    </row>
    <row r="250" spans="1:9" x14ac:dyDescent="0.2">
      <c r="A250" s="202"/>
      <c r="B250" s="1" t="s">
        <v>49</v>
      </c>
      <c r="C250" s="245"/>
      <c r="D250" s="36"/>
      <c r="E250" s="262"/>
      <c r="F250" s="356">
        <f>SUM(F134:F249)</f>
        <v>0</v>
      </c>
      <c r="G250" s="337"/>
      <c r="H250" s="327"/>
      <c r="I250" s="327"/>
    </row>
    <row r="251" spans="1:9" x14ac:dyDescent="0.2">
      <c r="A251" s="58"/>
      <c r="B251" s="15"/>
      <c r="C251" s="241"/>
      <c r="D251" s="77"/>
      <c r="E251" s="260"/>
      <c r="F251" s="357"/>
      <c r="G251" s="337"/>
      <c r="H251" s="327"/>
      <c r="I251" s="327"/>
    </row>
    <row r="252" spans="1:9" ht="25.5" x14ac:dyDescent="0.2">
      <c r="A252" s="88" t="s">
        <v>47</v>
      </c>
      <c r="B252" s="89" t="s">
        <v>284</v>
      </c>
      <c r="C252" s="261"/>
      <c r="D252" s="90"/>
      <c r="E252" s="298"/>
      <c r="F252" s="91"/>
      <c r="G252" s="337"/>
      <c r="H252" s="327"/>
      <c r="I252" s="327"/>
    </row>
    <row r="253" spans="1:9" x14ac:dyDescent="0.2">
      <c r="A253" s="92"/>
      <c r="B253" s="89"/>
      <c r="C253" s="261"/>
      <c r="D253" s="90"/>
      <c r="E253" s="298"/>
      <c r="F253" s="91"/>
      <c r="G253" s="337"/>
      <c r="H253" s="327"/>
      <c r="I253" s="327"/>
    </row>
    <row r="254" spans="1:9" ht="10.5" customHeight="1" x14ac:dyDescent="0.2">
      <c r="A254" s="54">
        <v>1</v>
      </c>
      <c r="B254" s="53" t="s">
        <v>79</v>
      </c>
      <c r="C254" s="242"/>
      <c r="D254" s="52"/>
      <c r="E254" s="270"/>
      <c r="F254" s="51"/>
      <c r="G254" s="337"/>
      <c r="H254" s="327"/>
      <c r="I254" s="327"/>
    </row>
    <row r="255" spans="1:9" ht="25.5" x14ac:dyDescent="0.2">
      <c r="A255" s="58">
        <v>1.1000000000000001</v>
      </c>
      <c r="B255" s="74" t="s">
        <v>125</v>
      </c>
      <c r="C255" s="260">
        <v>242.4</v>
      </c>
      <c r="D255" s="75" t="s">
        <v>31</v>
      </c>
      <c r="E255" s="262"/>
      <c r="F255" s="46">
        <f>ROUND(C255*E255,2)</f>
        <v>0</v>
      </c>
      <c r="G255" s="337"/>
      <c r="H255" s="327"/>
      <c r="I255" s="327"/>
    </row>
    <row r="256" spans="1:9" ht="25.5" x14ac:dyDescent="0.2">
      <c r="A256" s="58">
        <v>1.2</v>
      </c>
      <c r="B256" s="78" t="s">
        <v>805</v>
      </c>
      <c r="C256" s="241">
        <v>192</v>
      </c>
      <c r="D256" s="77" t="s">
        <v>31</v>
      </c>
      <c r="E256" s="260"/>
      <c r="F256" s="46">
        <f t="shared" ref="F256:F319" si="4">ROUND(C256*E256,2)</f>
        <v>0</v>
      </c>
      <c r="G256" s="337"/>
      <c r="H256" s="327"/>
      <c r="I256" s="327"/>
    </row>
    <row r="257" spans="1:9" ht="25.5" x14ac:dyDescent="0.2">
      <c r="A257" s="79">
        <v>1.3</v>
      </c>
      <c r="B257" s="94" t="s">
        <v>77</v>
      </c>
      <c r="C257" s="241">
        <v>1</v>
      </c>
      <c r="D257" s="77" t="s">
        <v>6</v>
      </c>
      <c r="E257" s="260"/>
      <c r="F257" s="46">
        <f t="shared" si="4"/>
        <v>0</v>
      </c>
      <c r="G257" s="337"/>
      <c r="H257" s="327"/>
      <c r="I257" s="327"/>
    </row>
    <row r="258" spans="1:9" ht="25.5" x14ac:dyDescent="0.2">
      <c r="A258" s="58">
        <v>1.4</v>
      </c>
      <c r="B258" s="78" t="s">
        <v>709</v>
      </c>
      <c r="C258" s="241">
        <v>2</v>
      </c>
      <c r="D258" s="77" t="s">
        <v>6</v>
      </c>
      <c r="E258" s="260"/>
      <c r="F258" s="46">
        <f t="shared" si="4"/>
        <v>0</v>
      </c>
      <c r="G258" s="337"/>
      <c r="H258" s="327"/>
      <c r="I258" s="327"/>
    </row>
    <row r="259" spans="1:9" ht="25.5" customHeight="1" x14ac:dyDescent="0.2">
      <c r="A259" s="58">
        <v>1.5</v>
      </c>
      <c r="B259" s="78" t="s">
        <v>126</v>
      </c>
      <c r="C259" s="241">
        <v>1</v>
      </c>
      <c r="D259" s="77" t="s">
        <v>6</v>
      </c>
      <c r="E259" s="260"/>
      <c r="F259" s="46">
        <f t="shared" si="4"/>
        <v>0</v>
      </c>
      <c r="G259" s="337"/>
      <c r="H259" s="327"/>
      <c r="I259" s="327"/>
    </row>
    <row r="260" spans="1:9" ht="25.5" customHeight="1" x14ac:dyDescent="0.2">
      <c r="A260" s="682" t="s">
        <v>761</v>
      </c>
      <c r="B260" s="95" t="s">
        <v>127</v>
      </c>
      <c r="C260" s="262">
        <v>5.8</v>
      </c>
      <c r="D260" s="96" t="s">
        <v>31</v>
      </c>
      <c r="E260" s="262"/>
      <c r="F260" s="46">
        <f t="shared" si="4"/>
        <v>0</v>
      </c>
      <c r="G260" s="337"/>
      <c r="H260" s="327"/>
      <c r="I260" s="327"/>
    </row>
    <row r="261" spans="1:9" ht="13.5" customHeight="1" x14ac:dyDescent="0.2">
      <c r="A261" s="177">
        <v>1.7</v>
      </c>
      <c r="B261" s="652" t="s">
        <v>214</v>
      </c>
      <c r="C261" s="588">
        <v>4.8</v>
      </c>
      <c r="D261" s="589" t="s">
        <v>31</v>
      </c>
      <c r="E261" s="293"/>
      <c r="F261" s="46">
        <f t="shared" si="4"/>
        <v>0</v>
      </c>
      <c r="G261" s="337"/>
      <c r="H261" s="327"/>
      <c r="I261" s="327"/>
    </row>
    <row r="262" spans="1:9" ht="25.5" customHeight="1" x14ac:dyDescent="0.2">
      <c r="A262" s="79">
        <v>1.8</v>
      </c>
      <c r="B262" s="78" t="s">
        <v>762</v>
      </c>
      <c r="C262" s="241">
        <v>1</v>
      </c>
      <c r="D262" s="77" t="s">
        <v>6</v>
      </c>
      <c r="E262" s="260"/>
      <c r="F262" s="46">
        <f t="shared" si="4"/>
        <v>0</v>
      </c>
      <c r="G262" s="337"/>
      <c r="H262" s="327"/>
      <c r="I262" s="327"/>
    </row>
    <row r="263" spans="1:9" ht="14.25" customHeight="1" x14ac:dyDescent="0.2">
      <c r="A263" s="131"/>
      <c r="B263" s="132"/>
      <c r="C263" s="248"/>
      <c r="D263" s="133"/>
      <c r="E263" s="302"/>
      <c r="F263" s="46">
        <f t="shared" si="4"/>
        <v>0</v>
      </c>
      <c r="G263" s="337"/>
      <c r="H263" s="327"/>
      <c r="I263" s="327"/>
    </row>
    <row r="264" spans="1:9" ht="12.75" customHeight="1" x14ac:dyDescent="0.2">
      <c r="A264" s="134">
        <v>2</v>
      </c>
      <c r="B264" s="135" t="s">
        <v>195</v>
      </c>
      <c r="C264" s="266"/>
      <c r="D264" s="86"/>
      <c r="E264" s="300"/>
      <c r="F264" s="46">
        <f t="shared" si="4"/>
        <v>0</v>
      </c>
      <c r="G264" s="337"/>
      <c r="H264" s="327"/>
      <c r="I264" s="327"/>
    </row>
    <row r="265" spans="1:9" ht="12.75" customHeight="1" x14ac:dyDescent="0.2">
      <c r="A265" s="128">
        <v>2.1</v>
      </c>
      <c r="B265" s="127" t="s">
        <v>187</v>
      </c>
      <c r="C265" s="266">
        <v>1</v>
      </c>
      <c r="D265" s="86" t="s">
        <v>52</v>
      </c>
      <c r="E265" s="288"/>
      <c r="F265" s="46">
        <f t="shared" si="4"/>
        <v>0</v>
      </c>
      <c r="G265" s="337"/>
      <c r="H265" s="327"/>
      <c r="I265" s="327"/>
    </row>
    <row r="266" spans="1:9" x14ac:dyDescent="0.2">
      <c r="A266" s="128">
        <v>2.2000000000000002</v>
      </c>
      <c r="B266" s="127" t="s">
        <v>188</v>
      </c>
      <c r="C266" s="266">
        <v>1</v>
      </c>
      <c r="D266" s="86" t="s">
        <v>52</v>
      </c>
      <c r="E266" s="300"/>
      <c r="F266" s="46">
        <f t="shared" si="4"/>
        <v>0</v>
      </c>
      <c r="G266" s="337"/>
      <c r="H266" s="327"/>
      <c r="I266" s="327"/>
    </row>
    <row r="267" spans="1:9" x14ac:dyDescent="0.2">
      <c r="A267" s="128">
        <v>2.2999999999999998</v>
      </c>
      <c r="B267" s="447" t="s">
        <v>742</v>
      </c>
      <c r="C267" s="266">
        <v>1</v>
      </c>
      <c r="D267" s="86" t="s">
        <v>52</v>
      </c>
      <c r="E267" s="300"/>
      <c r="F267" s="46">
        <f t="shared" si="4"/>
        <v>0</v>
      </c>
      <c r="G267" s="337"/>
      <c r="H267" s="327"/>
      <c r="I267" s="327"/>
    </row>
    <row r="268" spans="1:9" ht="12.75" customHeight="1" x14ac:dyDescent="0.2">
      <c r="A268" s="128">
        <v>2.4</v>
      </c>
      <c r="B268" s="447" t="s">
        <v>740</v>
      </c>
      <c r="C268" s="266">
        <v>1</v>
      </c>
      <c r="D268" s="86" t="s">
        <v>52</v>
      </c>
      <c r="E268" s="300"/>
      <c r="F268" s="46">
        <f t="shared" si="4"/>
        <v>0</v>
      </c>
      <c r="G268" s="337"/>
      <c r="H268" s="327"/>
      <c r="I268" s="327"/>
    </row>
    <row r="269" spans="1:9" ht="12.75" customHeight="1" x14ac:dyDescent="0.2">
      <c r="A269" s="128">
        <v>2.5</v>
      </c>
      <c r="B269" s="447" t="s">
        <v>743</v>
      </c>
      <c r="C269" s="266">
        <v>1</v>
      </c>
      <c r="D269" s="86" t="s">
        <v>52</v>
      </c>
      <c r="E269" s="300"/>
      <c r="F269" s="46">
        <f t="shared" si="4"/>
        <v>0</v>
      </c>
      <c r="G269" s="337"/>
      <c r="H269" s="327"/>
      <c r="I269" s="327"/>
    </row>
    <row r="270" spans="1:9" ht="12.75" customHeight="1" x14ac:dyDescent="0.2">
      <c r="A270" s="128">
        <v>2.6</v>
      </c>
      <c r="B270" s="447" t="s">
        <v>744</v>
      </c>
      <c r="C270" s="266">
        <v>1</v>
      </c>
      <c r="D270" s="86" t="s">
        <v>52</v>
      </c>
      <c r="E270" s="301"/>
      <c r="F270" s="46">
        <f t="shared" si="4"/>
        <v>0</v>
      </c>
      <c r="G270" s="337"/>
      <c r="H270" s="327"/>
      <c r="I270" s="327"/>
    </row>
    <row r="271" spans="1:9" ht="12.75" customHeight="1" x14ac:dyDescent="0.2">
      <c r="A271" s="128">
        <v>2.7</v>
      </c>
      <c r="B271" s="447" t="s">
        <v>710</v>
      </c>
      <c r="C271" s="266">
        <v>1</v>
      </c>
      <c r="D271" s="86" t="s">
        <v>52</v>
      </c>
      <c r="E271" s="301"/>
      <c r="F271" s="46">
        <f t="shared" si="4"/>
        <v>0</v>
      </c>
      <c r="G271" s="337"/>
      <c r="H271" s="327"/>
      <c r="I271" s="327"/>
    </row>
    <row r="272" spans="1:9" ht="12.75" customHeight="1" x14ac:dyDescent="0.2">
      <c r="A272" s="128">
        <v>2.8</v>
      </c>
      <c r="B272" s="127" t="s">
        <v>189</v>
      </c>
      <c r="C272" s="266">
        <v>1</v>
      </c>
      <c r="D272" s="86" t="s">
        <v>52</v>
      </c>
      <c r="E272" s="301"/>
      <c r="F272" s="46">
        <f t="shared" si="4"/>
        <v>0</v>
      </c>
      <c r="G272" s="337"/>
      <c r="H272" s="327"/>
      <c r="I272" s="327"/>
    </row>
    <row r="273" spans="1:9" ht="12.75" customHeight="1" x14ac:dyDescent="0.2">
      <c r="A273" s="128">
        <v>2.9</v>
      </c>
      <c r="B273" s="127" t="s">
        <v>190</v>
      </c>
      <c r="C273" s="266">
        <v>1</v>
      </c>
      <c r="D273" s="651" t="s">
        <v>52</v>
      </c>
      <c r="E273" s="300"/>
      <c r="F273" s="46">
        <f t="shared" si="4"/>
        <v>0</v>
      </c>
      <c r="G273" s="337"/>
      <c r="H273" s="327"/>
      <c r="I273" s="327"/>
    </row>
    <row r="274" spans="1:9" ht="12.75" customHeight="1" x14ac:dyDescent="0.2">
      <c r="A274" s="130">
        <v>2.1</v>
      </c>
      <c r="B274" s="127" t="s">
        <v>191</v>
      </c>
      <c r="C274" s="266">
        <v>1</v>
      </c>
      <c r="D274" s="651" t="s">
        <v>52</v>
      </c>
      <c r="E274" s="300"/>
      <c r="F274" s="46">
        <f t="shared" si="4"/>
        <v>0</v>
      </c>
      <c r="G274" s="337"/>
      <c r="H274" s="327"/>
      <c r="I274" s="327"/>
    </row>
    <row r="275" spans="1:9" ht="12.75" customHeight="1" x14ac:dyDescent="0.2">
      <c r="A275" s="130">
        <v>2.11</v>
      </c>
      <c r="B275" s="61" t="s">
        <v>192</v>
      </c>
      <c r="C275" s="266">
        <v>1</v>
      </c>
      <c r="D275" s="651" t="s">
        <v>52</v>
      </c>
      <c r="E275" s="300"/>
      <c r="F275" s="46">
        <f t="shared" si="4"/>
        <v>0</v>
      </c>
      <c r="G275" s="337"/>
      <c r="H275" s="327"/>
      <c r="I275" s="327"/>
    </row>
    <row r="276" spans="1:9" ht="12.75" customHeight="1" x14ac:dyDescent="0.2">
      <c r="A276" s="130"/>
      <c r="B276" s="61"/>
      <c r="C276" s="266"/>
      <c r="D276" s="86"/>
      <c r="E276" s="300"/>
      <c r="F276" s="46">
        <f t="shared" si="4"/>
        <v>0</v>
      </c>
      <c r="G276" s="337"/>
      <c r="H276" s="327"/>
      <c r="I276" s="327"/>
    </row>
    <row r="277" spans="1:9" ht="12.75" customHeight="1" x14ac:dyDescent="0.2">
      <c r="A277" s="136">
        <v>3</v>
      </c>
      <c r="B277" s="137" t="s">
        <v>197</v>
      </c>
      <c r="C277" s="267"/>
      <c r="D277" s="138"/>
      <c r="E277" s="262"/>
      <c r="F277" s="46">
        <f t="shared" si="4"/>
        <v>0</v>
      </c>
      <c r="G277" s="337"/>
      <c r="H277" s="327"/>
      <c r="I277" s="327"/>
    </row>
    <row r="278" spans="1:9" ht="24.75" customHeight="1" x14ac:dyDescent="0.2">
      <c r="A278" s="139">
        <v>3.1</v>
      </c>
      <c r="B278" s="140" t="s">
        <v>339</v>
      </c>
      <c r="C278" s="267">
        <v>2</v>
      </c>
      <c r="D278" s="138" t="s">
        <v>52</v>
      </c>
      <c r="E278" s="262"/>
      <c r="F278" s="46">
        <f t="shared" si="4"/>
        <v>0</v>
      </c>
      <c r="G278" s="337"/>
      <c r="H278" s="327"/>
      <c r="I278" s="327"/>
    </row>
    <row r="279" spans="1:9" ht="12.75" customHeight="1" x14ac:dyDescent="0.2">
      <c r="A279" s="129">
        <v>3.2</v>
      </c>
      <c r="B279" s="140" t="s">
        <v>193</v>
      </c>
      <c r="C279" s="267">
        <v>1</v>
      </c>
      <c r="D279" s="138" t="s">
        <v>52</v>
      </c>
      <c r="E279" s="262"/>
      <c r="F279" s="46">
        <f t="shared" si="4"/>
        <v>0</v>
      </c>
      <c r="G279" s="337"/>
      <c r="H279" s="327"/>
      <c r="I279" s="327"/>
    </row>
    <row r="280" spans="1:9" ht="12.75" customHeight="1" x14ac:dyDescent="0.2">
      <c r="A280" s="129">
        <v>3.3</v>
      </c>
      <c r="B280" s="140" t="s">
        <v>194</v>
      </c>
      <c r="C280" s="267">
        <v>1</v>
      </c>
      <c r="D280" s="138" t="s">
        <v>52</v>
      </c>
      <c r="E280" s="262"/>
      <c r="F280" s="46">
        <f t="shared" si="4"/>
        <v>0</v>
      </c>
      <c r="G280" s="337"/>
      <c r="H280" s="327"/>
      <c r="I280" s="327"/>
    </row>
    <row r="281" spans="1:9" ht="14.25" customHeight="1" x14ac:dyDescent="0.2">
      <c r="A281" s="129"/>
      <c r="B281" s="141"/>
      <c r="C281" s="268"/>
      <c r="D281" s="138"/>
      <c r="E281" s="158"/>
      <c r="F281" s="46">
        <f t="shared" si="4"/>
        <v>0</v>
      </c>
      <c r="G281" s="337"/>
      <c r="H281" s="327"/>
      <c r="I281" s="327"/>
    </row>
    <row r="282" spans="1:9" ht="13.5" customHeight="1" x14ac:dyDescent="0.2">
      <c r="A282" s="142">
        <v>4</v>
      </c>
      <c r="B282" s="143" t="s">
        <v>119</v>
      </c>
      <c r="C282" s="269">
        <v>1</v>
      </c>
      <c r="D282" s="144" t="s">
        <v>52</v>
      </c>
      <c r="E282" s="303"/>
      <c r="F282" s="46">
        <f t="shared" si="4"/>
        <v>0</v>
      </c>
      <c r="G282" s="337"/>
      <c r="H282" s="327"/>
      <c r="I282" s="327"/>
    </row>
    <row r="283" spans="1:9" ht="9" customHeight="1" x14ac:dyDescent="0.2">
      <c r="A283" s="62"/>
      <c r="B283" s="78"/>
      <c r="C283" s="241"/>
      <c r="D283" s="77"/>
      <c r="E283" s="260"/>
      <c r="F283" s="46">
        <f t="shared" si="4"/>
        <v>0</v>
      </c>
      <c r="G283" s="337"/>
      <c r="H283" s="327"/>
      <c r="I283" s="327"/>
    </row>
    <row r="284" spans="1:9" ht="14.25" customHeight="1" x14ac:dyDescent="0.2">
      <c r="A284" s="54">
        <v>5</v>
      </c>
      <c r="B284" s="145" t="s">
        <v>674</v>
      </c>
      <c r="C284" s="270"/>
      <c r="D284" s="146"/>
      <c r="E284" s="270"/>
      <c r="F284" s="46">
        <f t="shared" si="4"/>
        <v>0</v>
      </c>
      <c r="G284" s="337"/>
      <c r="H284" s="327"/>
      <c r="I284" s="327"/>
    </row>
    <row r="285" spans="1:9" ht="24.75" customHeight="1" x14ac:dyDescent="0.2">
      <c r="A285" s="58">
        <v>5.0999999999999996</v>
      </c>
      <c r="B285" s="142" t="s">
        <v>241</v>
      </c>
      <c r="C285" s="260">
        <v>52</v>
      </c>
      <c r="D285" s="75" t="s">
        <v>9</v>
      </c>
      <c r="E285" s="260"/>
      <c r="F285" s="46">
        <f t="shared" si="4"/>
        <v>0</v>
      </c>
      <c r="G285" s="337"/>
      <c r="H285" s="327"/>
      <c r="I285" s="327"/>
    </row>
    <row r="286" spans="1:9" ht="12.75" customHeight="1" x14ac:dyDescent="0.2">
      <c r="A286" s="58">
        <v>5.2</v>
      </c>
      <c r="B286" s="81" t="s">
        <v>763</v>
      </c>
      <c r="C286" s="260">
        <v>12</v>
      </c>
      <c r="D286" s="75" t="s">
        <v>6</v>
      </c>
      <c r="E286" s="260"/>
      <c r="F286" s="46">
        <f t="shared" si="4"/>
        <v>0</v>
      </c>
      <c r="G286" s="337"/>
      <c r="H286" s="327"/>
      <c r="I286" s="327"/>
    </row>
    <row r="287" spans="1:9" ht="25.5" x14ac:dyDescent="0.2">
      <c r="A287" s="58">
        <v>5.3</v>
      </c>
      <c r="B287" s="81" t="s">
        <v>764</v>
      </c>
      <c r="C287" s="260">
        <v>6</v>
      </c>
      <c r="D287" s="75" t="s">
        <v>6</v>
      </c>
      <c r="E287" s="260"/>
      <c r="F287" s="46">
        <f t="shared" si="4"/>
        <v>0</v>
      </c>
      <c r="G287" s="337"/>
      <c r="H287" s="327"/>
      <c r="I287" s="327"/>
    </row>
    <row r="288" spans="1:9" x14ac:dyDescent="0.2">
      <c r="A288" s="58">
        <v>5.4</v>
      </c>
      <c r="B288" s="81" t="s">
        <v>37</v>
      </c>
      <c r="C288" s="260">
        <v>1</v>
      </c>
      <c r="D288" s="75" t="s">
        <v>6</v>
      </c>
      <c r="E288" s="260"/>
      <c r="F288" s="46">
        <f t="shared" si="4"/>
        <v>0</v>
      </c>
      <c r="G288" s="337"/>
      <c r="H288" s="327"/>
      <c r="I288" s="327"/>
    </row>
    <row r="289" spans="1:9" x14ac:dyDescent="0.2">
      <c r="A289" s="49"/>
      <c r="B289" s="80"/>
      <c r="C289" s="242"/>
      <c r="D289" s="52"/>
      <c r="E289" s="270"/>
      <c r="F289" s="46">
        <f t="shared" si="4"/>
        <v>0</v>
      </c>
      <c r="G289" s="337"/>
      <c r="H289" s="327"/>
      <c r="I289" s="327"/>
    </row>
    <row r="290" spans="1:9" x14ac:dyDescent="0.2">
      <c r="A290" s="98">
        <v>6</v>
      </c>
      <c r="B290" s="2" t="s">
        <v>286</v>
      </c>
      <c r="C290" s="263"/>
      <c r="D290" s="100"/>
      <c r="E290" s="262"/>
      <c r="F290" s="46">
        <f t="shared" si="4"/>
        <v>0</v>
      </c>
      <c r="G290" s="337"/>
      <c r="H290" s="327"/>
      <c r="I290" s="327"/>
    </row>
    <row r="291" spans="1:9" ht="39.75" customHeight="1" x14ac:dyDescent="0.2">
      <c r="A291" s="99">
        <v>6.1</v>
      </c>
      <c r="B291" s="56" t="s">
        <v>183</v>
      </c>
      <c r="C291" s="263">
        <v>1</v>
      </c>
      <c r="D291" s="100" t="s">
        <v>6</v>
      </c>
      <c r="E291" s="260"/>
      <c r="F291" s="46">
        <f t="shared" si="4"/>
        <v>0</v>
      </c>
      <c r="G291" s="337"/>
      <c r="H291" s="327"/>
      <c r="I291" s="327"/>
    </row>
    <row r="292" spans="1:9" ht="38.25" x14ac:dyDescent="0.2">
      <c r="A292" s="99">
        <v>6.2</v>
      </c>
      <c r="B292" s="60" t="s">
        <v>734</v>
      </c>
      <c r="C292" s="263">
        <v>1</v>
      </c>
      <c r="D292" s="100" t="s">
        <v>6</v>
      </c>
      <c r="E292" s="262"/>
      <c r="F292" s="46">
        <f t="shared" si="4"/>
        <v>0</v>
      </c>
      <c r="G292" s="337"/>
      <c r="H292" s="327"/>
      <c r="I292" s="327"/>
    </row>
    <row r="293" spans="1:9" ht="25.5" x14ac:dyDescent="0.2">
      <c r="A293" s="99">
        <v>6.3</v>
      </c>
      <c r="B293" s="101" t="s">
        <v>668</v>
      </c>
      <c r="C293" s="258">
        <v>2</v>
      </c>
      <c r="D293" s="57" t="s">
        <v>52</v>
      </c>
      <c r="E293" s="260"/>
      <c r="F293" s="46">
        <f t="shared" si="4"/>
        <v>0</v>
      </c>
      <c r="G293" s="337"/>
      <c r="H293" s="327"/>
      <c r="I293" s="327"/>
    </row>
    <row r="294" spans="1:9" ht="25.5" x14ac:dyDescent="0.2">
      <c r="A294" s="99">
        <v>6.4</v>
      </c>
      <c r="B294" s="101" t="s">
        <v>698</v>
      </c>
      <c r="C294" s="263">
        <v>1</v>
      </c>
      <c r="D294" s="100" t="s">
        <v>6</v>
      </c>
      <c r="E294" s="262"/>
      <c r="F294" s="46">
        <f t="shared" si="4"/>
        <v>0</v>
      </c>
      <c r="G294" s="337"/>
      <c r="H294" s="327"/>
      <c r="I294" s="327"/>
    </row>
    <row r="295" spans="1:9" ht="25.5" x14ac:dyDescent="0.2">
      <c r="A295" s="99">
        <v>6.5</v>
      </c>
      <c r="B295" s="15" t="s">
        <v>248</v>
      </c>
      <c r="C295" s="263">
        <v>1</v>
      </c>
      <c r="D295" s="100" t="s">
        <v>6</v>
      </c>
      <c r="E295" s="262"/>
      <c r="F295" s="46">
        <f t="shared" si="4"/>
        <v>0</v>
      </c>
      <c r="G295" s="337"/>
      <c r="H295" s="327"/>
      <c r="I295" s="327"/>
    </row>
    <row r="296" spans="1:9" ht="12.75" customHeight="1" x14ac:dyDescent="0.2">
      <c r="A296" s="99">
        <v>6.6</v>
      </c>
      <c r="B296" s="61" t="s">
        <v>43</v>
      </c>
      <c r="C296" s="263">
        <v>1</v>
      </c>
      <c r="D296" s="100" t="s">
        <v>6</v>
      </c>
      <c r="E296" s="262"/>
      <c r="F296" s="46">
        <f t="shared" si="4"/>
        <v>0</v>
      </c>
      <c r="G296" s="337"/>
      <c r="H296" s="327"/>
      <c r="I296" s="327"/>
    </row>
    <row r="297" spans="1:9" ht="25.5" x14ac:dyDescent="0.2">
      <c r="A297" s="99">
        <v>6.7</v>
      </c>
      <c r="B297" s="15" t="s">
        <v>249</v>
      </c>
      <c r="C297" s="263">
        <v>1</v>
      </c>
      <c r="D297" s="100" t="s">
        <v>6</v>
      </c>
      <c r="E297" s="262"/>
      <c r="F297" s="46">
        <f t="shared" si="4"/>
        <v>0</v>
      </c>
      <c r="G297" s="337"/>
      <c r="H297" s="327"/>
      <c r="I297" s="327"/>
    </row>
    <row r="298" spans="1:9" x14ac:dyDescent="0.2">
      <c r="A298" s="99">
        <v>6.8</v>
      </c>
      <c r="B298" s="60" t="s">
        <v>676</v>
      </c>
      <c r="C298" s="263">
        <v>1</v>
      </c>
      <c r="D298" s="147" t="s">
        <v>6</v>
      </c>
      <c r="E298" s="262"/>
      <c r="F298" s="46">
        <f t="shared" si="4"/>
        <v>0</v>
      </c>
      <c r="G298" s="337"/>
      <c r="H298" s="327"/>
      <c r="I298" s="327"/>
    </row>
    <row r="299" spans="1:9" ht="13.5" customHeight="1" x14ac:dyDescent="0.2">
      <c r="A299" s="99">
        <v>6.9</v>
      </c>
      <c r="B299" s="15" t="s">
        <v>28</v>
      </c>
      <c r="C299" s="263">
        <v>1</v>
      </c>
      <c r="D299" s="100" t="s">
        <v>6</v>
      </c>
      <c r="E299" s="262"/>
      <c r="F299" s="46">
        <f t="shared" si="4"/>
        <v>0</v>
      </c>
      <c r="G299" s="337"/>
      <c r="H299" s="327"/>
      <c r="I299" s="327"/>
    </row>
    <row r="300" spans="1:9" ht="25.5" x14ac:dyDescent="0.2">
      <c r="A300" s="102">
        <v>6.1</v>
      </c>
      <c r="B300" s="15" t="s">
        <v>250</v>
      </c>
      <c r="C300" s="263">
        <v>1</v>
      </c>
      <c r="D300" s="100" t="s">
        <v>6</v>
      </c>
      <c r="E300" s="262"/>
      <c r="F300" s="46">
        <f t="shared" si="4"/>
        <v>0</v>
      </c>
      <c r="G300" s="337"/>
      <c r="H300" s="327"/>
      <c r="I300" s="327"/>
    </row>
    <row r="301" spans="1:9" ht="12.75" customHeight="1" x14ac:dyDescent="0.2">
      <c r="A301" s="102">
        <v>6.11</v>
      </c>
      <c r="B301" s="61" t="s">
        <v>44</v>
      </c>
      <c r="C301" s="263">
        <v>1</v>
      </c>
      <c r="D301" s="100" t="s">
        <v>6</v>
      </c>
      <c r="E301" s="262"/>
      <c r="F301" s="46">
        <f t="shared" si="4"/>
        <v>0</v>
      </c>
      <c r="G301" s="337"/>
      <c r="H301" s="327"/>
      <c r="I301" s="327"/>
    </row>
    <row r="302" spans="1:9" ht="13.5" customHeight="1" x14ac:dyDescent="0.2">
      <c r="A302" s="102">
        <v>6.12</v>
      </c>
      <c r="B302" s="15" t="s">
        <v>42</v>
      </c>
      <c r="C302" s="263">
        <v>60</v>
      </c>
      <c r="D302" s="100" t="s">
        <v>45</v>
      </c>
      <c r="E302" s="262"/>
      <c r="F302" s="46">
        <f t="shared" si="4"/>
        <v>0</v>
      </c>
      <c r="G302" s="337"/>
      <c r="H302" s="327"/>
      <c r="I302" s="327"/>
    </row>
    <row r="303" spans="1:9" ht="25.5" x14ac:dyDescent="0.2">
      <c r="A303" s="102">
        <v>6.13</v>
      </c>
      <c r="B303" s="61" t="s">
        <v>29</v>
      </c>
      <c r="C303" s="263">
        <v>1</v>
      </c>
      <c r="D303" s="100" t="s">
        <v>6</v>
      </c>
      <c r="E303" s="262"/>
      <c r="F303" s="46">
        <f t="shared" si="4"/>
        <v>0</v>
      </c>
      <c r="G303" s="337"/>
      <c r="H303" s="327"/>
      <c r="I303" s="327"/>
    </row>
    <row r="304" spans="1:9" ht="25.5" x14ac:dyDescent="0.2">
      <c r="A304" s="102">
        <v>6.14</v>
      </c>
      <c r="B304" s="60" t="s">
        <v>675</v>
      </c>
      <c r="C304" s="263">
        <v>1</v>
      </c>
      <c r="D304" s="100" t="s">
        <v>6</v>
      </c>
      <c r="E304" s="262"/>
      <c r="F304" s="46">
        <f t="shared" si="4"/>
        <v>0</v>
      </c>
      <c r="G304" s="337"/>
      <c r="H304" s="327"/>
      <c r="I304" s="355"/>
    </row>
    <row r="305" spans="1:9" x14ac:dyDescent="0.2">
      <c r="A305" s="102">
        <v>6.15</v>
      </c>
      <c r="B305" s="60" t="s">
        <v>707</v>
      </c>
      <c r="C305" s="263">
        <v>2</v>
      </c>
      <c r="D305" s="100" t="s">
        <v>6</v>
      </c>
      <c r="E305" s="262"/>
      <c r="F305" s="46">
        <f t="shared" si="4"/>
        <v>0</v>
      </c>
      <c r="G305" s="337"/>
      <c r="H305" s="327"/>
      <c r="I305" s="327"/>
    </row>
    <row r="306" spans="1:9" x14ac:dyDescent="0.2">
      <c r="A306" s="102">
        <v>6.16</v>
      </c>
      <c r="B306" s="63" t="s">
        <v>670</v>
      </c>
      <c r="C306" s="241">
        <v>1</v>
      </c>
      <c r="D306" s="103" t="s">
        <v>6</v>
      </c>
      <c r="E306" s="262"/>
      <c r="F306" s="46">
        <f t="shared" si="4"/>
        <v>0</v>
      </c>
      <c r="G306" s="337"/>
      <c r="H306" s="327"/>
      <c r="I306" s="327"/>
    </row>
    <row r="307" spans="1:9" x14ac:dyDescent="0.2">
      <c r="A307" s="102">
        <v>6.17</v>
      </c>
      <c r="B307" s="15" t="s">
        <v>30</v>
      </c>
      <c r="C307" s="263">
        <v>1</v>
      </c>
      <c r="D307" s="100" t="s">
        <v>6</v>
      </c>
      <c r="E307" s="262"/>
      <c r="F307" s="46">
        <f t="shared" si="4"/>
        <v>0</v>
      </c>
      <c r="G307" s="337"/>
      <c r="H307" s="327"/>
      <c r="I307" s="327"/>
    </row>
    <row r="308" spans="1:9" x14ac:dyDescent="0.2">
      <c r="A308" s="102"/>
      <c r="B308" s="105"/>
      <c r="C308" s="264"/>
      <c r="D308" s="106"/>
      <c r="E308" s="277"/>
      <c r="F308" s="46">
        <f t="shared" si="4"/>
        <v>0</v>
      </c>
      <c r="G308" s="337"/>
      <c r="H308" s="327"/>
      <c r="I308" s="327"/>
    </row>
    <row r="309" spans="1:9" x14ac:dyDescent="0.2">
      <c r="A309" s="64">
        <v>7</v>
      </c>
      <c r="B309" s="65" t="s">
        <v>262</v>
      </c>
      <c r="C309" s="259"/>
      <c r="D309" s="67"/>
      <c r="E309" s="290"/>
      <c r="F309" s="46">
        <f t="shared" si="4"/>
        <v>0</v>
      </c>
      <c r="G309" s="337"/>
      <c r="H309" s="327"/>
      <c r="I309" s="327"/>
    </row>
    <row r="310" spans="1:9" ht="25.5" x14ac:dyDescent="0.2">
      <c r="A310" s="87">
        <v>7.1</v>
      </c>
      <c r="B310" s="56" t="s">
        <v>182</v>
      </c>
      <c r="C310" s="259">
        <v>1</v>
      </c>
      <c r="D310" s="59" t="s">
        <v>52</v>
      </c>
      <c r="E310" s="290"/>
      <c r="F310" s="46">
        <f t="shared" si="4"/>
        <v>0</v>
      </c>
      <c r="G310" s="337"/>
      <c r="H310" s="327"/>
      <c r="I310" s="327"/>
    </row>
    <row r="311" spans="1:9" x14ac:dyDescent="0.2">
      <c r="A311" s="87">
        <v>7.2</v>
      </c>
      <c r="B311" s="675" t="s">
        <v>737</v>
      </c>
      <c r="C311" s="259">
        <v>1</v>
      </c>
      <c r="D311" s="59" t="s">
        <v>52</v>
      </c>
      <c r="E311" s="290"/>
      <c r="F311" s="46">
        <f t="shared" si="4"/>
        <v>0</v>
      </c>
      <c r="G311" s="337"/>
      <c r="H311" s="327"/>
      <c r="I311" s="327"/>
    </row>
    <row r="312" spans="1:9" ht="25.5" x14ac:dyDescent="0.2">
      <c r="A312" s="87">
        <v>7.3</v>
      </c>
      <c r="B312" s="56" t="s">
        <v>160</v>
      </c>
      <c r="C312" s="259">
        <v>200</v>
      </c>
      <c r="D312" s="59" t="s">
        <v>45</v>
      </c>
      <c r="E312" s="290"/>
      <c r="F312" s="46">
        <f t="shared" si="4"/>
        <v>0</v>
      </c>
      <c r="G312" s="337"/>
      <c r="H312" s="327"/>
      <c r="I312" s="327"/>
    </row>
    <row r="313" spans="1:9" ht="25.5" x14ac:dyDescent="0.2">
      <c r="A313" s="87">
        <v>7.4</v>
      </c>
      <c r="B313" s="56" t="s">
        <v>181</v>
      </c>
      <c r="C313" s="259">
        <v>45</v>
      </c>
      <c r="D313" s="59" t="s">
        <v>45</v>
      </c>
      <c r="E313" s="290"/>
      <c r="F313" s="46">
        <f t="shared" si="4"/>
        <v>0</v>
      </c>
      <c r="G313" s="337"/>
      <c r="H313" s="327"/>
      <c r="I313" s="327"/>
    </row>
    <row r="314" spans="1:9" ht="14.25" customHeight="1" x14ac:dyDescent="0.2">
      <c r="A314" s="148">
        <v>7.5</v>
      </c>
      <c r="B314" s="56" t="s">
        <v>162</v>
      </c>
      <c r="C314" s="259">
        <v>60</v>
      </c>
      <c r="D314" s="59" t="s">
        <v>45</v>
      </c>
      <c r="E314" s="290"/>
      <c r="F314" s="46">
        <f t="shared" si="4"/>
        <v>0</v>
      </c>
      <c r="G314" s="337"/>
      <c r="H314" s="327"/>
      <c r="I314" s="327"/>
    </row>
    <row r="315" spans="1:9" x14ac:dyDescent="0.2">
      <c r="A315" s="87">
        <v>7.6</v>
      </c>
      <c r="B315" s="69" t="s">
        <v>163</v>
      </c>
      <c r="C315" s="265">
        <v>1</v>
      </c>
      <c r="D315" s="107" t="s">
        <v>52</v>
      </c>
      <c r="E315" s="290"/>
      <c r="F315" s="46">
        <f t="shared" si="4"/>
        <v>0</v>
      </c>
      <c r="G315" s="337"/>
      <c r="H315" s="327"/>
      <c r="I315" s="327"/>
    </row>
    <row r="316" spans="1:9" x14ac:dyDescent="0.2">
      <c r="A316" s="87">
        <v>7.7</v>
      </c>
      <c r="B316" s="69" t="s">
        <v>164</v>
      </c>
      <c r="C316" s="265">
        <v>1</v>
      </c>
      <c r="D316" s="107" t="s">
        <v>52</v>
      </c>
      <c r="E316" s="290"/>
      <c r="F316" s="46">
        <f t="shared" si="4"/>
        <v>0</v>
      </c>
      <c r="G316" s="337"/>
      <c r="H316" s="327"/>
      <c r="I316" s="327"/>
    </row>
    <row r="317" spans="1:9" x14ac:dyDescent="0.2">
      <c r="A317" s="87">
        <v>7.8</v>
      </c>
      <c r="B317" s="69" t="s">
        <v>165</v>
      </c>
      <c r="C317" s="265">
        <v>2</v>
      </c>
      <c r="D317" s="107" t="s">
        <v>52</v>
      </c>
      <c r="E317" s="290"/>
      <c r="F317" s="46">
        <f t="shared" si="4"/>
        <v>0</v>
      </c>
      <c r="G317" s="337"/>
      <c r="H317" s="327"/>
      <c r="I317" s="327"/>
    </row>
    <row r="318" spans="1:9" x14ac:dyDescent="0.2">
      <c r="A318" s="87">
        <v>7.9</v>
      </c>
      <c r="B318" s="69" t="s">
        <v>573</v>
      </c>
      <c r="C318" s="265">
        <v>1</v>
      </c>
      <c r="D318" s="107" t="s">
        <v>52</v>
      </c>
      <c r="E318" s="290"/>
      <c r="F318" s="46">
        <f t="shared" si="4"/>
        <v>0</v>
      </c>
      <c r="G318" s="337"/>
      <c r="H318" s="327"/>
      <c r="I318" s="327"/>
    </row>
    <row r="319" spans="1:9" x14ac:dyDescent="0.2">
      <c r="A319" s="108">
        <v>7.1</v>
      </c>
      <c r="B319" s="69" t="s">
        <v>166</v>
      </c>
      <c r="C319" s="265">
        <v>1</v>
      </c>
      <c r="D319" s="107" t="s">
        <v>52</v>
      </c>
      <c r="E319" s="290"/>
      <c r="F319" s="46">
        <f t="shared" si="4"/>
        <v>0</v>
      </c>
      <c r="G319" s="337"/>
      <c r="H319" s="327"/>
      <c r="I319" s="327"/>
    </row>
    <row r="320" spans="1:9" x14ac:dyDescent="0.2">
      <c r="A320" s="108">
        <v>7.11</v>
      </c>
      <c r="B320" s="69" t="s">
        <v>167</v>
      </c>
      <c r="C320" s="265">
        <v>3</v>
      </c>
      <c r="D320" s="107" t="s">
        <v>52</v>
      </c>
      <c r="E320" s="290"/>
      <c r="F320" s="46">
        <f t="shared" ref="F320:F343" si="5">ROUND(C320*E320,2)</f>
        <v>0</v>
      </c>
      <c r="G320" s="337"/>
      <c r="H320" s="327"/>
      <c r="I320" s="327"/>
    </row>
    <row r="321" spans="1:9" x14ac:dyDescent="0.2">
      <c r="A321" s="108">
        <v>7.12</v>
      </c>
      <c r="B321" s="69" t="s">
        <v>152</v>
      </c>
      <c r="C321" s="265">
        <v>30</v>
      </c>
      <c r="D321" s="107" t="s">
        <v>52</v>
      </c>
      <c r="E321" s="290"/>
      <c r="F321" s="46">
        <f t="shared" si="5"/>
        <v>0</v>
      </c>
      <c r="G321" s="337"/>
      <c r="H321" s="327"/>
      <c r="I321" s="327"/>
    </row>
    <row r="322" spans="1:9" x14ac:dyDescent="0.2">
      <c r="A322" s="108">
        <v>7.13</v>
      </c>
      <c r="B322" s="56" t="s">
        <v>150</v>
      </c>
      <c r="C322" s="259">
        <v>20</v>
      </c>
      <c r="D322" s="59" t="s">
        <v>45</v>
      </c>
      <c r="E322" s="290"/>
      <c r="F322" s="46">
        <f t="shared" si="5"/>
        <v>0</v>
      </c>
      <c r="G322" s="337"/>
      <c r="H322" s="327"/>
      <c r="I322" s="327"/>
    </row>
    <row r="323" spans="1:9" x14ac:dyDescent="0.2">
      <c r="A323" s="108">
        <v>7.14</v>
      </c>
      <c r="B323" s="56" t="s">
        <v>151</v>
      </c>
      <c r="C323" s="259">
        <v>2</v>
      </c>
      <c r="D323" s="59" t="s">
        <v>52</v>
      </c>
      <c r="E323" s="290"/>
      <c r="F323" s="46">
        <f t="shared" si="5"/>
        <v>0</v>
      </c>
      <c r="G323" s="337"/>
      <c r="H323" s="327"/>
      <c r="I323" s="327"/>
    </row>
    <row r="324" spans="1:9" ht="25.5" x14ac:dyDescent="0.2">
      <c r="A324" s="108">
        <v>7.15</v>
      </c>
      <c r="B324" s="56" t="s">
        <v>168</v>
      </c>
      <c r="C324" s="259">
        <v>1</v>
      </c>
      <c r="D324" s="59" t="s">
        <v>52</v>
      </c>
      <c r="E324" s="290"/>
      <c r="F324" s="46">
        <f t="shared" si="5"/>
        <v>0</v>
      </c>
      <c r="G324" s="337"/>
      <c r="H324" s="327"/>
      <c r="I324" s="327"/>
    </row>
    <row r="325" spans="1:9" x14ac:dyDescent="0.2">
      <c r="A325" s="108">
        <v>7.16</v>
      </c>
      <c r="B325" s="68" t="s">
        <v>169</v>
      </c>
      <c r="C325" s="259">
        <v>3</v>
      </c>
      <c r="D325" s="59" t="s">
        <v>52</v>
      </c>
      <c r="E325" s="290"/>
      <c r="F325" s="46">
        <f t="shared" si="5"/>
        <v>0</v>
      </c>
      <c r="G325" s="337"/>
      <c r="H325" s="327"/>
      <c r="I325" s="327"/>
    </row>
    <row r="326" spans="1:9" x14ac:dyDescent="0.2">
      <c r="A326" s="108">
        <v>7.17</v>
      </c>
      <c r="B326" s="68" t="s">
        <v>170</v>
      </c>
      <c r="C326" s="259">
        <v>3</v>
      </c>
      <c r="D326" s="59" t="s">
        <v>52</v>
      </c>
      <c r="E326" s="290"/>
      <c r="F326" s="46">
        <f t="shared" si="5"/>
        <v>0</v>
      </c>
      <c r="G326" s="337"/>
      <c r="H326" s="327"/>
      <c r="I326" s="327"/>
    </row>
    <row r="327" spans="1:9" x14ac:dyDescent="0.2">
      <c r="A327" s="108">
        <v>7.18</v>
      </c>
      <c r="B327" s="68" t="s">
        <v>171</v>
      </c>
      <c r="C327" s="259">
        <v>3</v>
      </c>
      <c r="D327" s="59" t="s">
        <v>52</v>
      </c>
      <c r="E327" s="290"/>
      <c r="F327" s="46">
        <f t="shared" si="5"/>
        <v>0</v>
      </c>
      <c r="G327" s="337"/>
      <c r="H327" s="327"/>
      <c r="I327" s="327"/>
    </row>
    <row r="328" spans="1:9" x14ac:dyDescent="0.2">
      <c r="A328" s="108">
        <v>7.19</v>
      </c>
      <c r="B328" s="109" t="s">
        <v>172</v>
      </c>
      <c r="C328" s="265">
        <v>1</v>
      </c>
      <c r="D328" s="107" t="s">
        <v>52</v>
      </c>
      <c r="E328" s="290"/>
      <c r="F328" s="46">
        <f t="shared" si="5"/>
        <v>0</v>
      </c>
      <c r="G328" s="337"/>
      <c r="H328" s="327"/>
      <c r="I328" s="327"/>
    </row>
    <row r="329" spans="1:9" x14ac:dyDescent="0.2">
      <c r="A329" s="108">
        <v>7.2</v>
      </c>
      <c r="B329" s="68" t="s">
        <v>296</v>
      </c>
      <c r="C329" s="259">
        <v>2</v>
      </c>
      <c r="D329" s="59" t="s">
        <v>52</v>
      </c>
      <c r="E329" s="290"/>
      <c r="F329" s="46">
        <f t="shared" si="5"/>
        <v>0</v>
      </c>
      <c r="G329" s="337"/>
      <c r="H329" s="327"/>
      <c r="I329" s="327"/>
    </row>
    <row r="330" spans="1:9" x14ac:dyDescent="0.2">
      <c r="A330" s="108">
        <v>7.21</v>
      </c>
      <c r="B330" s="68" t="s">
        <v>147</v>
      </c>
      <c r="C330" s="259">
        <v>1</v>
      </c>
      <c r="D330" s="59" t="s">
        <v>52</v>
      </c>
      <c r="E330" s="290"/>
      <c r="F330" s="46">
        <f t="shared" si="5"/>
        <v>0</v>
      </c>
      <c r="G330" s="337"/>
      <c r="H330" s="327"/>
      <c r="I330" s="327"/>
    </row>
    <row r="331" spans="1:9" x14ac:dyDescent="0.2">
      <c r="A331" s="108">
        <v>7.22</v>
      </c>
      <c r="B331" s="68" t="s">
        <v>148</v>
      </c>
      <c r="C331" s="259">
        <v>2</v>
      </c>
      <c r="D331" s="59" t="s">
        <v>52</v>
      </c>
      <c r="E331" s="290"/>
      <c r="F331" s="46">
        <f t="shared" si="5"/>
        <v>0</v>
      </c>
      <c r="G331" s="337"/>
      <c r="H331" s="327"/>
      <c r="I331" s="327"/>
    </row>
    <row r="332" spans="1:9" x14ac:dyDescent="0.2">
      <c r="A332" s="108">
        <v>7.23</v>
      </c>
      <c r="B332" s="68" t="s">
        <v>173</v>
      </c>
      <c r="C332" s="259">
        <v>1</v>
      </c>
      <c r="D332" s="59" t="s">
        <v>52</v>
      </c>
      <c r="E332" s="290"/>
      <c r="F332" s="46">
        <f t="shared" si="5"/>
        <v>0</v>
      </c>
      <c r="G332" s="337"/>
      <c r="H332" s="327"/>
      <c r="I332" s="327"/>
    </row>
    <row r="333" spans="1:9" ht="25.5" x14ac:dyDescent="0.2">
      <c r="A333" s="108">
        <v>7.24</v>
      </c>
      <c r="B333" s="109" t="s">
        <v>174</v>
      </c>
      <c r="C333" s="265">
        <v>20</v>
      </c>
      <c r="D333" s="107" t="s">
        <v>45</v>
      </c>
      <c r="E333" s="290"/>
      <c r="F333" s="46">
        <f t="shared" si="5"/>
        <v>0</v>
      </c>
      <c r="G333" s="337"/>
      <c r="H333" s="327"/>
      <c r="I333" s="327"/>
    </row>
    <row r="334" spans="1:9" x14ac:dyDescent="0.2">
      <c r="A334" s="108">
        <v>7.25</v>
      </c>
      <c r="B334" s="69" t="s">
        <v>175</v>
      </c>
      <c r="C334" s="265">
        <v>1</v>
      </c>
      <c r="D334" s="107" t="s">
        <v>52</v>
      </c>
      <c r="E334" s="290"/>
      <c r="F334" s="46">
        <f t="shared" si="5"/>
        <v>0</v>
      </c>
      <c r="G334" s="337"/>
      <c r="H334" s="327"/>
      <c r="I334" s="327"/>
    </row>
    <row r="335" spans="1:9" x14ac:dyDescent="0.2">
      <c r="A335" s="108">
        <v>7.26</v>
      </c>
      <c r="B335" s="69" t="s">
        <v>176</v>
      </c>
      <c r="C335" s="265">
        <v>3</v>
      </c>
      <c r="D335" s="107" t="s">
        <v>52</v>
      </c>
      <c r="E335" s="290"/>
      <c r="F335" s="46">
        <f t="shared" si="5"/>
        <v>0</v>
      </c>
      <c r="G335" s="337"/>
      <c r="H335" s="327"/>
      <c r="I335" s="327"/>
    </row>
    <row r="336" spans="1:9" x14ac:dyDescent="0.2">
      <c r="A336" s="108">
        <v>7.27</v>
      </c>
      <c r="B336" s="69" t="s">
        <v>177</v>
      </c>
      <c r="C336" s="265">
        <v>2</v>
      </c>
      <c r="D336" s="107" t="s">
        <v>52</v>
      </c>
      <c r="E336" s="290"/>
      <c r="F336" s="46">
        <f t="shared" si="5"/>
        <v>0</v>
      </c>
      <c r="G336" s="337"/>
      <c r="H336" s="327"/>
      <c r="I336" s="327"/>
    </row>
    <row r="337" spans="1:9" x14ac:dyDescent="0.2">
      <c r="A337" s="108">
        <v>7.28</v>
      </c>
      <c r="B337" s="69" t="s">
        <v>178</v>
      </c>
      <c r="C337" s="265">
        <v>6</v>
      </c>
      <c r="D337" s="107" t="s">
        <v>52</v>
      </c>
      <c r="E337" s="290"/>
      <c r="F337" s="46">
        <f t="shared" si="5"/>
        <v>0</v>
      </c>
      <c r="G337" s="337"/>
      <c r="H337" s="327"/>
      <c r="I337" s="327"/>
    </row>
    <row r="338" spans="1:9" ht="25.5" x14ac:dyDescent="0.2">
      <c r="A338" s="108">
        <v>7.29</v>
      </c>
      <c r="B338" s="56" t="s">
        <v>179</v>
      </c>
      <c r="C338" s="265">
        <v>2</v>
      </c>
      <c r="D338" s="107" t="s">
        <v>52</v>
      </c>
      <c r="E338" s="290"/>
      <c r="F338" s="46">
        <f t="shared" si="5"/>
        <v>0</v>
      </c>
      <c r="G338" s="337"/>
      <c r="H338" s="327"/>
      <c r="I338" s="327"/>
    </row>
    <row r="339" spans="1:9" x14ac:dyDescent="0.2">
      <c r="A339" s="108">
        <v>7.3</v>
      </c>
      <c r="B339" s="70" t="s">
        <v>141</v>
      </c>
      <c r="C339" s="265">
        <v>110</v>
      </c>
      <c r="D339" s="107" t="s">
        <v>45</v>
      </c>
      <c r="E339" s="290"/>
      <c r="F339" s="46">
        <f t="shared" si="5"/>
        <v>0</v>
      </c>
      <c r="G339" s="337"/>
      <c r="H339" s="327"/>
      <c r="I339" s="327"/>
    </row>
    <row r="340" spans="1:9" x14ac:dyDescent="0.2">
      <c r="A340" s="108">
        <v>7.31</v>
      </c>
      <c r="B340" s="70" t="s">
        <v>145</v>
      </c>
      <c r="C340" s="265">
        <v>1</v>
      </c>
      <c r="D340" s="648" t="s">
        <v>52</v>
      </c>
      <c r="E340" s="290"/>
      <c r="F340" s="46">
        <f t="shared" si="5"/>
        <v>0</v>
      </c>
      <c r="G340" s="337"/>
      <c r="H340" s="327"/>
      <c r="I340" s="327"/>
    </row>
    <row r="341" spans="1:9" x14ac:dyDescent="0.2">
      <c r="A341" s="108">
        <v>7.32</v>
      </c>
      <c r="B341" s="56" t="s">
        <v>180</v>
      </c>
      <c r="C341" s="259">
        <v>2</v>
      </c>
      <c r="D341" s="59" t="s">
        <v>52</v>
      </c>
      <c r="E341" s="290"/>
      <c r="F341" s="46">
        <f t="shared" si="5"/>
        <v>0</v>
      </c>
      <c r="G341" s="337"/>
      <c r="H341" s="327"/>
      <c r="I341" s="327"/>
    </row>
    <row r="342" spans="1:9" x14ac:dyDescent="0.2">
      <c r="A342" s="108">
        <v>7.33</v>
      </c>
      <c r="B342" s="56" t="s">
        <v>340</v>
      </c>
      <c r="C342" s="259">
        <v>3</v>
      </c>
      <c r="D342" s="574" t="s">
        <v>52</v>
      </c>
      <c r="E342" s="290"/>
      <c r="F342" s="46">
        <f t="shared" si="5"/>
        <v>0</v>
      </c>
      <c r="G342" s="337"/>
      <c r="H342" s="327"/>
      <c r="I342" s="327"/>
    </row>
    <row r="343" spans="1:9" x14ac:dyDescent="0.2">
      <c r="A343" s="108">
        <v>7.34</v>
      </c>
      <c r="B343" s="56" t="s">
        <v>76</v>
      </c>
      <c r="C343" s="259">
        <v>0.3</v>
      </c>
      <c r="D343" s="59" t="s">
        <v>27</v>
      </c>
      <c r="E343" s="290"/>
      <c r="F343" s="46">
        <f t="shared" si="5"/>
        <v>0</v>
      </c>
      <c r="G343" s="337"/>
      <c r="H343" s="327"/>
      <c r="I343" s="327"/>
    </row>
    <row r="344" spans="1:9" ht="13.5" customHeight="1" x14ac:dyDescent="0.2">
      <c r="A344" s="358"/>
      <c r="B344" s="359" t="s">
        <v>48</v>
      </c>
      <c r="C344" s="247"/>
      <c r="D344" s="360"/>
      <c r="E344" s="277"/>
      <c r="F344" s="361">
        <f>SUM(F255:F343)</f>
        <v>0</v>
      </c>
      <c r="G344" s="337"/>
      <c r="H344" s="327"/>
      <c r="I344" s="327"/>
    </row>
    <row r="345" spans="1:9" ht="9.75" customHeight="1" x14ac:dyDescent="0.2">
      <c r="A345" s="362"/>
      <c r="B345" s="363"/>
      <c r="C345" s="364"/>
      <c r="D345" s="365"/>
      <c r="E345" s="366"/>
      <c r="F345" s="367"/>
      <c r="G345" s="337"/>
      <c r="H345" s="327"/>
      <c r="I345" s="327"/>
    </row>
    <row r="346" spans="1:9" ht="27" customHeight="1" x14ac:dyDescent="0.2">
      <c r="A346" s="88" t="s">
        <v>50</v>
      </c>
      <c r="B346" s="149" t="s">
        <v>287</v>
      </c>
      <c r="C346" s="271"/>
      <c r="D346" s="85"/>
      <c r="E346" s="304"/>
      <c r="F346" s="124"/>
      <c r="G346" s="337"/>
      <c r="H346" s="327"/>
      <c r="I346" s="327"/>
    </row>
    <row r="347" spans="1:9" ht="9.75" customHeight="1" x14ac:dyDescent="0.2">
      <c r="A347" s="151"/>
      <c r="B347" s="149"/>
      <c r="C347" s="271"/>
      <c r="D347" s="85"/>
      <c r="E347" s="304"/>
      <c r="F347" s="124"/>
      <c r="G347" s="337"/>
      <c r="H347" s="327"/>
      <c r="I347" s="327"/>
    </row>
    <row r="348" spans="1:9" ht="13.5" customHeight="1" x14ac:dyDescent="0.2">
      <c r="A348" s="152">
        <v>1</v>
      </c>
      <c r="B348" s="149" t="s">
        <v>62</v>
      </c>
      <c r="C348" s="271"/>
      <c r="D348" s="85"/>
      <c r="E348" s="304"/>
      <c r="F348" s="124"/>
      <c r="G348" s="337"/>
      <c r="H348" s="327"/>
      <c r="I348" s="327"/>
    </row>
    <row r="349" spans="1:9" ht="37.5" customHeight="1" x14ac:dyDescent="0.2">
      <c r="A349" s="55">
        <f>+A348+0.1</f>
        <v>1.1000000000000001</v>
      </c>
      <c r="B349" s="153" t="s">
        <v>677</v>
      </c>
      <c r="C349" s="272">
        <v>4</v>
      </c>
      <c r="D349" s="154" t="s">
        <v>52</v>
      </c>
      <c r="E349" s="262"/>
      <c r="F349" s="150">
        <f>ROUND(C349*E349,2)</f>
        <v>0</v>
      </c>
      <c r="G349" s="337"/>
      <c r="H349" s="327"/>
      <c r="I349" s="327"/>
    </row>
    <row r="350" spans="1:9" ht="39" customHeight="1" x14ac:dyDescent="0.2">
      <c r="A350" s="55">
        <f t="shared" ref="A350:A357" si="6">+A349+0.1</f>
        <v>1.2000000000000002</v>
      </c>
      <c r="B350" s="153" t="s">
        <v>678</v>
      </c>
      <c r="C350" s="272">
        <v>1</v>
      </c>
      <c r="D350" s="154" t="s">
        <v>52</v>
      </c>
      <c r="E350" s="262"/>
      <c r="F350" s="150">
        <f t="shared" ref="F350:F413" si="7">ROUND(C350*E350,2)</f>
        <v>0</v>
      </c>
      <c r="G350" s="337"/>
      <c r="H350" s="327"/>
      <c r="I350" s="327"/>
    </row>
    <row r="351" spans="1:9" ht="25.5" customHeight="1" x14ac:dyDescent="0.2">
      <c r="A351" s="55">
        <f t="shared" si="6"/>
        <v>1.3000000000000003</v>
      </c>
      <c r="B351" s="155" t="s">
        <v>679</v>
      </c>
      <c r="C351" s="272">
        <v>1</v>
      </c>
      <c r="D351" s="154" t="s">
        <v>52</v>
      </c>
      <c r="E351" s="262"/>
      <c r="F351" s="150">
        <f t="shared" si="7"/>
        <v>0</v>
      </c>
      <c r="G351" s="337"/>
      <c r="H351" s="327"/>
      <c r="I351" s="327"/>
    </row>
    <row r="352" spans="1:9" ht="27" customHeight="1" x14ac:dyDescent="0.2">
      <c r="A352" s="95">
        <f t="shared" si="6"/>
        <v>1.4000000000000004</v>
      </c>
      <c r="B352" s="156" t="s">
        <v>680</v>
      </c>
      <c r="C352" s="272">
        <v>57</v>
      </c>
      <c r="D352" s="157" t="s">
        <v>57</v>
      </c>
      <c r="E352" s="262"/>
      <c r="F352" s="150">
        <f t="shared" si="7"/>
        <v>0</v>
      </c>
      <c r="G352" s="337"/>
      <c r="H352" s="327"/>
      <c r="I352" s="327"/>
    </row>
    <row r="353" spans="1:9" ht="26.25" customHeight="1" x14ac:dyDescent="0.2">
      <c r="A353" s="95">
        <f t="shared" si="6"/>
        <v>1.5000000000000004</v>
      </c>
      <c r="B353" s="156" t="s">
        <v>681</v>
      </c>
      <c r="C353" s="272">
        <v>17</v>
      </c>
      <c r="D353" s="157" t="s">
        <v>57</v>
      </c>
      <c r="E353" s="262"/>
      <c r="F353" s="150">
        <f t="shared" si="7"/>
        <v>0</v>
      </c>
      <c r="G353" s="337"/>
      <c r="H353" s="327"/>
      <c r="I353" s="327"/>
    </row>
    <row r="354" spans="1:9" ht="27" customHeight="1" x14ac:dyDescent="0.2">
      <c r="A354" s="95">
        <f t="shared" si="6"/>
        <v>1.6000000000000005</v>
      </c>
      <c r="B354" s="155" t="s">
        <v>682</v>
      </c>
      <c r="C354" s="272">
        <v>14</v>
      </c>
      <c r="D354" s="157" t="s">
        <v>57</v>
      </c>
      <c r="E354" s="262"/>
      <c r="F354" s="150">
        <f t="shared" si="7"/>
        <v>0</v>
      </c>
      <c r="G354" s="337"/>
      <c r="H354" s="327"/>
      <c r="I354" s="327"/>
    </row>
    <row r="355" spans="1:9" ht="24.75" customHeight="1" x14ac:dyDescent="0.2">
      <c r="A355" s="95">
        <f t="shared" si="6"/>
        <v>1.7000000000000006</v>
      </c>
      <c r="B355" s="155" t="s">
        <v>683</v>
      </c>
      <c r="C355" s="272">
        <v>16</v>
      </c>
      <c r="D355" s="157" t="s">
        <v>57</v>
      </c>
      <c r="E355" s="262"/>
      <c r="F355" s="150">
        <f t="shared" si="7"/>
        <v>0</v>
      </c>
      <c r="G355" s="337"/>
      <c r="H355" s="327"/>
      <c r="I355" s="327"/>
    </row>
    <row r="356" spans="1:9" ht="39.75" customHeight="1" x14ac:dyDescent="0.2">
      <c r="A356" s="95">
        <f t="shared" si="6"/>
        <v>1.8000000000000007</v>
      </c>
      <c r="B356" s="155" t="s">
        <v>684</v>
      </c>
      <c r="C356" s="272">
        <v>52</v>
      </c>
      <c r="D356" s="157" t="s">
        <v>57</v>
      </c>
      <c r="E356" s="262"/>
      <c r="F356" s="150">
        <f t="shared" si="7"/>
        <v>0</v>
      </c>
      <c r="G356" s="337"/>
      <c r="H356" s="327"/>
      <c r="I356" s="327"/>
    </row>
    <row r="357" spans="1:9" ht="24.75" customHeight="1" x14ac:dyDescent="0.2">
      <c r="A357" s="95">
        <f t="shared" si="6"/>
        <v>1.9000000000000008</v>
      </c>
      <c r="B357" s="155" t="s">
        <v>765</v>
      </c>
      <c r="C357" s="272">
        <v>22</v>
      </c>
      <c r="D357" s="157" t="s">
        <v>57</v>
      </c>
      <c r="E357" s="262"/>
      <c r="F357" s="150">
        <f t="shared" si="7"/>
        <v>0</v>
      </c>
      <c r="G357" s="337"/>
      <c r="H357" s="327"/>
      <c r="I357" s="327"/>
    </row>
    <row r="358" spans="1:9" ht="25.5" x14ac:dyDescent="0.2">
      <c r="A358" s="158">
        <f>+A349</f>
        <v>1.1000000000000001</v>
      </c>
      <c r="B358" s="155" t="s">
        <v>766</v>
      </c>
      <c r="C358" s="272">
        <v>20</v>
      </c>
      <c r="D358" s="157" t="s">
        <v>57</v>
      </c>
      <c r="E358" s="262"/>
      <c r="F358" s="150">
        <f t="shared" si="7"/>
        <v>0</v>
      </c>
      <c r="G358" s="337"/>
      <c r="H358" s="327"/>
      <c r="I358" s="327"/>
    </row>
    <row r="359" spans="1:9" ht="25.5" x14ac:dyDescent="0.2">
      <c r="A359" s="159">
        <f>+A358+0.01</f>
        <v>1.1100000000000001</v>
      </c>
      <c r="B359" s="119" t="s">
        <v>242</v>
      </c>
      <c r="C359" s="272">
        <v>4</v>
      </c>
      <c r="D359" s="154" t="s">
        <v>52</v>
      </c>
      <c r="E359" s="262"/>
      <c r="F359" s="150">
        <f t="shared" si="7"/>
        <v>0</v>
      </c>
      <c r="G359" s="337"/>
      <c r="H359" s="327"/>
      <c r="I359" s="327"/>
    </row>
    <row r="360" spans="1:9" ht="25.5" x14ac:dyDescent="0.2">
      <c r="A360" s="159">
        <f t="shared" ref="A360:A370" si="8">+A359+0.01</f>
        <v>1.1200000000000001</v>
      </c>
      <c r="B360" s="119" t="s">
        <v>574</v>
      </c>
      <c r="C360" s="272">
        <v>1</v>
      </c>
      <c r="D360" s="154" t="s">
        <v>52</v>
      </c>
      <c r="E360" s="262"/>
      <c r="F360" s="150">
        <f t="shared" si="7"/>
        <v>0</v>
      </c>
      <c r="G360" s="337"/>
      <c r="H360" s="327"/>
      <c r="I360" s="327"/>
    </row>
    <row r="361" spans="1:9" ht="25.5" x14ac:dyDescent="0.2">
      <c r="A361" s="158">
        <f t="shared" si="8"/>
        <v>1.1300000000000001</v>
      </c>
      <c r="B361" s="155" t="s">
        <v>713</v>
      </c>
      <c r="C361" s="272">
        <v>4</v>
      </c>
      <c r="D361" s="157" t="s">
        <v>52</v>
      </c>
      <c r="E361" s="262"/>
      <c r="F361" s="150">
        <f t="shared" si="7"/>
        <v>0</v>
      </c>
      <c r="G361" s="337"/>
      <c r="H361" s="327"/>
      <c r="I361" s="327"/>
    </row>
    <row r="362" spans="1:9" ht="25.5" x14ac:dyDescent="0.2">
      <c r="A362" s="158">
        <f t="shared" si="8"/>
        <v>1.1400000000000001</v>
      </c>
      <c r="B362" s="155" t="s">
        <v>712</v>
      </c>
      <c r="C362" s="272">
        <v>1</v>
      </c>
      <c r="D362" s="157" t="s">
        <v>52</v>
      </c>
      <c r="E362" s="262"/>
      <c r="F362" s="150">
        <f t="shared" si="7"/>
        <v>0</v>
      </c>
      <c r="G362" s="337"/>
      <c r="H362" s="327"/>
      <c r="I362" s="327"/>
    </row>
    <row r="363" spans="1:9" ht="25.5" x14ac:dyDescent="0.2">
      <c r="A363" s="158">
        <f t="shared" si="8"/>
        <v>1.1500000000000001</v>
      </c>
      <c r="B363" s="155" t="s">
        <v>711</v>
      </c>
      <c r="C363" s="272">
        <v>6</v>
      </c>
      <c r="D363" s="157" t="s">
        <v>52</v>
      </c>
      <c r="E363" s="262"/>
      <c r="F363" s="150">
        <f t="shared" si="7"/>
        <v>0</v>
      </c>
      <c r="G363" s="337"/>
      <c r="H363" s="327"/>
      <c r="I363" s="327"/>
    </row>
    <row r="364" spans="1:9" x14ac:dyDescent="0.2">
      <c r="A364" s="158">
        <f t="shared" si="8"/>
        <v>1.1600000000000001</v>
      </c>
      <c r="B364" s="155" t="s">
        <v>685</v>
      </c>
      <c r="C364" s="272">
        <v>2</v>
      </c>
      <c r="D364" s="157" t="s">
        <v>52</v>
      </c>
      <c r="E364" s="262"/>
      <c r="F364" s="150">
        <f t="shared" si="7"/>
        <v>0</v>
      </c>
      <c r="G364" s="337"/>
      <c r="H364" s="327"/>
      <c r="I364" s="327"/>
    </row>
    <row r="365" spans="1:9" x14ac:dyDescent="0.2">
      <c r="A365" s="158">
        <f t="shared" si="8"/>
        <v>1.1700000000000002</v>
      </c>
      <c r="B365" s="155" t="s">
        <v>686</v>
      </c>
      <c r="C365" s="272">
        <v>1</v>
      </c>
      <c r="D365" s="157" t="s">
        <v>52</v>
      </c>
      <c r="E365" s="262"/>
      <c r="F365" s="150">
        <f t="shared" si="7"/>
        <v>0</v>
      </c>
      <c r="G365" s="337"/>
      <c r="H365" s="327"/>
      <c r="I365" s="327"/>
    </row>
    <row r="366" spans="1:9" ht="25.5" x14ac:dyDescent="0.2">
      <c r="A366" s="158">
        <f t="shared" si="8"/>
        <v>1.1800000000000002</v>
      </c>
      <c r="B366" s="119" t="s">
        <v>575</v>
      </c>
      <c r="C366" s="272">
        <v>1</v>
      </c>
      <c r="D366" s="157" t="s">
        <v>52</v>
      </c>
      <c r="E366" s="262"/>
      <c r="F366" s="150">
        <f t="shared" si="7"/>
        <v>0</v>
      </c>
      <c r="G366" s="337"/>
      <c r="H366" s="327"/>
      <c r="I366" s="327"/>
    </row>
    <row r="367" spans="1:9" x14ac:dyDescent="0.2">
      <c r="A367" s="159">
        <f t="shared" si="8"/>
        <v>1.1900000000000002</v>
      </c>
      <c r="B367" s="119" t="s">
        <v>243</v>
      </c>
      <c r="C367" s="272">
        <v>2</v>
      </c>
      <c r="D367" s="154" t="s">
        <v>52</v>
      </c>
      <c r="E367" s="262"/>
      <c r="F367" s="150">
        <f t="shared" si="7"/>
        <v>0</v>
      </c>
      <c r="G367" s="337"/>
      <c r="H367" s="327"/>
      <c r="I367" s="327"/>
    </row>
    <row r="368" spans="1:9" x14ac:dyDescent="0.2">
      <c r="A368" s="159">
        <f t="shared" si="8"/>
        <v>1.2000000000000002</v>
      </c>
      <c r="B368" s="119" t="s">
        <v>58</v>
      </c>
      <c r="C368" s="272">
        <v>210.49</v>
      </c>
      <c r="D368" s="154" t="s">
        <v>31</v>
      </c>
      <c r="E368" s="262"/>
      <c r="F368" s="150">
        <f t="shared" si="7"/>
        <v>0</v>
      </c>
      <c r="G368" s="337"/>
      <c r="H368" s="327"/>
      <c r="I368" s="327"/>
    </row>
    <row r="369" spans="1:9" ht="14.25" customHeight="1" x14ac:dyDescent="0.2">
      <c r="A369" s="159">
        <f t="shared" si="8"/>
        <v>1.2100000000000002</v>
      </c>
      <c r="B369" s="119" t="s">
        <v>59</v>
      </c>
      <c r="C369" s="272">
        <v>210.49</v>
      </c>
      <c r="D369" s="154" t="s">
        <v>31</v>
      </c>
      <c r="E369" s="262"/>
      <c r="F369" s="150">
        <f t="shared" si="7"/>
        <v>0</v>
      </c>
      <c r="G369" s="337"/>
      <c r="H369" s="327"/>
      <c r="I369" s="327"/>
    </row>
    <row r="370" spans="1:9" x14ac:dyDescent="0.2">
      <c r="A370" s="159">
        <f t="shared" si="8"/>
        <v>1.2200000000000002</v>
      </c>
      <c r="B370" s="119" t="s">
        <v>60</v>
      </c>
      <c r="C370" s="272">
        <v>1</v>
      </c>
      <c r="D370" s="154" t="s">
        <v>52</v>
      </c>
      <c r="E370" s="262"/>
      <c r="F370" s="150">
        <f t="shared" si="7"/>
        <v>0</v>
      </c>
      <c r="G370" s="337"/>
      <c r="H370" s="327"/>
      <c r="I370" s="327"/>
    </row>
    <row r="371" spans="1:9" ht="9.75" customHeight="1" x14ac:dyDescent="0.2">
      <c r="A371" s="55"/>
      <c r="B371" s="55"/>
      <c r="C371" s="272"/>
      <c r="D371" s="154"/>
      <c r="E371" s="262"/>
      <c r="F371" s="150">
        <f t="shared" si="7"/>
        <v>0</v>
      </c>
      <c r="G371" s="337"/>
      <c r="H371" s="327"/>
      <c r="I371" s="327"/>
    </row>
    <row r="372" spans="1:9" x14ac:dyDescent="0.2">
      <c r="A372" s="160">
        <f>+A348+1</f>
        <v>2</v>
      </c>
      <c r="B372" s="161" t="s">
        <v>61</v>
      </c>
      <c r="C372" s="272"/>
      <c r="D372" s="154"/>
      <c r="E372" s="262"/>
      <c r="F372" s="150">
        <f t="shared" si="7"/>
        <v>0</v>
      </c>
      <c r="G372" s="337"/>
      <c r="H372" s="327"/>
      <c r="I372" s="327"/>
    </row>
    <row r="373" spans="1:9" ht="16.5" customHeight="1" x14ac:dyDescent="0.2">
      <c r="A373" s="55">
        <f>+A372+0.1</f>
        <v>2.1</v>
      </c>
      <c r="B373" s="119" t="s">
        <v>439</v>
      </c>
      <c r="C373" s="272">
        <v>261.20000000000005</v>
      </c>
      <c r="D373" s="154" t="s">
        <v>8</v>
      </c>
      <c r="E373" s="262"/>
      <c r="F373" s="150">
        <f t="shared" si="7"/>
        <v>0</v>
      </c>
      <c r="G373" s="337"/>
      <c r="H373" s="327"/>
      <c r="I373" s="327"/>
    </row>
    <row r="374" spans="1:9" ht="15" customHeight="1" x14ac:dyDescent="0.2">
      <c r="A374" s="55">
        <f>+A373+0.1</f>
        <v>2.2000000000000002</v>
      </c>
      <c r="B374" s="119" t="s">
        <v>26</v>
      </c>
      <c r="C374" s="272">
        <v>2.64</v>
      </c>
      <c r="D374" s="154" t="s">
        <v>8</v>
      </c>
      <c r="E374" s="262"/>
      <c r="F374" s="150">
        <f t="shared" si="7"/>
        <v>0</v>
      </c>
      <c r="G374" s="337"/>
      <c r="H374" s="327"/>
      <c r="I374" s="327"/>
    </row>
    <row r="375" spans="1:9" ht="25.5" x14ac:dyDescent="0.2">
      <c r="A375" s="55">
        <f>+A374+0.1</f>
        <v>2.3000000000000003</v>
      </c>
      <c r="B375" s="119" t="s">
        <v>440</v>
      </c>
      <c r="C375" s="272">
        <v>219.83</v>
      </c>
      <c r="D375" s="154" t="s">
        <v>8</v>
      </c>
      <c r="E375" s="262"/>
      <c r="F375" s="150">
        <f t="shared" si="7"/>
        <v>0</v>
      </c>
      <c r="G375" s="337"/>
      <c r="H375" s="327"/>
      <c r="I375" s="327"/>
    </row>
    <row r="376" spans="1:9" x14ac:dyDescent="0.2">
      <c r="A376" s="55">
        <f>+A375+0.1</f>
        <v>2.4000000000000004</v>
      </c>
      <c r="B376" s="155" t="s">
        <v>714</v>
      </c>
      <c r="C376" s="272">
        <v>49.65</v>
      </c>
      <c r="D376" s="154" t="s">
        <v>8</v>
      </c>
      <c r="E376" s="262"/>
      <c r="F376" s="150">
        <f t="shared" si="7"/>
        <v>0</v>
      </c>
      <c r="G376" s="337"/>
      <c r="H376" s="327"/>
      <c r="I376" s="327"/>
    </row>
    <row r="377" spans="1:9" ht="10.5" customHeight="1" x14ac:dyDescent="0.2">
      <c r="A377" s="55"/>
      <c r="B377" s="119"/>
      <c r="C377" s="272"/>
      <c r="D377" s="154"/>
      <c r="E377" s="262"/>
      <c r="F377" s="150"/>
      <c r="G377" s="337"/>
      <c r="H377" s="327"/>
      <c r="I377" s="327"/>
    </row>
    <row r="378" spans="1:9" x14ac:dyDescent="0.2">
      <c r="A378" s="55">
        <v>3</v>
      </c>
      <c r="B378" s="119" t="s">
        <v>129</v>
      </c>
      <c r="C378" s="272">
        <v>1</v>
      </c>
      <c r="D378" s="154" t="s">
        <v>6</v>
      </c>
      <c r="E378" s="262"/>
      <c r="F378" s="150">
        <f t="shared" si="7"/>
        <v>0</v>
      </c>
      <c r="G378" s="337"/>
      <c r="H378" s="327"/>
      <c r="I378" s="327"/>
    </row>
    <row r="379" spans="1:9" ht="10.5" customHeight="1" x14ac:dyDescent="0.2">
      <c r="A379" s="162"/>
      <c r="B379" s="163"/>
      <c r="C379" s="273"/>
      <c r="D379" s="164"/>
      <c r="E379" s="277"/>
      <c r="F379" s="150"/>
      <c r="G379" s="337"/>
      <c r="H379" s="327"/>
      <c r="I379" s="327"/>
    </row>
    <row r="380" spans="1:9" x14ac:dyDescent="0.2">
      <c r="A380" s="165">
        <v>4</v>
      </c>
      <c r="B380" s="166" t="s">
        <v>196</v>
      </c>
      <c r="C380" s="250"/>
      <c r="D380" s="167"/>
      <c r="E380" s="305"/>
      <c r="F380" s="150"/>
      <c r="G380" s="337"/>
      <c r="H380" s="327"/>
      <c r="I380" s="327"/>
    </row>
    <row r="381" spans="1:9" x14ac:dyDescent="0.2">
      <c r="A381" s="168"/>
      <c r="B381" s="169"/>
      <c r="C381" s="250"/>
      <c r="D381" s="167"/>
      <c r="E381" s="305"/>
      <c r="F381" s="150"/>
      <c r="G381" s="337"/>
      <c r="H381" s="327"/>
      <c r="I381" s="327"/>
    </row>
    <row r="382" spans="1:9" x14ac:dyDescent="0.2">
      <c r="A382" s="170">
        <v>4.0999999999999996</v>
      </c>
      <c r="B382" s="171" t="s">
        <v>7</v>
      </c>
      <c r="C382" s="251">
        <v>1</v>
      </c>
      <c r="D382" s="172" t="s">
        <v>52</v>
      </c>
      <c r="E382" s="306"/>
      <c r="F382" s="150">
        <f t="shared" si="7"/>
        <v>0</v>
      </c>
      <c r="G382" s="337"/>
      <c r="H382" s="327"/>
      <c r="I382" s="327"/>
    </row>
    <row r="383" spans="1:9" x14ac:dyDescent="0.2">
      <c r="A383" s="170">
        <v>4.2</v>
      </c>
      <c r="B383" s="171" t="s">
        <v>61</v>
      </c>
      <c r="C383" s="251">
        <v>1</v>
      </c>
      <c r="D383" s="172" t="s">
        <v>52</v>
      </c>
      <c r="E383" s="306"/>
      <c r="F383" s="150">
        <f t="shared" si="7"/>
        <v>0</v>
      </c>
      <c r="G383" s="337"/>
      <c r="H383" s="327"/>
      <c r="I383" s="327"/>
    </row>
    <row r="384" spans="1:9" x14ac:dyDescent="0.2">
      <c r="A384" s="168"/>
      <c r="B384" s="169"/>
      <c r="C384" s="250"/>
      <c r="D384" s="167"/>
      <c r="E384" s="305"/>
      <c r="F384" s="150"/>
      <c r="G384" s="337"/>
      <c r="H384" s="327"/>
      <c r="I384" s="327"/>
    </row>
    <row r="385" spans="1:9" x14ac:dyDescent="0.2">
      <c r="A385" s="173">
        <v>4.3</v>
      </c>
      <c r="B385" s="166" t="s">
        <v>715</v>
      </c>
      <c r="C385" s="250"/>
      <c r="D385" s="167"/>
      <c r="E385" s="305"/>
      <c r="F385" s="150"/>
      <c r="G385" s="337"/>
      <c r="H385" s="327"/>
      <c r="I385" s="327"/>
    </row>
    <row r="386" spans="1:9" x14ac:dyDescent="0.2">
      <c r="A386" s="170" t="s">
        <v>259</v>
      </c>
      <c r="B386" s="174" t="s">
        <v>436</v>
      </c>
      <c r="C386" s="251">
        <v>1.3</v>
      </c>
      <c r="D386" s="172" t="s">
        <v>8</v>
      </c>
      <c r="E386" s="306"/>
      <c r="F386" s="150">
        <f t="shared" si="7"/>
        <v>0</v>
      </c>
      <c r="G386" s="337"/>
      <c r="H386" s="327"/>
      <c r="I386" s="327"/>
    </row>
    <row r="387" spans="1:9" x14ac:dyDescent="0.2">
      <c r="A387" s="170" t="s">
        <v>260</v>
      </c>
      <c r="B387" s="171" t="s">
        <v>716</v>
      </c>
      <c r="C387" s="251">
        <v>0.47</v>
      </c>
      <c r="D387" s="172" t="s">
        <v>8</v>
      </c>
      <c r="E387" s="306"/>
      <c r="F387" s="150">
        <f t="shared" si="7"/>
        <v>0</v>
      </c>
      <c r="G387" s="337"/>
      <c r="H387" s="327"/>
      <c r="I387" s="327"/>
    </row>
    <row r="388" spans="1:9" x14ac:dyDescent="0.2">
      <c r="A388" s="170" t="s">
        <v>261</v>
      </c>
      <c r="B388" s="171" t="s">
        <v>109</v>
      </c>
      <c r="C388" s="251">
        <v>0.79</v>
      </c>
      <c r="D388" s="172" t="s">
        <v>8</v>
      </c>
      <c r="E388" s="306"/>
      <c r="F388" s="150">
        <f t="shared" si="7"/>
        <v>0</v>
      </c>
      <c r="G388" s="337"/>
      <c r="H388" s="327"/>
      <c r="I388" s="327"/>
    </row>
    <row r="389" spans="1:9" x14ac:dyDescent="0.2">
      <c r="A389" s="170" t="s">
        <v>263</v>
      </c>
      <c r="B389" s="171" t="s">
        <v>110</v>
      </c>
      <c r="C389" s="251">
        <v>1.95</v>
      </c>
      <c r="D389" s="172" t="s">
        <v>8</v>
      </c>
      <c r="E389" s="306"/>
      <c r="F389" s="150">
        <f t="shared" si="7"/>
        <v>0</v>
      </c>
      <c r="G389" s="337"/>
      <c r="H389" s="327"/>
      <c r="I389" s="327"/>
    </row>
    <row r="390" spans="1:9" x14ac:dyDescent="0.2">
      <c r="A390" s="170"/>
      <c r="B390" s="171"/>
      <c r="C390" s="251"/>
      <c r="D390" s="172"/>
      <c r="E390" s="306"/>
      <c r="F390" s="150"/>
      <c r="G390" s="337"/>
      <c r="H390" s="327"/>
      <c r="I390" s="327"/>
    </row>
    <row r="391" spans="1:9" x14ac:dyDescent="0.2">
      <c r="A391" s="173">
        <v>4.4000000000000004</v>
      </c>
      <c r="B391" s="166" t="s">
        <v>111</v>
      </c>
      <c r="C391" s="250"/>
      <c r="D391" s="167"/>
      <c r="E391" s="305"/>
      <c r="F391" s="150"/>
      <c r="G391" s="337"/>
      <c r="H391" s="327"/>
      <c r="I391" s="368"/>
    </row>
    <row r="392" spans="1:9" x14ac:dyDescent="0.2">
      <c r="A392" s="170" t="s">
        <v>264</v>
      </c>
      <c r="B392" s="171" t="s">
        <v>130</v>
      </c>
      <c r="C392" s="251">
        <v>22.52</v>
      </c>
      <c r="D392" s="172" t="s">
        <v>31</v>
      </c>
      <c r="E392" s="306"/>
      <c r="F392" s="150">
        <f t="shared" si="7"/>
        <v>0</v>
      </c>
      <c r="G392" s="337"/>
      <c r="H392" s="327"/>
      <c r="I392" s="327"/>
    </row>
    <row r="393" spans="1:9" x14ac:dyDescent="0.2">
      <c r="A393" s="170" t="s">
        <v>265</v>
      </c>
      <c r="B393" s="171" t="s">
        <v>112</v>
      </c>
      <c r="C393" s="251">
        <v>11.3</v>
      </c>
      <c r="D393" s="172" t="s">
        <v>31</v>
      </c>
      <c r="E393" s="306"/>
      <c r="F393" s="150">
        <f t="shared" si="7"/>
        <v>0</v>
      </c>
      <c r="G393" s="337"/>
      <c r="H393" s="327"/>
      <c r="I393" s="327"/>
    </row>
    <row r="394" spans="1:9" x14ac:dyDescent="0.2">
      <c r="A394" s="168"/>
      <c r="B394" s="169"/>
      <c r="C394" s="250"/>
      <c r="D394" s="167"/>
      <c r="E394" s="305"/>
      <c r="F394" s="150"/>
      <c r="G394" s="337"/>
      <c r="H394" s="327"/>
      <c r="I394" s="327"/>
    </row>
    <row r="395" spans="1:9" x14ac:dyDescent="0.2">
      <c r="A395" s="173">
        <v>4.5</v>
      </c>
      <c r="B395" s="166" t="s">
        <v>88</v>
      </c>
      <c r="C395" s="250"/>
      <c r="D395" s="167"/>
      <c r="E395" s="305"/>
      <c r="F395" s="150"/>
      <c r="G395" s="337"/>
      <c r="H395" s="327"/>
      <c r="I395" s="327"/>
    </row>
    <row r="396" spans="1:9" x14ac:dyDescent="0.2">
      <c r="A396" s="170" t="s">
        <v>266</v>
      </c>
      <c r="B396" s="171" t="s">
        <v>767</v>
      </c>
      <c r="C396" s="251">
        <v>50.76</v>
      </c>
      <c r="D396" s="172" t="s">
        <v>31</v>
      </c>
      <c r="E396" s="306"/>
      <c r="F396" s="150">
        <f t="shared" si="7"/>
        <v>0</v>
      </c>
      <c r="G396" s="337"/>
      <c r="H396" s="327"/>
      <c r="I396" s="327"/>
    </row>
    <row r="397" spans="1:9" ht="12.75" customHeight="1" x14ac:dyDescent="0.2">
      <c r="A397" s="170" t="s">
        <v>267</v>
      </c>
      <c r="B397" s="171" t="s">
        <v>113</v>
      </c>
      <c r="C397" s="251">
        <v>16.28</v>
      </c>
      <c r="D397" s="172" t="s">
        <v>31</v>
      </c>
      <c r="E397" s="306"/>
      <c r="F397" s="150">
        <f t="shared" si="7"/>
        <v>0</v>
      </c>
      <c r="G397" s="337"/>
      <c r="H397" s="575"/>
      <c r="I397" s="327"/>
    </row>
    <row r="398" spans="1:9" x14ac:dyDescent="0.2">
      <c r="A398" s="170" t="s">
        <v>268</v>
      </c>
      <c r="B398" s="171" t="s">
        <v>114</v>
      </c>
      <c r="C398" s="251">
        <v>50.76</v>
      </c>
      <c r="D398" s="172" t="s">
        <v>31</v>
      </c>
      <c r="E398" s="306"/>
      <c r="F398" s="150">
        <f t="shared" si="7"/>
        <v>0</v>
      </c>
      <c r="G398" s="337"/>
      <c r="H398" s="327"/>
      <c r="I398" s="327"/>
    </row>
    <row r="399" spans="1:9" x14ac:dyDescent="0.2">
      <c r="A399" s="170" t="s">
        <v>269</v>
      </c>
      <c r="B399" s="171" t="s">
        <v>115</v>
      </c>
      <c r="C399" s="251">
        <v>53</v>
      </c>
      <c r="D399" s="172" t="s">
        <v>9</v>
      </c>
      <c r="E399" s="306"/>
      <c r="F399" s="150">
        <f t="shared" si="7"/>
        <v>0</v>
      </c>
      <c r="G399" s="337"/>
      <c r="H399" s="327"/>
      <c r="I399" s="327"/>
    </row>
    <row r="400" spans="1:9" x14ac:dyDescent="0.2">
      <c r="A400" s="170" t="s">
        <v>270</v>
      </c>
      <c r="B400" s="171" t="s">
        <v>91</v>
      </c>
      <c r="C400" s="251">
        <v>9.1300000000000008</v>
      </c>
      <c r="D400" s="172" t="s">
        <v>31</v>
      </c>
      <c r="E400" s="306"/>
      <c r="F400" s="150">
        <f t="shared" si="7"/>
        <v>0</v>
      </c>
      <c r="G400" s="337"/>
      <c r="H400" s="327"/>
      <c r="I400" s="327"/>
    </row>
    <row r="401" spans="1:9" x14ac:dyDescent="0.2">
      <c r="A401" s="175" t="s">
        <v>271</v>
      </c>
      <c r="B401" s="174" t="s">
        <v>135</v>
      </c>
      <c r="C401" s="271">
        <v>11.6</v>
      </c>
      <c r="D401" s="176" t="s">
        <v>9</v>
      </c>
      <c r="E401" s="304"/>
      <c r="F401" s="150">
        <f t="shared" si="7"/>
        <v>0</v>
      </c>
      <c r="G401" s="337"/>
      <c r="H401" s="327"/>
      <c r="I401" s="327"/>
    </row>
    <row r="402" spans="1:9" x14ac:dyDescent="0.2">
      <c r="A402" s="175" t="s">
        <v>272</v>
      </c>
      <c r="B402" s="174" t="s">
        <v>136</v>
      </c>
      <c r="C402" s="271">
        <v>11.6</v>
      </c>
      <c r="D402" s="176" t="s">
        <v>9</v>
      </c>
      <c r="E402" s="304"/>
      <c r="F402" s="150">
        <f t="shared" si="7"/>
        <v>0</v>
      </c>
      <c r="G402" s="337"/>
      <c r="H402" s="327"/>
      <c r="I402" s="327"/>
    </row>
    <row r="403" spans="1:9" x14ac:dyDescent="0.2">
      <c r="A403" s="168"/>
      <c r="B403" s="169"/>
      <c r="C403" s="251"/>
      <c r="D403" s="172"/>
      <c r="E403" s="306"/>
      <c r="F403" s="150"/>
      <c r="G403" s="337"/>
      <c r="H403" s="327"/>
      <c r="I403" s="327"/>
    </row>
    <row r="404" spans="1:9" x14ac:dyDescent="0.2">
      <c r="A404" s="173">
        <v>4.5999999999999996</v>
      </c>
      <c r="B404" s="166" t="s">
        <v>116</v>
      </c>
      <c r="C404" s="250"/>
      <c r="D404" s="167"/>
      <c r="E404" s="305"/>
      <c r="F404" s="150"/>
      <c r="G404" s="337"/>
      <c r="H404" s="327"/>
      <c r="I404" s="327"/>
    </row>
    <row r="405" spans="1:9" ht="25.5" x14ac:dyDescent="0.2">
      <c r="A405" s="177" t="s">
        <v>273</v>
      </c>
      <c r="B405" s="127" t="s">
        <v>244</v>
      </c>
      <c r="C405" s="266">
        <v>1</v>
      </c>
      <c r="D405" s="86" t="s">
        <v>6</v>
      </c>
      <c r="E405" s="300"/>
      <c r="F405" s="150">
        <f t="shared" si="7"/>
        <v>0</v>
      </c>
      <c r="G405" s="337"/>
      <c r="H405" s="327"/>
      <c r="I405" s="327"/>
    </row>
    <row r="406" spans="1:9" x14ac:dyDescent="0.2">
      <c r="A406" s="177"/>
      <c r="B406" s="127"/>
      <c r="C406" s="266"/>
      <c r="D406" s="86"/>
      <c r="E406" s="300"/>
      <c r="F406" s="150"/>
      <c r="G406" s="337"/>
      <c r="H406" s="327"/>
      <c r="I406" s="327"/>
    </row>
    <row r="407" spans="1:9" x14ac:dyDescent="0.2">
      <c r="A407" s="170">
        <v>4.7</v>
      </c>
      <c r="B407" s="178" t="s">
        <v>441</v>
      </c>
      <c r="C407" s="251">
        <v>11.22</v>
      </c>
      <c r="D407" s="172" t="s">
        <v>31</v>
      </c>
      <c r="E407" s="306"/>
      <c r="F407" s="150">
        <f t="shared" si="7"/>
        <v>0</v>
      </c>
      <c r="G407" s="337"/>
      <c r="H407" s="327"/>
      <c r="I407" s="327"/>
    </row>
    <row r="408" spans="1:9" x14ac:dyDescent="0.2">
      <c r="A408" s="170"/>
      <c r="B408" s="178"/>
      <c r="C408" s="251"/>
      <c r="D408" s="172"/>
      <c r="E408" s="306"/>
      <c r="F408" s="150"/>
      <c r="G408" s="337"/>
      <c r="H408" s="327"/>
      <c r="I408" s="327"/>
    </row>
    <row r="409" spans="1:9" x14ac:dyDescent="0.2">
      <c r="A409" s="173">
        <v>4.8</v>
      </c>
      <c r="B409" s="166" t="s">
        <v>117</v>
      </c>
      <c r="C409" s="250"/>
      <c r="D409" s="167"/>
      <c r="E409" s="305"/>
      <c r="F409" s="150"/>
      <c r="G409" s="337"/>
      <c r="H409" s="327"/>
      <c r="I409" s="327"/>
    </row>
    <row r="410" spans="1:9" ht="25.5" x14ac:dyDescent="0.2">
      <c r="A410" s="79" t="s">
        <v>274</v>
      </c>
      <c r="B410" s="119" t="s">
        <v>336</v>
      </c>
      <c r="C410" s="262">
        <v>1</v>
      </c>
      <c r="D410" s="85" t="s">
        <v>52</v>
      </c>
      <c r="E410" s="288"/>
      <c r="F410" s="150">
        <f t="shared" si="7"/>
        <v>0</v>
      </c>
      <c r="G410" s="337"/>
      <c r="H410" s="327"/>
      <c r="I410" s="327"/>
    </row>
    <row r="411" spans="1:9" x14ac:dyDescent="0.2">
      <c r="A411" s="170" t="s">
        <v>275</v>
      </c>
      <c r="B411" s="115" t="s">
        <v>232</v>
      </c>
      <c r="C411" s="262">
        <v>1</v>
      </c>
      <c r="D411" s="85" t="s">
        <v>52</v>
      </c>
      <c r="E411" s="288"/>
      <c r="F411" s="150">
        <f t="shared" si="7"/>
        <v>0</v>
      </c>
      <c r="G411" s="337"/>
      <c r="H411" s="327"/>
      <c r="I411" s="327"/>
    </row>
    <row r="412" spans="1:9" x14ac:dyDescent="0.2">
      <c r="A412" s="175" t="s">
        <v>276</v>
      </c>
      <c r="B412" s="174" t="s">
        <v>251</v>
      </c>
      <c r="C412" s="150">
        <v>2</v>
      </c>
      <c r="D412" s="176" t="s">
        <v>52</v>
      </c>
      <c r="E412" s="304"/>
      <c r="F412" s="150">
        <f t="shared" si="7"/>
        <v>0</v>
      </c>
      <c r="G412" s="337"/>
      <c r="H412" s="327"/>
      <c r="I412" s="327"/>
    </row>
    <row r="413" spans="1:9" x14ac:dyDescent="0.2">
      <c r="A413" s="175" t="s">
        <v>277</v>
      </c>
      <c r="B413" s="174" t="s">
        <v>134</v>
      </c>
      <c r="C413" s="150">
        <v>1</v>
      </c>
      <c r="D413" s="176" t="s">
        <v>52</v>
      </c>
      <c r="E413" s="304"/>
      <c r="F413" s="150">
        <f t="shared" si="7"/>
        <v>0</v>
      </c>
      <c r="G413" s="337"/>
      <c r="H413" s="327"/>
      <c r="I413" s="327"/>
    </row>
    <row r="414" spans="1:9" x14ac:dyDescent="0.2">
      <c r="A414" s="175" t="s">
        <v>278</v>
      </c>
      <c r="B414" s="174" t="s">
        <v>119</v>
      </c>
      <c r="C414" s="150">
        <v>1</v>
      </c>
      <c r="D414" s="176" t="s">
        <v>52</v>
      </c>
      <c r="E414" s="304"/>
      <c r="F414" s="150">
        <f t="shared" ref="F414:F426" si="9">ROUND(C414*E414,2)</f>
        <v>0</v>
      </c>
      <c r="G414" s="337"/>
      <c r="H414" s="327"/>
      <c r="I414" s="327"/>
    </row>
    <row r="415" spans="1:9" x14ac:dyDescent="0.2">
      <c r="A415" s="170"/>
      <c r="B415" s="171"/>
      <c r="C415" s="251"/>
      <c r="D415" s="172"/>
      <c r="E415" s="306"/>
      <c r="F415" s="150"/>
      <c r="G415" s="337"/>
      <c r="H415" s="327"/>
      <c r="I415" s="327"/>
    </row>
    <row r="416" spans="1:9" x14ac:dyDescent="0.2">
      <c r="A416" s="170">
        <v>4.9000000000000004</v>
      </c>
      <c r="B416" s="171" t="s">
        <v>118</v>
      </c>
      <c r="C416" s="251">
        <v>1</v>
      </c>
      <c r="D416" s="172" t="s">
        <v>52</v>
      </c>
      <c r="E416" s="306"/>
      <c r="F416" s="150">
        <f t="shared" si="9"/>
        <v>0</v>
      </c>
      <c r="G416" s="337"/>
      <c r="H416" s="327"/>
      <c r="I416" s="327"/>
    </row>
    <row r="417" spans="1:9" ht="38.25" x14ac:dyDescent="0.2">
      <c r="A417" s="62">
        <v>4.0999999999999996</v>
      </c>
      <c r="B417" s="212" t="s">
        <v>252</v>
      </c>
      <c r="C417" s="653">
        <v>1</v>
      </c>
      <c r="D417" s="654" t="s">
        <v>6</v>
      </c>
      <c r="E417" s="306"/>
      <c r="F417" s="150">
        <f t="shared" si="9"/>
        <v>0</v>
      </c>
      <c r="G417" s="337"/>
      <c r="H417" s="327"/>
      <c r="I417" s="327"/>
    </row>
    <row r="418" spans="1:9" x14ac:dyDescent="0.2">
      <c r="A418" s="79"/>
      <c r="B418" s="179"/>
      <c r="C418" s="251"/>
      <c r="D418" s="172"/>
      <c r="E418" s="306"/>
      <c r="F418" s="150"/>
      <c r="G418" s="337"/>
      <c r="H418" s="327"/>
      <c r="I418" s="327"/>
    </row>
    <row r="419" spans="1:9" x14ac:dyDescent="0.2">
      <c r="A419" s="110">
        <v>5</v>
      </c>
      <c r="B419" s="180" t="s">
        <v>288</v>
      </c>
      <c r="C419" s="245"/>
      <c r="D419" s="85"/>
      <c r="E419" s="262"/>
      <c r="F419" s="150"/>
      <c r="G419" s="337"/>
      <c r="H419" s="327"/>
      <c r="I419" s="327"/>
    </row>
    <row r="420" spans="1:9" x14ac:dyDescent="0.2">
      <c r="A420" s="87">
        <v>5.0999999999999996</v>
      </c>
      <c r="B420" s="68" t="s">
        <v>140</v>
      </c>
      <c r="C420" s="259">
        <v>3</v>
      </c>
      <c r="D420" s="59" t="s">
        <v>52</v>
      </c>
      <c r="E420" s="290"/>
      <c r="F420" s="150">
        <f t="shared" si="9"/>
        <v>0</v>
      </c>
      <c r="G420" s="337"/>
      <c r="H420" s="327"/>
      <c r="I420" s="327"/>
    </row>
    <row r="421" spans="1:9" x14ac:dyDescent="0.2">
      <c r="A421" s="87">
        <v>5.2</v>
      </c>
      <c r="B421" s="70" t="s">
        <v>141</v>
      </c>
      <c r="C421" s="259">
        <v>700</v>
      </c>
      <c r="D421" s="59" t="s">
        <v>45</v>
      </c>
      <c r="E421" s="290"/>
      <c r="F421" s="150">
        <f t="shared" si="9"/>
        <v>0</v>
      </c>
      <c r="G421" s="337"/>
      <c r="H421" s="327"/>
      <c r="I421" s="327"/>
    </row>
    <row r="422" spans="1:9" x14ac:dyDescent="0.2">
      <c r="A422" s="87">
        <v>5.3</v>
      </c>
      <c r="B422" s="56" t="s">
        <v>142</v>
      </c>
      <c r="C422" s="259">
        <v>3</v>
      </c>
      <c r="D422" s="59" t="s">
        <v>52</v>
      </c>
      <c r="E422" s="290"/>
      <c r="F422" s="150">
        <f t="shared" si="9"/>
        <v>0</v>
      </c>
      <c r="G422" s="337"/>
      <c r="H422" s="327"/>
      <c r="I422" s="327"/>
    </row>
    <row r="423" spans="1:9" x14ac:dyDescent="0.2">
      <c r="A423" s="87">
        <v>5.4</v>
      </c>
      <c r="B423" s="70" t="s">
        <v>143</v>
      </c>
      <c r="C423" s="259">
        <v>3</v>
      </c>
      <c r="D423" s="59" t="s">
        <v>52</v>
      </c>
      <c r="E423" s="290"/>
      <c r="F423" s="150">
        <f t="shared" si="9"/>
        <v>0</v>
      </c>
      <c r="G423" s="337"/>
      <c r="H423" s="327"/>
      <c r="I423" s="327"/>
    </row>
    <row r="424" spans="1:9" x14ac:dyDescent="0.2">
      <c r="A424" s="87">
        <v>5.5</v>
      </c>
      <c r="B424" s="70" t="s">
        <v>144</v>
      </c>
      <c r="C424" s="259">
        <v>3</v>
      </c>
      <c r="D424" s="59" t="s">
        <v>52</v>
      </c>
      <c r="E424" s="290"/>
      <c r="F424" s="150">
        <f t="shared" si="9"/>
        <v>0</v>
      </c>
      <c r="G424" s="337"/>
      <c r="H424" s="327"/>
      <c r="I424" s="327"/>
    </row>
    <row r="425" spans="1:9" x14ac:dyDescent="0.2">
      <c r="A425" s="87">
        <v>5.6</v>
      </c>
      <c r="B425" s="70" t="s">
        <v>145</v>
      </c>
      <c r="C425" s="259">
        <v>1</v>
      </c>
      <c r="D425" s="574" t="s">
        <v>52</v>
      </c>
      <c r="E425" s="290"/>
      <c r="F425" s="150">
        <f t="shared" si="9"/>
        <v>0</v>
      </c>
      <c r="G425" s="337"/>
      <c r="H425" s="327"/>
      <c r="I425" s="327"/>
    </row>
    <row r="426" spans="1:9" x14ac:dyDescent="0.2">
      <c r="A426" s="87">
        <v>5.7</v>
      </c>
      <c r="B426" s="70" t="s">
        <v>146</v>
      </c>
      <c r="C426" s="259">
        <v>1</v>
      </c>
      <c r="D426" s="59" t="s">
        <v>52</v>
      </c>
      <c r="E426" s="290"/>
      <c r="F426" s="150">
        <f t="shared" si="9"/>
        <v>0</v>
      </c>
      <c r="G426" s="337"/>
      <c r="H426" s="327"/>
      <c r="I426" s="327"/>
    </row>
    <row r="427" spans="1:9" x14ac:dyDescent="0.2">
      <c r="A427" s="369"/>
      <c r="B427" s="370" t="s">
        <v>279</v>
      </c>
      <c r="C427" s="371"/>
      <c r="D427" s="372"/>
      <c r="E427" s="373"/>
      <c r="F427" s="374">
        <f>SUM(F349:F426)</f>
        <v>0</v>
      </c>
      <c r="G427" s="337"/>
      <c r="H427" s="327"/>
      <c r="I427" s="327"/>
    </row>
    <row r="428" spans="1:9" x14ac:dyDescent="0.2">
      <c r="A428" s="55"/>
      <c r="B428" s="55"/>
      <c r="C428" s="271"/>
      <c r="D428" s="85"/>
      <c r="E428" s="304"/>
      <c r="F428" s="150"/>
      <c r="G428" s="337"/>
      <c r="H428" s="327"/>
      <c r="I428" s="327"/>
    </row>
    <row r="429" spans="1:9" ht="29.25" customHeight="1" x14ac:dyDescent="0.2">
      <c r="A429" s="88" t="s">
        <v>54</v>
      </c>
      <c r="B429" s="181" t="s">
        <v>802</v>
      </c>
      <c r="C429" s="261"/>
      <c r="D429" s="90"/>
      <c r="E429" s="298"/>
      <c r="F429" s="150"/>
      <c r="G429" s="337"/>
      <c r="H429" s="327"/>
      <c r="I429" s="327"/>
    </row>
    <row r="430" spans="1:9" ht="9.75" customHeight="1" x14ac:dyDescent="0.2">
      <c r="A430" s="92"/>
      <c r="B430" s="182"/>
      <c r="C430" s="261"/>
      <c r="D430" s="90"/>
      <c r="E430" s="298"/>
      <c r="F430" s="150"/>
      <c r="G430" s="337"/>
      <c r="H430" s="327"/>
      <c r="I430" s="327"/>
    </row>
    <row r="431" spans="1:9" x14ac:dyDescent="0.2">
      <c r="A431" s="183" t="s">
        <v>185</v>
      </c>
      <c r="B431" s="182" t="s">
        <v>803</v>
      </c>
      <c r="C431" s="261"/>
      <c r="D431" s="90"/>
      <c r="E431" s="298"/>
      <c r="F431" s="150"/>
      <c r="G431" s="337"/>
      <c r="H431" s="327"/>
      <c r="I431" s="327"/>
    </row>
    <row r="432" spans="1:9" ht="9" customHeight="1" x14ac:dyDescent="0.2">
      <c r="A432" s="92"/>
      <c r="B432" s="182"/>
      <c r="C432" s="261"/>
      <c r="D432" s="90"/>
      <c r="E432" s="298"/>
      <c r="F432" s="150"/>
      <c r="G432" s="337"/>
      <c r="H432" s="327"/>
      <c r="I432" s="327"/>
    </row>
    <row r="433" spans="1:9" x14ac:dyDescent="0.2">
      <c r="A433" s="529">
        <v>1</v>
      </c>
      <c r="B433" s="95" t="s">
        <v>7</v>
      </c>
      <c r="C433" s="274">
        <v>450</v>
      </c>
      <c r="D433" s="90" t="s">
        <v>9</v>
      </c>
      <c r="E433" s="262"/>
      <c r="F433" s="150">
        <f>ROUND(C433*E433,2)</f>
        <v>0</v>
      </c>
      <c r="G433" s="337"/>
      <c r="H433" s="327"/>
      <c r="I433" s="327"/>
    </row>
    <row r="434" spans="1:9" ht="7.5" customHeight="1" x14ac:dyDescent="0.2">
      <c r="A434" s="184"/>
      <c r="B434" s="185"/>
      <c r="C434" s="275"/>
      <c r="D434" s="186"/>
      <c r="E434" s="262"/>
      <c r="F434" s="150"/>
      <c r="G434" s="337"/>
      <c r="H434" s="327"/>
      <c r="I434" s="327"/>
    </row>
    <row r="435" spans="1:9" x14ac:dyDescent="0.2">
      <c r="A435" s="183">
        <v>2</v>
      </c>
      <c r="B435" s="182" t="s">
        <v>22</v>
      </c>
      <c r="C435" s="274"/>
      <c r="D435" s="187"/>
      <c r="E435" s="262"/>
      <c r="F435" s="150"/>
      <c r="G435" s="337"/>
      <c r="H435" s="327"/>
      <c r="I435" s="327"/>
    </row>
    <row r="436" spans="1:9" x14ac:dyDescent="0.2">
      <c r="A436" s="175">
        <v>2.1</v>
      </c>
      <c r="B436" s="95" t="s">
        <v>20</v>
      </c>
      <c r="C436" s="274">
        <v>297</v>
      </c>
      <c r="D436" s="90" t="s">
        <v>8</v>
      </c>
      <c r="E436" s="262"/>
      <c r="F436" s="150">
        <f t="shared" ref="F436:F491" si="10">ROUND(C436*E436,2)</f>
        <v>0</v>
      </c>
      <c r="G436" s="337"/>
      <c r="H436" s="327"/>
      <c r="I436" s="327"/>
    </row>
    <row r="437" spans="1:9" x14ac:dyDescent="0.2">
      <c r="A437" s="188">
        <v>2.2000000000000002</v>
      </c>
      <c r="B437" s="185" t="s">
        <v>21</v>
      </c>
      <c r="C437" s="252">
        <v>27</v>
      </c>
      <c r="D437" s="90" t="s">
        <v>8</v>
      </c>
      <c r="E437" s="307"/>
      <c r="F437" s="150">
        <f t="shared" si="10"/>
        <v>0</v>
      </c>
      <c r="G437" s="337"/>
      <c r="H437" s="327"/>
      <c r="I437" s="327"/>
    </row>
    <row r="438" spans="1:9" ht="25.5" x14ac:dyDescent="0.2">
      <c r="A438" s="175">
        <v>2.2999999999999998</v>
      </c>
      <c r="B438" s="185" t="s">
        <v>443</v>
      </c>
      <c r="C438" s="245">
        <v>253.04</v>
      </c>
      <c r="D438" s="90" t="s">
        <v>8</v>
      </c>
      <c r="E438" s="262"/>
      <c r="F438" s="150">
        <f t="shared" si="10"/>
        <v>0</v>
      </c>
      <c r="G438" s="337"/>
      <c r="H438" s="327"/>
      <c r="I438" s="327"/>
    </row>
    <row r="439" spans="1:9" x14ac:dyDescent="0.2">
      <c r="A439" s="175">
        <v>2.4</v>
      </c>
      <c r="B439" s="185" t="s">
        <v>442</v>
      </c>
      <c r="C439" s="245">
        <v>52.76</v>
      </c>
      <c r="D439" s="90" t="s">
        <v>8</v>
      </c>
      <c r="E439" s="262"/>
      <c r="F439" s="150">
        <f t="shared" si="10"/>
        <v>0</v>
      </c>
      <c r="G439" s="337"/>
      <c r="H439" s="327"/>
      <c r="I439" s="327"/>
    </row>
    <row r="440" spans="1:9" ht="9" customHeight="1" x14ac:dyDescent="0.2">
      <c r="A440" s="189"/>
      <c r="B440" s="185"/>
      <c r="C440" s="262"/>
      <c r="D440" s="190"/>
      <c r="E440" s="262"/>
      <c r="F440" s="150"/>
      <c r="G440" s="337"/>
      <c r="H440" s="327"/>
      <c r="I440" s="327"/>
    </row>
    <row r="441" spans="1:9" ht="15" customHeight="1" x14ac:dyDescent="0.2">
      <c r="A441" s="183">
        <v>3</v>
      </c>
      <c r="B441" s="191" t="s">
        <v>23</v>
      </c>
      <c r="C441" s="262"/>
      <c r="D441" s="190"/>
      <c r="E441" s="262"/>
      <c r="F441" s="150"/>
      <c r="G441" s="337"/>
      <c r="H441" s="327"/>
      <c r="I441" s="327"/>
    </row>
    <row r="442" spans="1:9" ht="25.5" x14ac:dyDescent="0.2">
      <c r="A442" s="192">
        <v>3.1</v>
      </c>
      <c r="B442" s="74" t="s">
        <v>199</v>
      </c>
      <c r="C442" s="262">
        <v>459</v>
      </c>
      <c r="D442" s="190" t="s">
        <v>9</v>
      </c>
      <c r="E442" s="262"/>
      <c r="F442" s="150">
        <f>ROUND(C442*E442,2)</f>
        <v>0</v>
      </c>
      <c r="G442" s="337"/>
      <c r="H442" s="327"/>
      <c r="I442" s="327"/>
    </row>
    <row r="443" spans="1:9" ht="9.75" customHeight="1" x14ac:dyDescent="0.2">
      <c r="A443" s="183"/>
      <c r="B443" s="74"/>
      <c r="C443" s="262"/>
      <c r="D443" s="190"/>
      <c r="E443" s="262"/>
      <c r="F443" s="150"/>
      <c r="G443" s="337"/>
      <c r="H443" s="327"/>
      <c r="I443" s="327"/>
    </row>
    <row r="444" spans="1:9" x14ac:dyDescent="0.2">
      <c r="A444" s="183">
        <v>4</v>
      </c>
      <c r="B444" s="194" t="s">
        <v>24</v>
      </c>
      <c r="C444" s="262"/>
      <c r="D444" s="190"/>
      <c r="E444" s="262"/>
      <c r="F444" s="150"/>
      <c r="G444" s="337"/>
      <c r="H444" s="327"/>
      <c r="I444" s="327"/>
    </row>
    <row r="445" spans="1:9" ht="25.5" x14ac:dyDescent="0.2">
      <c r="A445" s="192">
        <v>4.0999999999999996</v>
      </c>
      <c r="B445" s="74" t="s">
        <v>199</v>
      </c>
      <c r="C445" s="262">
        <v>459</v>
      </c>
      <c r="D445" s="190" t="s">
        <v>9</v>
      </c>
      <c r="E445" s="262"/>
      <c r="F445" s="150">
        <f t="shared" si="10"/>
        <v>0</v>
      </c>
      <c r="G445" s="337"/>
      <c r="H445" s="327"/>
      <c r="I445" s="327"/>
    </row>
    <row r="446" spans="1:9" ht="11.25" customHeight="1" x14ac:dyDescent="0.2">
      <c r="A446" s="195"/>
      <c r="B446" s="185"/>
      <c r="C446" s="260"/>
      <c r="D446" s="75"/>
      <c r="E446" s="262"/>
      <c r="F446" s="150"/>
      <c r="G446" s="337"/>
      <c r="H446" s="327"/>
      <c r="I446" s="327"/>
    </row>
    <row r="447" spans="1:9" x14ac:dyDescent="0.2">
      <c r="A447" s="196">
        <v>5</v>
      </c>
      <c r="B447" s="181" t="s">
        <v>51</v>
      </c>
      <c r="C447" s="260"/>
      <c r="D447" s="75"/>
      <c r="E447" s="262"/>
      <c r="F447" s="150"/>
      <c r="G447" s="337"/>
      <c r="H447" s="327"/>
      <c r="I447" s="327"/>
    </row>
    <row r="448" spans="1:9" x14ac:dyDescent="0.2">
      <c r="A448" s="195">
        <v>5.0999999999999996</v>
      </c>
      <c r="B448" s="185" t="s">
        <v>53</v>
      </c>
      <c r="C448" s="262">
        <v>450</v>
      </c>
      <c r="D448" s="190" t="s">
        <v>9</v>
      </c>
      <c r="E448" s="262"/>
      <c r="F448" s="150">
        <f t="shared" si="10"/>
        <v>0</v>
      </c>
      <c r="G448" s="337"/>
      <c r="H448" s="327"/>
      <c r="I448" s="327"/>
    </row>
    <row r="449" spans="1:9" ht="9.75" customHeight="1" x14ac:dyDescent="0.2">
      <c r="A449" s="195"/>
      <c r="B449" s="185"/>
      <c r="C449" s="262"/>
      <c r="D449" s="190"/>
      <c r="E449" s="262"/>
      <c r="F449" s="150"/>
      <c r="G449" s="337"/>
      <c r="H449" s="327"/>
      <c r="I449" s="327"/>
    </row>
    <row r="450" spans="1:9" x14ac:dyDescent="0.2">
      <c r="A450" s="196">
        <v>6</v>
      </c>
      <c r="B450" s="182" t="s">
        <v>25</v>
      </c>
      <c r="C450" s="260"/>
      <c r="D450" s="75"/>
      <c r="E450" s="262"/>
      <c r="F450" s="150"/>
      <c r="G450" s="337"/>
      <c r="H450" s="327"/>
      <c r="I450" s="327"/>
    </row>
    <row r="451" spans="1:9" ht="25.5" x14ac:dyDescent="0.2">
      <c r="A451" s="195">
        <v>6.1</v>
      </c>
      <c r="B451" s="74" t="s">
        <v>253</v>
      </c>
      <c r="C451" s="260">
        <v>1</v>
      </c>
      <c r="D451" s="75" t="s">
        <v>6</v>
      </c>
      <c r="E451" s="262"/>
      <c r="F451" s="150">
        <f t="shared" si="10"/>
        <v>0</v>
      </c>
      <c r="G451" s="337"/>
      <c r="H451" s="327"/>
      <c r="I451" s="327"/>
    </row>
    <row r="452" spans="1:9" ht="25.5" x14ac:dyDescent="0.2">
      <c r="A452" s="195">
        <v>6.2</v>
      </c>
      <c r="B452" s="74" t="s">
        <v>254</v>
      </c>
      <c r="C452" s="260">
        <v>1</v>
      </c>
      <c r="D452" s="75" t="s">
        <v>6</v>
      </c>
      <c r="E452" s="262"/>
      <c r="F452" s="150">
        <f t="shared" si="10"/>
        <v>0</v>
      </c>
      <c r="G452" s="337"/>
      <c r="H452" s="327"/>
      <c r="I452" s="327"/>
    </row>
    <row r="453" spans="1:9" ht="29.25" customHeight="1" x14ac:dyDescent="0.2">
      <c r="A453" s="195">
        <v>6.3</v>
      </c>
      <c r="B453" s="185" t="s">
        <v>255</v>
      </c>
      <c r="C453" s="260">
        <v>1</v>
      </c>
      <c r="D453" s="75" t="s">
        <v>6</v>
      </c>
      <c r="E453" s="262"/>
      <c r="F453" s="150">
        <f t="shared" si="10"/>
        <v>0</v>
      </c>
      <c r="G453" s="337"/>
      <c r="H453" s="327"/>
      <c r="I453" s="327"/>
    </row>
    <row r="454" spans="1:9" x14ac:dyDescent="0.2">
      <c r="A454" s="195">
        <v>6.4</v>
      </c>
      <c r="B454" s="197" t="s">
        <v>687</v>
      </c>
      <c r="C454" s="263">
        <v>3</v>
      </c>
      <c r="D454" s="147" t="s">
        <v>6</v>
      </c>
      <c r="E454" s="262"/>
      <c r="F454" s="150">
        <f t="shared" si="10"/>
        <v>0</v>
      </c>
      <c r="G454" s="337"/>
      <c r="H454" s="327"/>
      <c r="I454" s="327"/>
    </row>
    <row r="455" spans="1:9" ht="25.5" x14ac:dyDescent="0.2">
      <c r="A455" s="195">
        <v>6.5</v>
      </c>
      <c r="B455" s="198" t="s">
        <v>688</v>
      </c>
      <c r="C455" s="276">
        <v>1</v>
      </c>
      <c r="D455" s="199" t="s">
        <v>6</v>
      </c>
      <c r="E455" s="308"/>
      <c r="F455" s="150">
        <f t="shared" si="10"/>
        <v>0</v>
      </c>
      <c r="G455" s="337"/>
      <c r="H455" s="327"/>
      <c r="I455" s="327"/>
    </row>
    <row r="456" spans="1:9" x14ac:dyDescent="0.2">
      <c r="A456" s="195">
        <v>6.6</v>
      </c>
      <c r="B456" s="197" t="s">
        <v>689</v>
      </c>
      <c r="C456" s="263">
        <v>3</v>
      </c>
      <c r="D456" s="147" t="s">
        <v>6</v>
      </c>
      <c r="E456" s="262"/>
      <c r="F456" s="150">
        <f t="shared" si="10"/>
        <v>0</v>
      </c>
      <c r="G456" s="337"/>
      <c r="H456" s="327"/>
      <c r="I456" s="327"/>
    </row>
    <row r="457" spans="1:9" ht="9.75" customHeight="1" x14ac:dyDescent="0.2">
      <c r="A457" s="195"/>
      <c r="B457" s="200"/>
      <c r="C457" s="276"/>
      <c r="D457" s="199"/>
      <c r="E457" s="308"/>
      <c r="F457" s="150"/>
      <c r="G457" s="337"/>
      <c r="H457" s="327"/>
      <c r="I457" s="327"/>
    </row>
    <row r="458" spans="1:9" x14ac:dyDescent="0.2">
      <c r="A458" s="196">
        <v>7</v>
      </c>
      <c r="B458" s="201" t="s">
        <v>210</v>
      </c>
      <c r="C458" s="276"/>
      <c r="D458" s="199"/>
      <c r="E458" s="308"/>
      <c r="F458" s="150"/>
      <c r="G458" s="337"/>
      <c r="H458" s="327"/>
      <c r="I458" s="327"/>
    </row>
    <row r="459" spans="1:9" ht="25.5" x14ac:dyDescent="0.2">
      <c r="A459" s="195">
        <v>7.1</v>
      </c>
      <c r="B459" s="200" t="s">
        <v>211</v>
      </c>
      <c r="C459" s="276">
        <v>1</v>
      </c>
      <c r="D459" s="199" t="s">
        <v>6</v>
      </c>
      <c r="E459" s="308"/>
      <c r="F459" s="150">
        <f t="shared" si="10"/>
        <v>0</v>
      </c>
      <c r="G459" s="337"/>
      <c r="H459" s="327"/>
      <c r="I459" s="327"/>
    </row>
    <row r="460" spans="1:9" x14ac:dyDescent="0.2">
      <c r="A460" s="195">
        <v>7.2</v>
      </c>
      <c r="B460" s="200" t="s">
        <v>215</v>
      </c>
      <c r="C460" s="276">
        <v>1</v>
      </c>
      <c r="D460" s="199" t="s">
        <v>6</v>
      </c>
      <c r="E460" s="308"/>
      <c r="F460" s="150">
        <f t="shared" si="10"/>
        <v>0</v>
      </c>
      <c r="G460" s="337"/>
      <c r="H460" s="327"/>
      <c r="I460" s="327"/>
    </row>
    <row r="461" spans="1:9" ht="10.5" customHeight="1" x14ac:dyDescent="0.2">
      <c r="A461" s="202"/>
      <c r="B461" s="1"/>
      <c r="C461" s="245"/>
      <c r="D461" s="85"/>
      <c r="E461" s="262"/>
      <c r="F461" s="150"/>
      <c r="G461" s="337"/>
      <c r="H461" s="327"/>
      <c r="I461" s="327"/>
    </row>
    <row r="462" spans="1:9" x14ac:dyDescent="0.2">
      <c r="A462" s="203" t="s">
        <v>186</v>
      </c>
      <c r="B462" s="204" t="s">
        <v>217</v>
      </c>
      <c r="C462" s="261"/>
      <c r="D462" s="90"/>
      <c r="E462" s="298"/>
      <c r="F462" s="150"/>
      <c r="G462" s="337"/>
      <c r="H462" s="327"/>
      <c r="I462" s="327"/>
    </row>
    <row r="463" spans="1:9" x14ac:dyDescent="0.2">
      <c r="A463" s="92"/>
      <c r="B463" s="182"/>
      <c r="C463" s="261"/>
      <c r="D463" s="90"/>
      <c r="E463" s="298"/>
      <c r="F463" s="150"/>
      <c r="G463" s="337"/>
      <c r="H463" s="327"/>
      <c r="I463" s="327"/>
    </row>
    <row r="464" spans="1:9" x14ac:dyDescent="0.2">
      <c r="A464" s="183">
        <v>1</v>
      </c>
      <c r="B464" s="95" t="s">
        <v>7</v>
      </c>
      <c r="C464" s="274">
        <v>405</v>
      </c>
      <c r="D464" s="90" t="s">
        <v>9</v>
      </c>
      <c r="E464" s="262"/>
      <c r="F464" s="150">
        <f t="shared" si="10"/>
        <v>0</v>
      </c>
      <c r="G464" s="337"/>
      <c r="H464" s="327"/>
      <c r="I464" s="327"/>
    </row>
    <row r="465" spans="1:9" x14ac:dyDescent="0.2">
      <c r="A465" s="184"/>
      <c r="B465" s="185"/>
      <c r="C465" s="275"/>
      <c r="D465" s="186"/>
      <c r="E465" s="262"/>
      <c r="F465" s="150"/>
      <c r="G465" s="337"/>
      <c r="H465" s="327"/>
      <c r="I465" s="327"/>
    </row>
    <row r="466" spans="1:9" x14ac:dyDescent="0.2">
      <c r="A466" s="183">
        <v>2</v>
      </c>
      <c r="B466" s="182" t="s">
        <v>22</v>
      </c>
      <c r="C466" s="274"/>
      <c r="D466" s="187"/>
      <c r="E466" s="262"/>
      <c r="F466" s="150"/>
      <c r="G466" s="337"/>
      <c r="H466" s="327"/>
      <c r="I466" s="327"/>
    </row>
    <row r="467" spans="1:9" x14ac:dyDescent="0.2">
      <c r="A467" s="175">
        <v>2.1</v>
      </c>
      <c r="B467" s="95" t="s">
        <v>20</v>
      </c>
      <c r="C467" s="274">
        <v>263.25</v>
      </c>
      <c r="D467" s="90" t="s">
        <v>8</v>
      </c>
      <c r="E467" s="262"/>
      <c r="F467" s="150">
        <f>ROUND(C467*E467,2)</f>
        <v>0</v>
      </c>
      <c r="G467" s="337"/>
      <c r="H467" s="327"/>
      <c r="I467" s="327"/>
    </row>
    <row r="468" spans="1:9" x14ac:dyDescent="0.2">
      <c r="A468" s="188">
        <v>2.2000000000000002</v>
      </c>
      <c r="B468" s="185" t="s">
        <v>21</v>
      </c>
      <c r="C468" s="252">
        <v>24.3</v>
      </c>
      <c r="D468" s="90" t="s">
        <v>8</v>
      </c>
      <c r="E468" s="307"/>
      <c r="F468" s="150">
        <f t="shared" si="10"/>
        <v>0</v>
      </c>
      <c r="G468" s="337"/>
      <c r="H468" s="327"/>
      <c r="I468" s="327"/>
    </row>
    <row r="469" spans="1:9" ht="14.25" customHeight="1" x14ac:dyDescent="0.2">
      <c r="A469" s="205">
        <v>2.2999999999999998</v>
      </c>
      <c r="B469" s="74" t="s">
        <v>246</v>
      </c>
      <c r="C469" s="245">
        <v>225.23</v>
      </c>
      <c r="D469" s="90" t="s">
        <v>8</v>
      </c>
      <c r="E469" s="262"/>
      <c r="F469" s="150">
        <f t="shared" si="10"/>
        <v>0</v>
      </c>
      <c r="G469" s="337"/>
      <c r="H469" s="327"/>
      <c r="I469" s="327"/>
    </row>
    <row r="470" spans="1:9" x14ac:dyDescent="0.2">
      <c r="A470" s="175">
        <v>2.4</v>
      </c>
      <c r="B470" s="185" t="s">
        <v>247</v>
      </c>
      <c r="C470" s="245">
        <v>45.62</v>
      </c>
      <c r="D470" s="90" t="s">
        <v>8</v>
      </c>
      <c r="E470" s="262"/>
      <c r="F470" s="150">
        <f t="shared" si="10"/>
        <v>0</v>
      </c>
      <c r="G470" s="337"/>
      <c r="H470" s="327"/>
      <c r="I470" s="327"/>
    </row>
    <row r="471" spans="1:9" x14ac:dyDescent="0.2">
      <c r="A471" s="189"/>
      <c r="B471" s="185"/>
      <c r="C471" s="262"/>
      <c r="D471" s="190"/>
      <c r="E471" s="262"/>
      <c r="F471" s="150"/>
      <c r="G471" s="337"/>
      <c r="H471" s="327"/>
      <c r="I471" s="327"/>
    </row>
    <row r="472" spans="1:9" x14ac:dyDescent="0.2">
      <c r="A472" s="183">
        <v>3</v>
      </c>
      <c r="B472" s="191" t="s">
        <v>23</v>
      </c>
      <c r="C472" s="262"/>
      <c r="D472" s="190"/>
      <c r="E472" s="262"/>
      <c r="F472" s="150"/>
      <c r="G472" s="337"/>
      <c r="H472" s="327"/>
      <c r="I472" s="327"/>
    </row>
    <row r="473" spans="1:9" ht="25.5" x14ac:dyDescent="0.2">
      <c r="A473" s="192">
        <v>3.1</v>
      </c>
      <c r="B473" s="74" t="s">
        <v>198</v>
      </c>
      <c r="C473" s="262">
        <v>413.1</v>
      </c>
      <c r="D473" s="190" t="s">
        <v>9</v>
      </c>
      <c r="E473" s="262"/>
      <c r="F473" s="150">
        <f t="shared" si="10"/>
        <v>0</v>
      </c>
      <c r="G473" s="337"/>
      <c r="H473" s="327"/>
      <c r="I473" s="327"/>
    </row>
    <row r="474" spans="1:9" ht="10.5" customHeight="1" x14ac:dyDescent="0.2">
      <c r="A474" s="206"/>
      <c r="B474" s="207"/>
      <c r="C474" s="277"/>
      <c r="D474" s="208"/>
      <c r="E474" s="277"/>
      <c r="F474" s="150"/>
      <c r="G474" s="337"/>
      <c r="H474" s="327"/>
      <c r="I474" s="327"/>
    </row>
    <row r="475" spans="1:9" x14ac:dyDescent="0.2">
      <c r="A475" s="183">
        <v>4</v>
      </c>
      <c r="B475" s="194" t="s">
        <v>24</v>
      </c>
      <c r="C475" s="262"/>
      <c r="D475" s="190"/>
      <c r="E475" s="262"/>
      <c r="F475" s="150"/>
      <c r="G475" s="337"/>
      <c r="H475" s="327"/>
      <c r="I475" s="327"/>
    </row>
    <row r="476" spans="1:9" ht="25.5" x14ac:dyDescent="0.2">
      <c r="A476" s="192">
        <v>4.0999999999999996</v>
      </c>
      <c r="B476" s="74" t="s">
        <v>198</v>
      </c>
      <c r="C476" s="262">
        <v>413.1</v>
      </c>
      <c r="D476" s="190" t="s">
        <v>9</v>
      </c>
      <c r="E476" s="262"/>
      <c r="F476" s="150">
        <f t="shared" si="10"/>
        <v>0</v>
      </c>
      <c r="G476" s="337"/>
      <c r="H476" s="327"/>
      <c r="I476" s="327"/>
    </row>
    <row r="477" spans="1:9" x14ac:dyDescent="0.2">
      <c r="A477" s="195"/>
      <c r="B477" s="185"/>
      <c r="C477" s="260"/>
      <c r="D477" s="75"/>
      <c r="E477" s="262"/>
      <c r="F477" s="150"/>
      <c r="G477" s="337"/>
      <c r="H477" s="327"/>
      <c r="I477" s="327"/>
    </row>
    <row r="478" spans="1:9" x14ac:dyDescent="0.2">
      <c r="A478" s="196">
        <v>5</v>
      </c>
      <c r="B478" s="181" t="s">
        <v>51</v>
      </c>
      <c r="C478" s="260"/>
      <c r="D478" s="75"/>
      <c r="E478" s="262"/>
      <c r="F478" s="150"/>
      <c r="G478" s="337"/>
      <c r="H478" s="327"/>
      <c r="I478" s="327"/>
    </row>
    <row r="479" spans="1:9" x14ac:dyDescent="0.2">
      <c r="A479" s="195">
        <v>5.0999999999999996</v>
      </c>
      <c r="B479" s="185" t="s">
        <v>216</v>
      </c>
      <c r="C479" s="262">
        <v>413.1</v>
      </c>
      <c r="D479" s="190" t="s">
        <v>9</v>
      </c>
      <c r="E479" s="262"/>
      <c r="F479" s="150">
        <f t="shared" si="10"/>
        <v>0</v>
      </c>
      <c r="G479" s="337"/>
      <c r="H479" s="327"/>
      <c r="I479" s="327"/>
    </row>
    <row r="480" spans="1:9" x14ac:dyDescent="0.2">
      <c r="A480" s="195"/>
      <c r="B480" s="185"/>
      <c r="C480" s="262"/>
      <c r="D480" s="190"/>
      <c r="E480" s="262"/>
      <c r="F480" s="150"/>
      <c r="G480" s="337"/>
      <c r="H480" s="327"/>
      <c r="I480" s="327"/>
    </row>
    <row r="481" spans="1:9" x14ac:dyDescent="0.2">
      <c r="A481" s="196">
        <v>6</v>
      </c>
      <c r="B481" s="182" t="s">
        <v>25</v>
      </c>
      <c r="C481" s="260"/>
      <c r="D481" s="75"/>
      <c r="E481" s="262"/>
      <c r="F481" s="150"/>
      <c r="G481" s="337"/>
      <c r="H481" s="327"/>
      <c r="I481" s="327"/>
    </row>
    <row r="482" spans="1:9" ht="25.5" x14ac:dyDescent="0.2">
      <c r="A482" s="195">
        <v>6.1</v>
      </c>
      <c r="B482" s="193" t="s">
        <v>690</v>
      </c>
      <c r="C482" s="260">
        <v>2</v>
      </c>
      <c r="D482" s="75" t="s">
        <v>6</v>
      </c>
      <c r="E482" s="309"/>
      <c r="F482" s="150">
        <f t="shared" si="10"/>
        <v>0</v>
      </c>
      <c r="G482" s="337"/>
      <c r="H482" s="327"/>
      <c r="I482" s="327"/>
    </row>
    <row r="483" spans="1:9" ht="25.5" x14ac:dyDescent="0.2">
      <c r="A483" s="195">
        <v>6.2</v>
      </c>
      <c r="B483" s="193" t="s">
        <v>256</v>
      </c>
      <c r="C483" s="260">
        <v>2</v>
      </c>
      <c r="D483" s="75" t="s">
        <v>6</v>
      </c>
      <c r="E483" s="262"/>
      <c r="F483" s="150">
        <f t="shared" si="10"/>
        <v>0</v>
      </c>
      <c r="G483" s="337"/>
      <c r="H483" s="327"/>
      <c r="I483" s="327"/>
    </row>
    <row r="484" spans="1:9" ht="25.5" x14ac:dyDescent="0.2">
      <c r="A484" s="195">
        <v>6.3</v>
      </c>
      <c r="B484" s="185" t="s">
        <v>257</v>
      </c>
      <c r="C484" s="260">
        <v>1</v>
      </c>
      <c r="D484" s="75" t="s">
        <v>6</v>
      </c>
      <c r="E484" s="262"/>
      <c r="F484" s="150">
        <f t="shared" si="10"/>
        <v>0</v>
      </c>
      <c r="G484" s="337"/>
      <c r="H484" s="327"/>
      <c r="I484" s="327"/>
    </row>
    <row r="485" spans="1:9" ht="25.5" x14ac:dyDescent="0.2">
      <c r="A485" s="195">
        <v>6.4</v>
      </c>
      <c r="B485" s="185" t="s">
        <v>258</v>
      </c>
      <c r="C485" s="260">
        <v>1</v>
      </c>
      <c r="D485" s="75" t="s">
        <v>6</v>
      </c>
      <c r="E485" s="262"/>
      <c r="F485" s="150">
        <f t="shared" si="10"/>
        <v>0</v>
      </c>
      <c r="G485" s="337"/>
      <c r="H485" s="327"/>
      <c r="I485" s="327"/>
    </row>
    <row r="486" spans="1:9" x14ac:dyDescent="0.2">
      <c r="A486" s="195">
        <v>6.5</v>
      </c>
      <c r="B486" s="44" t="s">
        <v>245</v>
      </c>
      <c r="C486" s="263">
        <v>1</v>
      </c>
      <c r="D486" s="147" t="s">
        <v>6</v>
      </c>
      <c r="E486" s="262"/>
      <c r="F486" s="150">
        <f t="shared" si="10"/>
        <v>0</v>
      </c>
      <c r="G486" s="337"/>
      <c r="H486" s="327"/>
      <c r="I486" s="327"/>
    </row>
    <row r="487" spans="1:9" x14ac:dyDescent="0.2">
      <c r="A487" s="195">
        <v>6.6</v>
      </c>
      <c r="B487" s="197" t="s">
        <v>689</v>
      </c>
      <c r="C487" s="263">
        <v>6</v>
      </c>
      <c r="D487" s="147" t="s">
        <v>6</v>
      </c>
      <c r="E487" s="262"/>
      <c r="F487" s="150">
        <f t="shared" si="10"/>
        <v>0</v>
      </c>
      <c r="G487" s="337"/>
      <c r="H487" s="327"/>
      <c r="I487" s="327"/>
    </row>
    <row r="488" spans="1:9" x14ac:dyDescent="0.2">
      <c r="A488" s="195"/>
      <c r="B488" s="185"/>
      <c r="C488" s="263"/>
      <c r="D488" s="147"/>
      <c r="E488" s="262"/>
      <c r="F488" s="150"/>
      <c r="G488" s="337"/>
      <c r="H488" s="327"/>
      <c r="I488" s="327"/>
    </row>
    <row r="489" spans="1:9" x14ac:dyDescent="0.2">
      <c r="A489" s="196">
        <v>7</v>
      </c>
      <c r="B489" s="201" t="s">
        <v>210</v>
      </c>
      <c r="C489" s="276"/>
      <c r="D489" s="199"/>
      <c r="E489" s="308"/>
      <c r="F489" s="150"/>
      <c r="G489" s="337"/>
      <c r="H489" s="327"/>
      <c r="I489" s="327"/>
    </row>
    <row r="490" spans="1:9" ht="25.5" x14ac:dyDescent="0.2">
      <c r="A490" s="195">
        <v>7.1</v>
      </c>
      <c r="B490" s="200" t="s">
        <v>212</v>
      </c>
      <c r="C490" s="276">
        <v>1</v>
      </c>
      <c r="D490" s="199" t="s">
        <v>6</v>
      </c>
      <c r="E490" s="308"/>
      <c r="F490" s="150">
        <f t="shared" si="10"/>
        <v>0</v>
      </c>
      <c r="G490" s="337"/>
      <c r="H490" s="327"/>
      <c r="I490" s="327"/>
    </row>
    <row r="491" spans="1:9" s="376" customFormat="1" ht="18" customHeight="1" x14ac:dyDescent="0.2">
      <c r="A491" s="195">
        <v>7.2</v>
      </c>
      <c r="B491" s="200" t="s">
        <v>215</v>
      </c>
      <c r="C491" s="276">
        <v>1</v>
      </c>
      <c r="D491" s="199" t="s">
        <v>6</v>
      </c>
      <c r="E491" s="308"/>
      <c r="F491" s="150">
        <f t="shared" si="10"/>
        <v>0</v>
      </c>
      <c r="G491" s="337"/>
      <c r="H491" s="375"/>
      <c r="I491" s="375"/>
    </row>
    <row r="492" spans="1:9" x14ac:dyDescent="0.2">
      <c r="A492" s="195"/>
      <c r="B492" s="185"/>
      <c r="C492" s="263"/>
      <c r="D492" s="147"/>
      <c r="E492" s="262"/>
      <c r="F492" s="150"/>
      <c r="G492" s="337"/>
      <c r="H492" s="327"/>
      <c r="I492" s="327"/>
    </row>
    <row r="493" spans="1:9" x14ac:dyDescent="0.2">
      <c r="A493" s="196">
        <v>8</v>
      </c>
      <c r="B493" s="182" t="s">
        <v>234</v>
      </c>
      <c r="C493" s="262"/>
      <c r="D493" s="190"/>
      <c r="E493" s="262"/>
      <c r="F493" s="150"/>
      <c r="G493" s="337"/>
      <c r="H493" s="327"/>
      <c r="I493" s="327"/>
    </row>
    <row r="494" spans="1:9" x14ac:dyDescent="0.2">
      <c r="A494" s="209">
        <v>8.1</v>
      </c>
      <c r="B494" s="95" t="s">
        <v>200</v>
      </c>
      <c r="C494" s="249">
        <v>60</v>
      </c>
      <c r="D494" s="210" t="s">
        <v>52</v>
      </c>
      <c r="E494" s="158"/>
      <c r="F494" s="150">
        <f t="shared" ref="F494:F557" si="11">ROUND(C494*E494,2)</f>
        <v>0</v>
      </c>
      <c r="G494" s="337"/>
      <c r="H494" s="327"/>
      <c r="I494" s="327"/>
    </row>
    <row r="495" spans="1:9" ht="25.5" x14ac:dyDescent="0.2">
      <c r="A495" s="211">
        <v>8.1999999999999993</v>
      </c>
      <c r="B495" s="212" t="s">
        <v>201</v>
      </c>
      <c r="C495" s="278">
        <v>720</v>
      </c>
      <c r="D495" s="213" t="s">
        <v>9</v>
      </c>
      <c r="E495" s="310"/>
      <c r="F495" s="150">
        <f t="shared" si="11"/>
        <v>0</v>
      </c>
      <c r="G495" s="337"/>
      <c r="H495" s="327"/>
      <c r="I495" s="327"/>
    </row>
    <row r="496" spans="1:9" x14ac:dyDescent="0.2">
      <c r="A496" s="209">
        <v>8.3000000000000007</v>
      </c>
      <c r="B496" s="95" t="s">
        <v>202</v>
      </c>
      <c r="C496" s="249">
        <v>120</v>
      </c>
      <c r="D496" s="210" t="s">
        <v>52</v>
      </c>
      <c r="E496" s="158"/>
      <c r="F496" s="150">
        <f t="shared" si="11"/>
        <v>0</v>
      </c>
      <c r="G496" s="337"/>
      <c r="H496" s="327"/>
      <c r="I496" s="327"/>
    </row>
    <row r="497" spans="1:9" x14ac:dyDescent="0.2">
      <c r="A497" s="209">
        <v>8.4</v>
      </c>
      <c r="B497" s="95" t="s">
        <v>203</v>
      </c>
      <c r="C497" s="249">
        <v>120</v>
      </c>
      <c r="D497" s="210" t="s">
        <v>52</v>
      </c>
      <c r="E497" s="158"/>
      <c r="F497" s="150">
        <f t="shared" si="11"/>
        <v>0</v>
      </c>
      <c r="G497" s="337"/>
      <c r="H497" s="327"/>
      <c r="I497" s="327"/>
    </row>
    <row r="498" spans="1:9" x14ac:dyDescent="0.2">
      <c r="A498" s="209">
        <v>8.5</v>
      </c>
      <c r="B498" s="95" t="s">
        <v>204</v>
      </c>
      <c r="C498" s="249">
        <v>90</v>
      </c>
      <c r="D498" s="210" t="s">
        <v>9</v>
      </c>
      <c r="E498" s="158"/>
      <c r="F498" s="150">
        <f t="shared" si="11"/>
        <v>0</v>
      </c>
      <c r="G498" s="337"/>
      <c r="H498" s="327"/>
      <c r="I498" s="327"/>
    </row>
    <row r="499" spans="1:9" x14ac:dyDescent="0.2">
      <c r="A499" s="209">
        <v>8.6</v>
      </c>
      <c r="B499" s="95" t="s">
        <v>205</v>
      </c>
      <c r="C499" s="249">
        <v>60</v>
      </c>
      <c r="D499" s="210" t="s">
        <v>52</v>
      </c>
      <c r="E499" s="158"/>
      <c r="F499" s="150">
        <f t="shared" si="11"/>
        <v>0</v>
      </c>
      <c r="G499" s="337"/>
      <c r="H499" s="327"/>
      <c r="I499" s="327"/>
    </row>
    <row r="500" spans="1:9" x14ac:dyDescent="0.2">
      <c r="A500" s="209">
        <v>8.6999999999999993</v>
      </c>
      <c r="B500" s="95" t="s">
        <v>206</v>
      </c>
      <c r="C500" s="249">
        <v>60</v>
      </c>
      <c r="D500" s="210" t="s">
        <v>52</v>
      </c>
      <c r="E500" s="158"/>
      <c r="F500" s="150">
        <f t="shared" si="11"/>
        <v>0</v>
      </c>
      <c r="G500" s="337"/>
      <c r="H500" s="327"/>
      <c r="I500" s="327"/>
    </row>
    <row r="501" spans="1:9" x14ac:dyDescent="0.2">
      <c r="A501" s="209">
        <v>8.8000000000000007</v>
      </c>
      <c r="B501" s="95" t="s">
        <v>235</v>
      </c>
      <c r="C501" s="249">
        <v>60</v>
      </c>
      <c r="D501" s="210" t="s">
        <v>52</v>
      </c>
      <c r="E501" s="158"/>
      <c r="F501" s="150">
        <f t="shared" si="11"/>
        <v>0</v>
      </c>
      <c r="G501" s="337"/>
      <c r="H501" s="327"/>
      <c r="I501" s="327"/>
    </row>
    <row r="502" spans="1:9" x14ac:dyDescent="0.2">
      <c r="A502" s="209">
        <v>8.9</v>
      </c>
      <c r="B502" s="95" t="s">
        <v>207</v>
      </c>
      <c r="C502" s="249">
        <v>60</v>
      </c>
      <c r="D502" s="655" t="s">
        <v>52</v>
      </c>
      <c r="E502" s="158"/>
      <c r="F502" s="150">
        <f t="shared" si="11"/>
        <v>0</v>
      </c>
      <c r="G502" s="337"/>
      <c r="H502" s="327"/>
      <c r="I502" s="327"/>
    </row>
    <row r="503" spans="1:9" x14ac:dyDescent="0.2">
      <c r="A503" s="214">
        <v>8.1</v>
      </c>
      <c r="B503" s="215" t="s">
        <v>691</v>
      </c>
      <c r="C503" s="279">
        <v>60</v>
      </c>
      <c r="D503" s="216" t="s">
        <v>52</v>
      </c>
      <c r="E503" s="309"/>
      <c r="F503" s="150">
        <f t="shared" si="11"/>
        <v>0</v>
      </c>
      <c r="G503" s="337"/>
      <c r="H503" s="327"/>
      <c r="I503" s="327"/>
    </row>
    <row r="504" spans="1:9" x14ac:dyDescent="0.2">
      <c r="A504" s="209">
        <v>8.11</v>
      </c>
      <c r="B504" s="95" t="s">
        <v>208</v>
      </c>
      <c r="C504" s="249">
        <v>60</v>
      </c>
      <c r="D504" s="210" t="s">
        <v>52</v>
      </c>
      <c r="E504" s="158"/>
      <c r="F504" s="150">
        <f t="shared" si="11"/>
        <v>0</v>
      </c>
      <c r="G504" s="337"/>
      <c r="H504" s="327"/>
      <c r="I504" s="327"/>
    </row>
    <row r="505" spans="1:9" x14ac:dyDescent="0.2">
      <c r="A505" s="209">
        <v>8.1199999999999992</v>
      </c>
      <c r="B505" s="95" t="s">
        <v>236</v>
      </c>
      <c r="C505" s="249">
        <v>118.8</v>
      </c>
      <c r="D505" s="210" t="s">
        <v>8</v>
      </c>
      <c r="E505" s="158"/>
      <c r="F505" s="150">
        <f t="shared" si="11"/>
        <v>0</v>
      </c>
      <c r="G505" s="337"/>
      <c r="H505" s="327"/>
      <c r="I505" s="327"/>
    </row>
    <row r="506" spans="1:9" x14ac:dyDescent="0.2">
      <c r="A506" s="209">
        <v>8.1300000000000008</v>
      </c>
      <c r="B506" s="95" t="s">
        <v>209</v>
      </c>
      <c r="C506" s="249">
        <v>60</v>
      </c>
      <c r="D506" s="210" t="s">
        <v>6</v>
      </c>
      <c r="E506" s="158"/>
      <c r="F506" s="150">
        <f t="shared" si="11"/>
        <v>0</v>
      </c>
      <c r="G506" s="337"/>
      <c r="H506" s="327"/>
      <c r="I506" s="327"/>
    </row>
    <row r="507" spans="1:9" x14ac:dyDescent="0.2">
      <c r="A507" s="358"/>
      <c r="B507" s="359" t="s">
        <v>55</v>
      </c>
      <c r="C507" s="247"/>
      <c r="D507" s="48"/>
      <c r="E507" s="277"/>
      <c r="F507" s="374">
        <f>SUM(F433:F506)</f>
        <v>0</v>
      </c>
      <c r="G507" s="337"/>
      <c r="H507" s="327"/>
      <c r="I507" s="327"/>
    </row>
    <row r="508" spans="1:9" x14ac:dyDescent="0.2">
      <c r="A508" s="202"/>
      <c r="B508" s="1"/>
      <c r="C508" s="245"/>
      <c r="D508" s="85"/>
      <c r="E508" s="262"/>
      <c r="F508" s="150"/>
      <c r="G508" s="337"/>
      <c r="H508" s="327"/>
      <c r="I508" s="327"/>
    </row>
    <row r="509" spans="1:9" ht="25.5" x14ac:dyDescent="0.2">
      <c r="A509" s="217" t="s">
        <v>63</v>
      </c>
      <c r="B509" s="180" t="s">
        <v>341</v>
      </c>
      <c r="C509" s="245"/>
      <c r="D509" s="85"/>
      <c r="E509" s="262"/>
      <c r="F509" s="150"/>
      <c r="G509" s="337"/>
      <c r="H509" s="327"/>
      <c r="I509" s="327"/>
    </row>
    <row r="510" spans="1:9" x14ac:dyDescent="0.2">
      <c r="A510" s="202"/>
      <c r="B510" s="1"/>
      <c r="C510" s="245"/>
      <c r="D510" s="85"/>
      <c r="E510" s="262"/>
      <c r="F510" s="150"/>
      <c r="G510" s="337"/>
      <c r="H510" s="327"/>
      <c r="I510" s="327"/>
    </row>
    <row r="511" spans="1:9" x14ac:dyDescent="0.2">
      <c r="A511" s="218" t="s">
        <v>185</v>
      </c>
      <c r="B511" s="181" t="s">
        <v>342</v>
      </c>
      <c r="C511" s="255"/>
      <c r="D511" s="219"/>
      <c r="E511" s="311"/>
      <c r="F511" s="150"/>
      <c r="G511" s="337"/>
      <c r="H511" s="327"/>
      <c r="I511" s="327"/>
    </row>
    <row r="512" spans="1:9" x14ac:dyDescent="0.2">
      <c r="A512" s="220">
        <v>1</v>
      </c>
      <c r="B512" s="74" t="s">
        <v>343</v>
      </c>
      <c r="C512" s="256">
        <v>1</v>
      </c>
      <c r="D512" s="221" t="s">
        <v>52</v>
      </c>
      <c r="E512" s="312"/>
      <c r="F512" s="150">
        <f t="shared" si="11"/>
        <v>0</v>
      </c>
      <c r="G512" s="337"/>
      <c r="H512" s="327"/>
      <c r="I512" s="327"/>
    </row>
    <row r="513" spans="1:9" x14ac:dyDescent="0.2">
      <c r="A513" s="220">
        <v>2</v>
      </c>
      <c r="B513" s="74" t="s">
        <v>344</v>
      </c>
      <c r="C513" s="256">
        <v>1</v>
      </c>
      <c r="D513" s="221" t="s">
        <v>52</v>
      </c>
      <c r="E513" s="312"/>
      <c r="F513" s="150">
        <f t="shared" si="11"/>
        <v>0</v>
      </c>
      <c r="G513" s="337"/>
      <c r="H513" s="327"/>
      <c r="I513" s="327"/>
    </row>
    <row r="514" spans="1:9" x14ac:dyDescent="0.2">
      <c r="A514" s="220">
        <v>3</v>
      </c>
      <c r="B514" s="74" t="s">
        <v>345</v>
      </c>
      <c r="C514" s="256">
        <v>90</v>
      </c>
      <c r="D514" s="221" t="s">
        <v>45</v>
      </c>
      <c r="E514" s="312"/>
      <c r="F514" s="150">
        <f t="shared" si="11"/>
        <v>0</v>
      </c>
      <c r="G514" s="337"/>
      <c r="H514" s="327"/>
      <c r="I514" s="327"/>
    </row>
    <row r="515" spans="1:9" x14ac:dyDescent="0.2">
      <c r="A515" s="222">
        <v>4</v>
      </c>
      <c r="B515" s="74" t="s">
        <v>346</v>
      </c>
      <c r="C515" s="256">
        <v>1</v>
      </c>
      <c r="D515" s="221" t="s">
        <v>52</v>
      </c>
      <c r="E515" s="312"/>
      <c r="F515" s="150">
        <f t="shared" si="11"/>
        <v>0</v>
      </c>
      <c r="G515" s="337"/>
      <c r="H515" s="327"/>
      <c r="I515" s="327"/>
    </row>
    <row r="516" spans="1:9" x14ac:dyDescent="0.2">
      <c r="A516" s="220">
        <v>5</v>
      </c>
      <c r="B516" s="74" t="s">
        <v>347</v>
      </c>
      <c r="C516" s="256">
        <v>2</v>
      </c>
      <c r="D516" s="221" t="s">
        <v>52</v>
      </c>
      <c r="E516" s="312"/>
      <c r="F516" s="150">
        <f t="shared" si="11"/>
        <v>0</v>
      </c>
      <c r="G516" s="337"/>
      <c r="H516" s="327"/>
      <c r="I516" s="327"/>
    </row>
    <row r="517" spans="1:9" x14ac:dyDescent="0.2">
      <c r="A517" s="220">
        <v>6</v>
      </c>
      <c r="B517" s="74" t="s">
        <v>348</v>
      </c>
      <c r="C517" s="256">
        <v>1</v>
      </c>
      <c r="D517" s="221" t="s">
        <v>52</v>
      </c>
      <c r="E517" s="313"/>
      <c r="F517" s="150">
        <f t="shared" si="11"/>
        <v>0</v>
      </c>
      <c r="G517" s="337"/>
      <c r="H517" s="327"/>
      <c r="I517" s="327"/>
    </row>
    <row r="518" spans="1:9" x14ac:dyDescent="0.2">
      <c r="A518" s="220">
        <v>7</v>
      </c>
      <c r="B518" s="74" t="s">
        <v>349</v>
      </c>
      <c r="C518" s="256">
        <v>1</v>
      </c>
      <c r="D518" s="221" t="s">
        <v>52</v>
      </c>
      <c r="E518" s="312"/>
      <c r="F518" s="150">
        <f t="shared" si="11"/>
        <v>0</v>
      </c>
      <c r="G518" s="337"/>
      <c r="H518" s="327"/>
      <c r="I518" s="327"/>
    </row>
    <row r="519" spans="1:9" x14ac:dyDescent="0.2">
      <c r="A519" s="222">
        <v>8</v>
      </c>
      <c r="B519" s="74" t="s">
        <v>350</v>
      </c>
      <c r="C519" s="256">
        <v>1</v>
      </c>
      <c r="D519" s="221" t="s">
        <v>52</v>
      </c>
      <c r="E519" s="312"/>
      <c r="F519" s="150">
        <f t="shared" si="11"/>
        <v>0</v>
      </c>
      <c r="G519" s="337"/>
      <c r="H519" s="327"/>
      <c r="I519" s="327"/>
    </row>
    <row r="520" spans="1:9" x14ac:dyDescent="0.2">
      <c r="A520" s="220">
        <v>9</v>
      </c>
      <c r="B520" s="74" t="s">
        <v>351</v>
      </c>
      <c r="C520" s="256">
        <v>1</v>
      </c>
      <c r="D520" s="221" t="s">
        <v>52</v>
      </c>
      <c r="E520" s="312"/>
      <c r="F520" s="150">
        <f t="shared" si="11"/>
        <v>0</v>
      </c>
      <c r="G520" s="337"/>
      <c r="H520" s="327"/>
      <c r="I520" s="327"/>
    </row>
    <row r="521" spans="1:9" x14ac:dyDescent="0.2">
      <c r="A521" s="220">
        <v>10</v>
      </c>
      <c r="B521" s="193" t="s">
        <v>717</v>
      </c>
      <c r="C521" s="256">
        <v>1</v>
      </c>
      <c r="D521" s="221" t="s">
        <v>52</v>
      </c>
      <c r="E521" s="312"/>
      <c r="F521" s="150">
        <f t="shared" si="11"/>
        <v>0</v>
      </c>
      <c r="G521" s="337"/>
      <c r="H521" s="327"/>
      <c r="I521" s="327"/>
    </row>
    <row r="522" spans="1:9" x14ac:dyDescent="0.2">
      <c r="A522" s="220">
        <v>11</v>
      </c>
      <c r="B522" s="74" t="s">
        <v>352</v>
      </c>
      <c r="C522" s="256">
        <v>0.3</v>
      </c>
      <c r="D522" s="221" t="s">
        <v>27</v>
      </c>
      <c r="E522" s="312"/>
      <c r="F522" s="150">
        <f t="shared" si="11"/>
        <v>0</v>
      </c>
      <c r="G522" s="337"/>
      <c r="H522" s="327"/>
      <c r="I522" s="327"/>
    </row>
    <row r="523" spans="1:9" x14ac:dyDescent="0.2">
      <c r="A523" s="222">
        <v>12</v>
      </c>
      <c r="B523" s="74" t="s">
        <v>353</v>
      </c>
      <c r="C523" s="256">
        <v>1</v>
      </c>
      <c r="D523" s="221" t="s">
        <v>52</v>
      </c>
      <c r="E523" s="312"/>
      <c r="F523" s="150">
        <f t="shared" si="11"/>
        <v>0</v>
      </c>
      <c r="G523" s="337"/>
      <c r="H523" s="327"/>
      <c r="I523" s="327"/>
    </row>
    <row r="524" spans="1:9" x14ac:dyDescent="0.2">
      <c r="A524" s="220">
        <v>13</v>
      </c>
      <c r="B524" s="74" t="s">
        <v>354</v>
      </c>
      <c r="C524" s="256">
        <v>1</v>
      </c>
      <c r="D524" s="221" t="s">
        <v>52</v>
      </c>
      <c r="E524" s="312"/>
      <c r="F524" s="150">
        <f t="shared" si="11"/>
        <v>0</v>
      </c>
      <c r="G524" s="337"/>
      <c r="H524" s="327"/>
      <c r="I524" s="327"/>
    </row>
    <row r="525" spans="1:9" x14ac:dyDescent="0.2">
      <c r="A525" s="220">
        <v>14</v>
      </c>
      <c r="B525" s="74" t="s">
        <v>355</v>
      </c>
      <c r="C525" s="256">
        <v>1</v>
      </c>
      <c r="D525" s="221" t="s">
        <v>52</v>
      </c>
      <c r="E525" s="312"/>
      <c r="F525" s="150">
        <f t="shared" si="11"/>
        <v>0</v>
      </c>
      <c r="G525" s="337"/>
      <c r="H525" s="327"/>
      <c r="I525" s="327"/>
    </row>
    <row r="526" spans="1:9" x14ac:dyDescent="0.2">
      <c r="A526" s="223"/>
      <c r="B526" s="224"/>
      <c r="C526" s="256"/>
      <c r="D526" s="221"/>
      <c r="E526" s="312"/>
      <c r="F526" s="150"/>
      <c r="G526" s="337"/>
      <c r="H526" s="327"/>
      <c r="I526" s="327"/>
    </row>
    <row r="527" spans="1:9" x14ac:dyDescent="0.2">
      <c r="A527" s="225" t="s">
        <v>186</v>
      </c>
      <c r="B527" s="181" t="s">
        <v>356</v>
      </c>
      <c r="C527" s="256"/>
      <c r="D527" s="221"/>
      <c r="E527" s="312"/>
      <c r="F527" s="150"/>
      <c r="G527" s="337"/>
      <c r="H527" s="327"/>
      <c r="I527" s="327"/>
    </row>
    <row r="528" spans="1:9" x14ac:dyDescent="0.2">
      <c r="A528" s="223">
        <v>1</v>
      </c>
      <c r="B528" s="74" t="s">
        <v>357</v>
      </c>
      <c r="C528" s="256">
        <v>140</v>
      </c>
      <c r="D528" s="221" t="s">
        <v>107</v>
      </c>
      <c r="E528" s="312"/>
      <c r="F528" s="150">
        <f t="shared" si="11"/>
        <v>0</v>
      </c>
      <c r="G528" s="337"/>
      <c r="H528" s="327"/>
      <c r="I528" s="327"/>
    </row>
    <row r="529" spans="1:9" x14ac:dyDescent="0.2">
      <c r="A529" s="223">
        <v>2</v>
      </c>
      <c r="B529" s="74" t="s">
        <v>358</v>
      </c>
      <c r="C529" s="256">
        <v>150</v>
      </c>
      <c r="D529" s="221" t="s">
        <v>107</v>
      </c>
      <c r="E529" s="312"/>
      <c r="F529" s="150">
        <f t="shared" si="11"/>
        <v>0</v>
      </c>
      <c r="G529" s="337"/>
      <c r="H529" s="327"/>
      <c r="I529" s="327"/>
    </row>
    <row r="530" spans="1:9" x14ac:dyDescent="0.2">
      <c r="A530" s="223">
        <v>3</v>
      </c>
      <c r="B530" s="74" t="s">
        <v>359</v>
      </c>
      <c r="C530" s="256">
        <v>70</v>
      </c>
      <c r="D530" s="221" t="s">
        <v>107</v>
      </c>
      <c r="E530" s="312"/>
      <c r="F530" s="150">
        <f t="shared" si="11"/>
        <v>0</v>
      </c>
      <c r="G530" s="337"/>
      <c r="H530" s="327"/>
      <c r="I530" s="327"/>
    </row>
    <row r="531" spans="1:9" x14ac:dyDescent="0.2">
      <c r="A531" s="223">
        <v>4</v>
      </c>
      <c r="B531" s="74" t="s">
        <v>360</v>
      </c>
      <c r="C531" s="256">
        <v>300</v>
      </c>
      <c r="D531" s="221" t="s">
        <v>107</v>
      </c>
      <c r="E531" s="312"/>
      <c r="F531" s="150">
        <f t="shared" si="11"/>
        <v>0</v>
      </c>
      <c r="G531" s="337"/>
      <c r="H531" s="327"/>
      <c r="I531" s="327"/>
    </row>
    <row r="532" spans="1:9" x14ac:dyDescent="0.2">
      <c r="A532" s="223">
        <v>5</v>
      </c>
      <c r="B532" s="74" t="s">
        <v>361</v>
      </c>
      <c r="C532" s="256">
        <v>2</v>
      </c>
      <c r="D532" s="221" t="s">
        <v>52</v>
      </c>
      <c r="E532" s="312"/>
      <c r="F532" s="150">
        <f t="shared" si="11"/>
        <v>0</v>
      </c>
      <c r="G532" s="337"/>
      <c r="H532" s="327"/>
      <c r="I532" s="327"/>
    </row>
    <row r="533" spans="1:9" ht="25.5" x14ac:dyDescent="0.2">
      <c r="A533" s="223">
        <v>6</v>
      </c>
      <c r="B533" s="74" t="s">
        <v>362</v>
      </c>
      <c r="C533" s="257">
        <v>2</v>
      </c>
      <c r="D533" s="226" t="s">
        <v>363</v>
      </c>
      <c r="E533" s="312"/>
      <c r="F533" s="150">
        <f t="shared" si="11"/>
        <v>0</v>
      </c>
      <c r="G533" s="337"/>
      <c r="H533" s="327"/>
      <c r="I533" s="327"/>
    </row>
    <row r="534" spans="1:9" ht="25.5" x14ac:dyDescent="0.2">
      <c r="A534" s="223">
        <v>7</v>
      </c>
      <c r="B534" s="185" t="s">
        <v>364</v>
      </c>
      <c r="C534" s="257">
        <v>2</v>
      </c>
      <c r="D534" s="227" t="s">
        <v>52</v>
      </c>
      <c r="E534" s="313"/>
      <c r="F534" s="150">
        <f t="shared" si="11"/>
        <v>0</v>
      </c>
      <c r="G534" s="337"/>
      <c r="H534" s="327"/>
      <c r="I534" s="327"/>
    </row>
    <row r="535" spans="1:9" x14ac:dyDescent="0.2">
      <c r="A535" s="223">
        <v>8</v>
      </c>
      <c r="B535" s="74" t="s">
        <v>365</v>
      </c>
      <c r="C535" s="256">
        <v>6</v>
      </c>
      <c r="D535" s="221" t="s">
        <v>45</v>
      </c>
      <c r="E535" s="312"/>
      <c r="F535" s="150">
        <f t="shared" si="11"/>
        <v>0</v>
      </c>
      <c r="G535" s="337"/>
      <c r="H535" s="327"/>
      <c r="I535" s="327"/>
    </row>
    <row r="536" spans="1:9" x14ac:dyDescent="0.2">
      <c r="A536" s="223">
        <v>9</v>
      </c>
      <c r="B536" s="74" t="s">
        <v>366</v>
      </c>
      <c r="C536" s="256">
        <v>2</v>
      </c>
      <c r="D536" s="221" t="s">
        <v>52</v>
      </c>
      <c r="E536" s="312"/>
      <c r="F536" s="150">
        <f t="shared" si="11"/>
        <v>0</v>
      </c>
      <c r="G536" s="337"/>
      <c r="H536" s="327"/>
      <c r="I536" s="327"/>
    </row>
    <row r="537" spans="1:9" x14ac:dyDescent="0.2">
      <c r="A537" s="223">
        <v>10</v>
      </c>
      <c r="B537" s="74" t="s">
        <v>367</v>
      </c>
      <c r="C537" s="256">
        <v>4</v>
      </c>
      <c r="D537" s="221" t="s">
        <v>52</v>
      </c>
      <c r="E537" s="312"/>
      <c r="F537" s="150">
        <f t="shared" si="11"/>
        <v>0</v>
      </c>
      <c r="G537" s="337"/>
      <c r="H537" s="327"/>
      <c r="I537" s="327"/>
    </row>
    <row r="538" spans="1:9" x14ac:dyDescent="0.2">
      <c r="A538" s="223">
        <v>11</v>
      </c>
      <c r="B538" s="74" t="s">
        <v>368</v>
      </c>
      <c r="C538" s="256">
        <v>2</v>
      </c>
      <c r="D538" s="221" t="s">
        <v>52</v>
      </c>
      <c r="E538" s="312"/>
      <c r="F538" s="150">
        <f t="shared" si="11"/>
        <v>0</v>
      </c>
      <c r="G538" s="337"/>
      <c r="H538" s="327"/>
      <c r="I538" s="327"/>
    </row>
    <row r="539" spans="1:9" x14ac:dyDescent="0.2">
      <c r="A539" s="223">
        <v>12</v>
      </c>
      <c r="B539" s="74" t="s">
        <v>369</v>
      </c>
      <c r="C539" s="256">
        <v>4</v>
      </c>
      <c r="D539" s="221" t="s">
        <v>52</v>
      </c>
      <c r="E539" s="312"/>
      <c r="F539" s="150">
        <f t="shared" si="11"/>
        <v>0</v>
      </c>
      <c r="G539" s="337"/>
      <c r="H539" s="327"/>
      <c r="I539" s="327"/>
    </row>
    <row r="540" spans="1:9" x14ac:dyDescent="0.2">
      <c r="A540" s="223">
        <v>13</v>
      </c>
      <c r="B540" s="74" t="s">
        <v>370</v>
      </c>
      <c r="C540" s="256">
        <v>2</v>
      </c>
      <c r="D540" s="221" t="s">
        <v>52</v>
      </c>
      <c r="E540" s="312"/>
      <c r="F540" s="150">
        <f t="shared" si="11"/>
        <v>0</v>
      </c>
      <c r="G540" s="337"/>
      <c r="H540" s="327"/>
      <c r="I540" s="327"/>
    </row>
    <row r="541" spans="1:9" x14ac:dyDescent="0.2">
      <c r="A541" s="223">
        <v>14</v>
      </c>
      <c r="B541" s="74" t="s">
        <v>371</v>
      </c>
      <c r="C541" s="256">
        <v>3</v>
      </c>
      <c r="D541" s="221" t="s">
        <v>52</v>
      </c>
      <c r="E541" s="312"/>
      <c r="F541" s="150">
        <f t="shared" si="11"/>
        <v>0</v>
      </c>
      <c r="G541" s="337"/>
      <c r="H541" s="327"/>
      <c r="I541" s="327"/>
    </row>
    <row r="542" spans="1:9" x14ac:dyDescent="0.2">
      <c r="A542" s="223">
        <v>15</v>
      </c>
      <c r="B542" s="74" t="s">
        <v>372</v>
      </c>
      <c r="C542" s="256">
        <v>1</v>
      </c>
      <c r="D542" s="221" t="s">
        <v>52</v>
      </c>
      <c r="E542" s="312"/>
      <c r="F542" s="150">
        <f t="shared" si="11"/>
        <v>0</v>
      </c>
      <c r="G542" s="337"/>
      <c r="H542" s="327"/>
      <c r="I542" s="327"/>
    </row>
    <row r="543" spans="1:9" x14ac:dyDescent="0.2">
      <c r="A543" s="223">
        <v>16</v>
      </c>
      <c r="B543" s="74" t="s">
        <v>373</v>
      </c>
      <c r="C543" s="256">
        <v>1</v>
      </c>
      <c r="D543" s="221" t="s">
        <v>52</v>
      </c>
      <c r="E543" s="312"/>
      <c r="F543" s="150">
        <f t="shared" si="11"/>
        <v>0</v>
      </c>
      <c r="G543" s="337"/>
      <c r="H543" s="327"/>
      <c r="I543" s="327"/>
    </row>
    <row r="544" spans="1:9" x14ac:dyDescent="0.2">
      <c r="A544" s="223">
        <v>17</v>
      </c>
      <c r="B544" s="74" t="s">
        <v>374</v>
      </c>
      <c r="C544" s="256">
        <v>1</v>
      </c>
      <c r="D544" s="221" t="s">
        <v>52</v>
      </c>
      <c r="E544" s="312"/>
      <c r="F544" s="150">
        <f t="shared" si="11"/>
        <v>0</v>
      </c>
      <c r="G544" s="337"/>
      <c r="H544" s="327"/>
      <c r="I544" s="327"/>
    </row>
    <row r="545" spans="1:9" x14ac:dyDescent="0.2">
      <c r="A545" s="223">
        <v>18</v>
      </c>
      <c r="B545" s="74" t="s">
        <v>375</v>
      </c>
      <c r="C545" s="256">
        <v>1</v>
      </c>
      <c r="D545" s="221" t="s">
        <v>52</v>
      </c>
      <c r="E545" s="312"/>
      <c r="F545" s="150">
        <f t="shared" si="11"/>
        <v>0</v>
      </c>
      <c r="G545" s="337"/>
      <c r="H545" s="327"/>
      <c r="I545" s="327"/>
    </row>
    <row r="546" spans="1:9" x14ac:dyDescent="0.2">
      <c r="A546" s="223">
        <v>19</v>
      </c>
      <c r="B546" s="74" t="s">
        <v>376</v>
      </c>
      <c r="C546" s="256">
        <v>1</v>
      </c>
      <c r="D546" s="221" t="s">
        <v>52</v>
      </c>
      <c r="E546" s="312"/>
      <c r="F546" s="150">
        <f t="shared" si="11"/>
        <v>0</v>
      </c>
      <c r="G546" s="337"/>
      <c r="H546" s="327"/>
      <c r="I546" s="327"/>
    </row>
    <row r="547" spans="1:9" x14ac:dyDescent="0.2">
      <c r="A547" s="223">
        <v>20</v>
      </c>
      <c r="B547" s="74" t="s">
        <v>352</v>
      </c>
      <c r="C547" s="256">
        <v>0.3</v>
      </c>
      <c r="D547" s="221" t="s">
        <v>27</v>
      </c>
      <c r="E547" s="312"/>
      <c r="F547" s="150">
        <f t="shared" si="11"/>
        <v>0</v>
      </c>
      <c r="G547" s="337"/>
      <c r="H547" s="327"/>
      <c r="I547" s="327"/>
    </row>
    <row r="548" spans="1:9" x14ac:dyDescent="0.2">
      <c r="A548" s="184"/>
      <c r="B548" s="228"/>
      <c r="C548" s="280"/>
      <c r="D548" s="229"/>
      <c r="E548" s="314"/>
      <c r="F548" s="150"/>
      <c r="G548" s="337"/>
      <c r="H548" s="327"/>
      <c r="I548" s="327"/>
    </row>
    <row r="549" spans="1:9" x14ac:dyDescent="0.2">
      <c r="A549" s="230" t="s">
        <v>389</v>
      </c>
      <c r="B549" s="181" t="s">
        <v>377</v>
      </c>
      <c r="C549" s="280"/>
      <c r="D549" s="229"/>
      <c r="E549" s="314"/>
      <c r="F549" s="150"/>
      <c r="G549" s="337"/>
      <c r="H549" s="327"/>
      <c r="I549" s="327"/>
    </row>
    <row r="550" spans="1:9" ht="25.5" x14ac:dyDescent="0.2">
      <c r="A550" s="231">
        <v>1</v>
      </c>
      <c r="B550" s="74" t="s">
        <v>378</v>
      </c>
      <c r="C550" s="281">
        <v>1</v>
      </c>
      <c r="D550" s="232" t="s">
        <v>52</v>
      </c>
      <c r="E550" s="315"/>
      <c r="F550" s="150">
        <f t="shared" si="11"/>
        <v>0</v>
      </c>
      <c r="G550" s="337"/>
      <c r="H550" s="327"/>
      <c r="I550" s="327"/>
    </row>
    <row r="551" spans="1:9" x14ac:dyDescent="0.2">
      <c r="A551" s="231">
        <v>2</v>
      </c>
      <c r="B551" s="74" t="s">
        <v>379</v>
      </c>
      <c r="C551" s="280">
        <v>1</v>
      </c>
      <c r="D551" s="233" t="s">
        <v>52</v>
      </c>
      <c r="E551" s="314"/>
      <c r="F551" s="150">
        <f t="shared" si="11"/>
        <v>0</v>
      </c>
      <c r="G551" s="337"/>
      <c r="H551" s="327"/>
      <c r="I551" s="327"/>
    </row>
    <row r="552" spans="1:9" x14ac:dyDescent="0.2">
      <c r="A552" s="231">
        <v>3</v>
      </c>
      <c r="B552" s="74" t="s">
        <v>380</v>
      </c>
      <c r="C552" s="280">
        <v>1</v>
      </c>
      <c r="D552" s="233" t="s">
        <v>52</v>
      </c>
      <c r="E552" s="314"/>
      <c r="F552" s="150">
        <f t="shared" si="11"/>
        <v>0</v>
      </c>
      <c r="G552" s="337"/>
      <c r="H552" s="327"/>
      <c r="I552" s="327"/>
    </row>
    <row r="553" spans="1:9" ht="25.5" x14ac:dyDescent="0.2">
      <c r="A553" s="231">
        <v>4</v>
      </c>
      <c r="B553" s="74" t="s">
        <v>381</v>
      </c>
      <c r="C553" s="274">
        <v>1</v>
      </c>
      <c r="D553" s="234" t="s">
        <v>52</v>
      </c>
      <c r="E553" s="298"/>
      <c r="F553" s="150">
        <f t="shared" si="11"/>
        <v>0</v>
      </c>
      <c r="G553" s="337"/>
      <c r="H553" s="327"/>
      <c r="I553" s="327"/>
    </row>
    <row r="554" spans="1:9" x14ac:dyDescent="0.2">
      <c r="A554" s="231">
        <v>5</v>
      </c>
      <c r="B554" s="193" t="s">
        <v>382</v>
      </c>
      <c r="C554" s="280">
        <v>1</v>
      </c>
      <c r="D554" s="233" t="s">
        <v>52</v>
      </c>
      <c r="E554" s="314"/>
      <c r="F554" s="150">
        <f t="shared" si="11"/>
        <v>0</v>
      </c>
      <c r="G554" s="337"/>
      <c r="H554" s="327"/>
      <c r="I554" s="327"/>
    </row>
    <row r="555" spans="1:9" ht="25.5" x14ac:dyDescent="0.2">
      <c r="A555" s="231">
        <v>6</v>
      </c>
      <c r="B555" s="74" t="s">
        <v>383</v>
      </c>
      <c r="C555" s="274">
        <v>1</v>
      </c>
      <c r="D555" s="234" t="s">
        <v>52</v>
      </c>
      <c r="E555" s="298"/>
      <c r="F555" s="150">
        <f t="shared" si="11"/>
        <v>0</v>
      </c>
      <c r="G555" s="337"/>
      <c r="H555" s="327"/>
      <c r="I555" s="327"/>
    </row>
    <row r="556" spans="1:9" x14ac:dyDescent="0.2">
      <c r="A556" s="235">
        <v>7</v>
      </c>
      <c r="B556" s="656" t="s">
        <v>718</v>
      </c>
      <c r="C556" s="282">
        <v>2</v>
      </c>
      <c r="D556" s="236" t="s">
        <v>52</v>
      </c>
      <c r="E556" s="316"/>
      <c r="F556" s="150">
        <f t="shared" si="11"/>
        <v>0</v>
      </c>
      <c r="G556" s="337"/>
      <c r="H556" s="327"/>
      <c r="I556" s="327"/>
    </row>
    <row r="557" spans="1:9" ht="25.5" x14ac:dyDescent="0.2">
      <c r="A557" s="231">
        <v>8</v>
      </c>
      <c r="B557" s="193" t="s">
        <v>719</v>
      </c>
      <c r="C557" s="274">
        <v>1</v>
      </c>
      <c r="D557" s="234" t="s">
        <v>52</v>
      </c>
      <c r="E557" s="298"/>
      <c r="F557" s="150">
        <f t="shared" si="11"/>
        <v>0</v>
      </c>
      <c r="G557" s="337"/>
      <c r="H557" s="327"/>
      <c r="I557" s="327"/>
    </row>
    <row r="558" spans="1:9" x14ac:dyDescent="0.2">
      <c r="A558" s="231">
        <v>9</v>
      </c>
      <c r="B558" s="193" t="s">
        <v>720</v>
      </c>
      <c r="C558" s="280">
        <v>1</v>
      </c>
      <c r="D558" s="233" t="s">
        <v>52</v>
      </c>
      <c r="E558" s="314"/>
      <c r="F558" s="150">
        <f t="shared" ref="F558:F604" si="12">ROUND(C558*E558,2)</f>
        <v>0</v>
      </c>
      <c r="G558" s="337"/>
      <c r="H558" s="327"/>
      <c r="I558" s="327"/>
    </row>
    <row r="559" spans="1:9" ht="25.5" x14ac:dyDescent="0.2">
      <c r="A559" s="231">
        <v>10</v>
      </c>
      <c r="B559" s="193" t="s">
        <v>721</v>
      </c>
      <c r="C559" s="280">
        <v>1</v>
      </c>
      <c r="D559" s="233" t="s">
        <v>52</v>
      </c>
      <c r="E559" s="314"/>
      <c r="F559" s="150">
        <f t="shared" si="12"/>
        <v>0</v>
      </c>
      <c r="G559" s="337"/>
      <c r="H559" s="327"/>
      <c r="I559" s="327"/>
    </row>
    <row r="560" spans="1:9" x14ac:dyDescent="0.2">
      <c r="A560" s="231">
        <v>11</v>
      </c>
      <c r="B560" s="193" t="s">
        <v>722</v>
      </c>
      <c r="C560" s="280">
        <v>1</v>
      </c>
      <c r="D560" s="233" t="s">
        <v>52</v>
      </c>
      <c r="E560" s="314"/>
      <c r="F560" s="150">
        <f t="shared" si="12"/>
        <v>0</v>
      </c>
      <c r="G560" s="337"/>
      <c r="H560" s="327"/>
      <c r="I560" s="327"/>
    </row>
    <row r="561" spans="1:9" x14ac:dyDescent="0.2">
      <c r="A561" s="231">
        <v>12</v>
      </c>
      <c r="B561" s="74" t="s">
        <v>384</v>
      </c>
      <c r="C561" s="281">
        <v>1</v>
      </c>
      <c r="D561" s="232" t="s">
        <v>52</v>
      </c>
      <c r="E561" s="315"/>
      <c r="F561" s="150">
        <f t="shared" si="12"/>
        <v>0</v>
      </c>
      <c r="G561" s="337"/>
      <c r="H561" s="327"/>
      <c r="I561" s="327"/>
    </row>
    <row r="562" spans="1:9" ht="38.25" x14ac:dyDescent="0.2">
      <c r="A562" s="231">
        <v>13</v>
      </c>
      <c r="B562" s="74" t="s">
        <v>385</v>
      </c>
      <c r="C562" s="274">
        <v>1</v>
      </c>
      <c r="D562" s="234" t="s">
        <v>52</v>
      </c>
      <c r="E562" s="298"/>
      <c r="F562" s="150">
        <f t="shared" si="12"/>
        <v>0</v>
      </c>
      <c r="G562" s="337"/>
      <c r="H562" s="327"/>
      <c r="I562" s="327"/>
    </row>
    <row r="563" spans="1:9" x14ac:dyDescent="0.2">
      <c r="A563" s="231">
        <v>14</v>
      </c>
      <c r="B563" s="193" t="s">
        <v>768</v>
      </c>
      <c r="C563" s="280">
        <v>1</v>
      </c>
      <c r="D563" s="657" t="s">
        <v>52</v>
      </c>
      <c r="E563" s="314"/>
      <c r="F563" s="150">
        <f t="shared" si="12"/>
        <v>0</v>
      </c>
      <c r="G563" s="337"/>
      <c r="H563" s="327"/>
      <c r="I563" s="327"/>
    </row>
    <row r="564" spans="1:9" x14ac:dyDescent="0.2">
      <c r="A564" s="231">
        <v>15</v>
      </c>
      <c r="B564" s="74" t="s">
        <v>386</v>
      </c>
      <c r="C564" s="280">
        <v>1</v>
      </c>
      <c r="D564" s="233" t="s">
        <v>52</v>
      </c>
      <c r="E564" s="314"/>
      <c r="F564" s="150">
        <f t="shared" si="12"/>
        <v>0</v>
      </c>
      <c r="G564" s="337"/>
      <c r="H564" s="327"/>
      <c r="I564" s="327"/>
    </row>
    <row r="565" spans="1:9" x14ac:dyDescent="0.2">
      <c r="A565" s="231">
        <v>16</v>
      </c>
      <c r="B565" s="74" t="s">
        <v>387</v>
      </c>
      <c r="C565" s="281">
        <v>1</v>
      </c>
      <c r="D565" s="232" t="s">
        <v>52</v>
      </c>
      <c r="E565" s="315"/>
      <c r="F565" s="150">
        <f t="shared" si="12"/>
        <v>0</v>
      </c>
      <c r="G565" s="337"/>
      <c r="H565" s="327"/>
      <c r="I565" s="327"/>
    </row>
    <row r="566" spans="1:9" x14ac:dyDescent="0.2">
      <c r="A566" s="231">
        <v>17</v>
      </c>
      <c r="B566" s="74" t="s">
        <v>388</v>
      </c>
      <c r="C566" s="281">
        <v>1</v>
      </c>
      <c r="D566" s="232" t="s">
        <v>52</v>
      </c>
      <c r="E566" s="315"/>
      <c r="F566" s="150">
        <f t="shared" si="12"/>
        <v>0</v>
      </c>
      <c r="G566" s="337"/>
      <c r="H566" s="327"/>
      <c r="I566" s="327"/>
    </row>
    <row r="567" spans="1:9" x14ac:dyDescent="0.2">
      <c r="A567" s="231"/>
      <c r="B567" s="74"/>
      <c r="C567" s="281"/>
      <c r="D567" s="232"/>
      <c r="E567" s="315"/>
      <c r="F567" s="150"/>
      <c r="G567" s="337"/>
      <c r="H567" s="327"/>
      <c r="I567" s="327"/>
    </row>
    <row r="568" spans="1:9" ht="25.5" x14ac:dyDescent="0.2">
      <c r="A568" s="237" t="s">
        <v>406</v>
      </c>
      <c r="B568" s="181" t="s">
        <v>769</v>
      </c>
      <c r="C568" s="281"/>
      <c r="D568" s="232"/>
      <c r="E568" s="315"/>
      <c r="F568" s="150"/>
      <c r="G568" s="337"/>
      <c r="H568" s="327"/>
      <c r="I568" s="327"/>
    </row>
    <row r="569" spans="1:9" ht="25.5" x14ac:dyDescent="0.2">
      <c r="A569" s="231">
        <v>1</v>
      </c>
      <c r="B569" s="193" t="s">
        <v>770</v>
      </c>
      <c r="C569" s="281">
        <v>7.15</v>
      </c>
      <c r="D569" s="232" t="s">
        <v>8</v>
      </c>
      <c r="E569" s="315"/>
      <c r="F569" s="150">
        <f t="shared" si="12"/>
        <v>0</v>
      </c>
      <c r="G569" s="337"/>
      <c r="H569" s="327"/>
      <c r="I569" s="327"/>
    </row>
    <row r="570" spans="1:9" x14ac:dyDescent="0.2">
      <c r="A570" s="231">
        <v>2</v>
      </c>
      <c r="B570" s="74" t="s">
        <v>444</v>
      </c>
      <c r="C570" s="281">
        <v>39.200000000000003</v>
      </c>
      <c r="D570" s="232" t="s">
        <v>31</v>
      </c>
      <c r="E570" s="315"/>
      <c r="F570" s="150">
        <f t="shared" si="12"/>
        <v>0</v>
      </c>
      <c r="G570" s="337"/>
      <c r="H570" s="327"/>
      <c r="I570" s="327"/>
    </row>
    <row r="571" spans="1:9" x14ac:dyDescent="0.2">
      <c r="A571" s="231">
        <v>3</v>
      </c>
      <c r="B571" s="193" t="s">
        <v>723</v>
      </c>
      <c r="C571" s="281">
        <v>19.2</v>
      </c>
      <c r="D571" s="232" t="s">
        <v>31</v>
      </c>
      <c r="E571" s="315"/>
      <c r="F571" s="150">
        <f t="shared" si="12"/>
        <v>0</v>
      </c>
      <c r="G571" s="337"/>
      <c r="H571" s="327"/>
      <c r="I571" s="327"/>
    </row>
    <row r="572" spans="1:9" ht="25.5" x14ac:dyDescent="0.2">
      <c r="A572" s="231">
        <v>4</v>
      </c>
      <c r="B572" s="193" t="s">
        <v>771</v>
      </c>
      <c r="C572" s="274">
        <v>1.0725</v>
      </c>
      <c r="D572" s="234" t="s">
        <v>8</v>
      </c>
      <c r="E572" s="298"/>
      <c r="F572" s="150">
        <f t="shared" si="12"/>
        <v>0</v>
      </c>
      <c r="G572" s="337"/>
      <c r="H572" s="327"/>
      <c r="I572" s="327"/>
    </row>
    <row r="573" spans="1:9" x14ac:dyDescent="0.2">
      <c r="A573" s="231">
        <v>5</v>
      </c>
      <c r="B573" s="193" t="s">
        <v>772</v>
      </c>
      <c r="C573" s="281">
        <v>2.5375000000000001</v>
      </c>
      <c r="D573" s="232" t="s">
        <v>8</v>
      </c>
      <c r="E573" s="315"/>
      <c r="F573" s="150">
        <f t="shared" si="12"/>
        <v>0</v>
      </c>
      <c r="G573" s="337"/>
      <c r="H573" s="327"/>
      <c r="I573" s="327"/>
    </row>
    <row r="574" spans="1:9" ht="25.5" x14ac:dyDescent="0.2">
      <c r="A574" s="231">
        <v>6</v>
      </c>
      <c r="B574" s="193" t="s">
        <v>773</v>
      </c>
      <c r="C574" s="281">
        <v>12</v>
      </c>
      <c r="D574" s="232" t="s">
        <v>52</v>
      </c>
      <c r="E574" s="315"/>
      <c r="F574" s="150">
        <f t="shared" si="12"/>
        <v>0</v>
      </c>
      <c r="G574" s="337"/>
      <c r="H574" s="327"/>
      <c r="I574" s="327"/>
    </row>
    <row r="575" spans="1:9" x14ac:dyDescent="0.2">
      <c r="A575" s="231">
        <v>7</v>
      </c>
      <c r="B575" s="74" t="s">
        <v>408</v>
      </c>
      <c r="C575" s="281">
        <v>1</v>
      </c>
      <c r="D575" s="232" t="s">
        <v>52</v>
      </c>
      <c r="E575" s="315"/>
      <c r="F575" s="150">
        <f t="shared" si="12"/>
        <v>0</v>
      </c>
      <c r="G575" s="337"/>
      <c r="H575" s="327"/>
      <c r="I575" s="327"/>
    </row>
    <row r="576" spans="1:9" x14ac:dyDescent="0.2">
      <c r="A576" s="231"/>
      <c r="B576" s="74"/>
      <c r="C576" s="281"/>
      <c r="D576" s="232"/>
      <c r="E576" s="315"/>
      <c r="F576" s="150"/>
      <c r="G576" s="337"/>
      <c r="H576" s="327"/>
      <c r="I576" s="327"/>
    </row>
    <row r="577" spans="1:9" x14ac:dyDescent="0.2">
      <c r="A577" s="237" t="s">
        <v>409</v>
      </c>
      <c r="B577" s="181" t="s">
        <v>410</v>
      </c>
      <c r="C577" s="281"/>
      <c r="D577" s="232"/>
      <c r="E577" s="315"/>
      <c r="F577" s="150"/>
      <c r="G577" s="337"/>
      <c r="H577" s="327"/>
      <c r="I577" s="327"/>
    </row>
    <row r="578" spans="1:9" x14ac:dyDescent="0.2">
      <c r="A578" s="231">
        <v>1</v>
      </c>
      <c r="B578" s="74" t="s">
        <v>411</v>
      </c>
      <c r="C578" s="281">
        <v>1</v>
      </c>
      <c r="D578" s="232" t="s">
        <v>52</v>
      </c>
      <c r="E578" s="315"/>
      <c r="F578" s="150">
        <f t="shared" si="12"/>
        <v>0</v>
      </c>
      <c r="G578" s="337"/>
      <c r="H578" s="327"/>
      <c r="I578" s="327"/>
    </row>
    <row r="579" spans="1:9" ht="25.5" x14ac:dyDescent="0.2">
      <c r="A579" s="231">
        <v>2</v>
      </c>
      <c r="B579" s="193" t="s">
        <v>780</v>
      </c>
      <c r="C579" s="274">
        <v>1</v>
      </c>
      <c r="D579" s="234" t="s">
        <v>52</v>
      </c>
      <c r="E579" s="298"/>
      <c r="F579" s="150">
        <f t="shared" si="12"/>
        <v>0</v>
      </c>
      <c r="G579" s="337"/>
      <c r="H579" s="327"/>
      <c r="I579" s="327"/>
    </row>
    <row r="580" spans="1:9" x14ac:dyDescent="0.2">
      <c r="A580" s="231">
        <v>3</v>
      </c>
      <c r="B580" s="193" t="s">
        <v>412</v>
      </c>
      <c r="C580" s="274">
        <v>2</v>
      </c>
      <c r="D580" s="234" t="s">
        <v>52</v>
      </c>
      <c r="E580" s="298"/>
      <c r="F580" s="150">
        <f t="shared" si="12"/>
        <v>0</v>
      </c>
      <c r="G580" s="337"/>
      <c r="H580" s="327"/>
      <c r="I580" s="327"/>
    </row>
    <row r="581" spans="1:9" x14ac:dyDescent="0.2">
      <c r="A581" s="231">
        <v>4</v>
      </c>
      <c r="B581" s="74" t="s">
        <v>413</v>
      </c>
      <c r="C581" s="281">
        <v>1</v>
      </c>
      <c r="D581" s="232" t="s">
        <v>52</v>
      </c>
      <c r="E581" s="315"/>
      <c r="F581" s="150">
        <f t="shared" si="12"/>
        <v>0</v>
      </c>
      <c r="G581" s="337"/>
      <c r="H581" s="327"/>
      <c r="I581" s="327"/>
    </row>
    <row r="582" spans="1:9" x14ac:dyDescent="0.2">
      <c r="A582" s="231"/>
      <c r="B582" s="74"/>
      <c r="C582" s="281"/>
      <c r="D582" s="232"/>
      <c r="E582" s="315"/>
      <c r="F582" s="150"/>
      <c r="G582" s="337"/>
      <c r="H582" s="327"/>
      <c r="I582" s="327"/>
    </row>
    <row r="583" spans="1:9" x14ac:dyDescent="0.2">
      <c r="A583" s="237" t="s">
        <v>56</v>
      </c>
      <c r="B583" s="181" t="s">
        <v>414</v>
      </c>
      <c r="C583" s="281"/>
      <c r="D583" s="232"/>
      <c r="E583" s="315"/>
      <c r="F583" s="150"/>
      <c r="G583" s="337"/>
      <c r="H583" s="327"/>
      <c r="I583" s="327"/>
    </row>
    <row r="584" spans="1:9" x14ac:dyDescent="0.2">
      <c r="A584" s="231"/>
      <c r="B584" s="74"/>
      <c r="C584" s="281"/>
      <c r="D584" s="232"/>
      <c r="E584" s="315"/>
      <c r="F584" s="150"/>
      <c r="G584" s="337"/>
      <c r="H584" s="327"/>
      <c r="I584" s="327"/>
    </row>
    <row r="585" spans="1:9" x14ac:dyDescent="0.2">
      <c r="A585" s="231">
        <v>1</v>
      </c>
      <c r="B585" s="74" t="s">
        <v>7</v>
      </c>
      <c r="C585" s="281">
        <v>1</v>
      </c>
      <c r="D585" s="658" t="s">
        <v>52</v>
      </c>
      <c r="E585" s="315"/>
      <c r="F585" s="150">
        <f t="shared" si="12"/>
        <v>0</v>
      </c>
      <c r="G585" s="337"/>
      <c r="H585" s="327"/>
      <c r="I585" s="327"/>
    </row>
    <row r="586" spans="1:9" x14ac:dyDescent="0.2">
      <c r="A586" s="231">
        <v>2</v>
      </c>
      <c r="B586" s="74" t="s">
        <v>61</v>
      </c>
      <c r="C586" s="281">
        <v>1</v>
      </c>
      <c r="D586" s="658" t="s">
        <v>52</v>
      </c>
      <c r="E586" s="315"/>
      <c r="F586" s="150">
        <f t="shared" si="12"/>
        <v>0</v>
      </c>
      <c r="G586" s="337"/>
      <c r="H586" s="327"/>
      <c r="I586" s="327"/>
    </row>
    <row r="587" spans="1:9" x14ac:dyDescent="0.2">
      <c r="A587" s="231"/>
      <c r="B587" s="74"/>
      <c r="C587" s="281"/>
      <c r="D587" s="232"/>
      <c r="E587" s="315"/>
      <c r="F587" s="150"/>
      <c r="G587" s="337"/>
      <c r="H587" s="327"/>
      <c r="I587" s="327"/>
    </row>
    <row r="588" spans="1:9" x14ac:dyDescent="0.2">
      <c r="A588" s="237">
        <v>3</v>
      </c>
      <c r="B588" s="181" t="s">
        <v>724</v>
      </c>
      <c r="C588" s="281"/>
      <c r="D588" s="232"/>
      <c r="E588" s="315"/>
      <c r="F588" s="150"/>
      <c r="G588" s="337"/>
      <c r="H588" s="327"/>
      <c r="I588" s="327"/>
    </row>
    <row r="589" spans="1:9" x14ac:dyDescent="0.2">
      <c r="A589" s="238">
        <v>3.1</v>
      </c>
      <c r="B589" s="74" t="s">
        <v>437</v>
      </c>
      <c r="C589" s="281">
        <v>0.55000000000000004</v>
      </c>
      <c r="D589" s="232" t="s">
        <v>8</v>
      </c>
      <c r="E589" s="315"/>
      <c r="F589" s="150">
        <f t="shared" si="12"/>
        <v>0</v>
      </c>
      <c r="G589" s="337"/>
      <c r="H589" s="327"/>
      <c r="I589" s="327"/>
    </row>
    <row r="590" spans="1:9" x14ac:dyDescent="0.2">
      <c r="A590" s="238">
        <v>3.2</v>
      </c>
      <c r="B590" s="74" t="s">
        <v>415</v>
      </c>
      <c r="C590" s="281">
        <v>0.18</v>
      </c>
      <c r="D590" s="232" t="s">
        <v>8</v>
      </c>
      <c r="E590" s="315"/>
      <c r="F590" s="150">
        <f t="shared" si="12"/>
        <v>0</v>
      </c>
      <c r="G590" s="337"/>
      <c r="H590" s="327"/>
      <c r="I590" s="327"/>
    </row>
    <row r="591" spans="1:9" x14ac:dyDescent="0.2">
      <c r="A591" s="238">
        <v>3.3</v>
      </c>
      <c r="B591" s="74" t="s">
        <v>416</v>
      </c>
      <c r="C591" s="281">
        <v>0.84</v>
      </c>
      <c r="D591" s="232" t="s">
        <v>8</v>
      </c>
      <c r="E591" s="315"/>
      <c r="F591" s="150">
        <f t="shared" si="12"/>
        <v>0</v>
      </c>
      <c r="G591" s="337"/>
      <c r="H591" s="327"/>
      <c r="I591" s="327"/>
    </row>
    <row r="592" spans="1:9" x14ac:dyDescent="0.2">
      <c r="A592" s="231"/>
      <c r="B592" s="74"/>
      <c r="C592" s="281"/>
      <c r="D592" s="232"/>
      <c r="E592" s="315"/>
      <c r="F592" s="150"/>
      <c r="G592" s="337"/>
      <c r="H592" s="327"/>
      <c r="I592" s="327"/>
    </row>
    <row r="593" spans="1:9" x14ac:dyDescent="0.2">
      <c r="A593" s="237">
        <v>4</v>
      </c>
      <c r="B593" s="181" t="s">
        <v>222</v>
      </c>
      <c r="C593" s="281"/>
      <c r="D593" s="232"/>
      <c r="E593" s="315"/>
      <c r="F593" s="150"/>
      <c r="G593" s="337"/>
      <c r="H593" s="327"/>
      <c r="I593" s="327"/>
    </row>
    <row r="594" spans="1:9" x14ac:dyDescent="0.2">
      <c r="A594" s="238">
        <v>4.0999999999999996</v>
      </c>
      <c r="B594" s="74" t="s">
        <v>445</v>
      </c>
      <c r="C594" s="281">
        <v>8.82</v>
      </c>
      <c r="D594" s="232" t="s">
        <v>31</v>
      </c>
      <c r="E594" s="315"/>
      <c r="F594" s="150">
        <f t="shared" si="12"/>
        <v>0</v>
      </c>
      <c r="G594" s="337"/>
      <c r="H594" s="327"/>
      <c r="I594" s="327"/>
    </row>
    <row r="595" spans="1:9" x14ac:dyDescent="0.2">
      <c r="A595" s="231"/>
      <c r="B595" s="74"/>
      <c r="C595" s="281"/>
      <c r="D595" s="232"/>
      <c r="E595" s="315"/>
      <c r="F595" s="150"/>
      <c r="G595" s="337"/>
      <c r="H595" s="327"/>
      <c r="I595" s="327"/>
    </row>
    <row r="596" spans="1:9" x14ac:dyDescent="0.2">
      <c r="A596" s="237">
        <v>5</v>
      </c>
      <c r="B596" s="181" t="s">
        <v>418</v>
      </c>
      <c r="C596" s="281"/>
      <c r="D596" s="232"/>
      <c r="E596" s="315"/>
      <c r="F596" s="150"/>
      <c r="G596" s="337"/>
      <c r="H596" s="327"/>
      <c r="I596" s="327"/>
    </row>
    <row r="597" spans="1:9" x14ac:dyDescent="0.2">
      <c r="A597" s="238">
        <v>5.0999999999999996</v>
      </c>
      <c r="B597" s="193" t="s">
        <v>745</v>
      </c>
      <c r="C597" s="281">
        <v>8.82</v>
      </c>
      <c r="D597" s="232" t="s">
        <v>31</v>
      </c>
      <c r="E597" s="315"/>
      <c r="F597" s="150">
        <f t="shared" si="12"/>
        <v>0</v>
      </c>
      <c r="G597" s="337"/>
      <c r="H597" s="327"/>
      <c r="I597" s="327"/>
    </row>
    <row r="598" spans="1:9" x14ac:dyDescent="0.2">
      <c r="A598" s="238">
        <v>5.2</v>
      </c>
      <c r="B598" s="74" t="s">
        <v>419</v>
      </c>
      <c r="C598" s="281">
        <v>2.25</v>
      </c>
      <c r="D598" s="232" t="s">
        <v>31</v>
      </c>
      <c r="E598" s="315"/>
      <c r="F598" s="150">
        <f t="shared" si="12"/>
        <v>0</v>
      </c>
      <c r="G598" s="337"/>
      <c r="H598" s="575"/>
      <c r="I598" s="327"/>
    </row>
    <row r="599" spans="1:9" x14ac:dyDescent="0.2">
      <c r="A599" s="238">
        <v>5.3</v>
      </c>
      <c r="B599" s="74" t="s">
        <v>225</v>
      </c>
      <c r="C599" s="281">
        <v>2.25</v>
      </c>
      <c r="D599" s="232" t="s">
        <v>31</v>
      </c>
      <c r="E599" s="315"/>
      <c r="F599" s="150">
        <f t="shared" si="12"/>
        <v>0</v>
      </c>
      <c r="G599" s="337"/>
      <c r="H599" s="327"/>
      <c r="I599" s="327"/>
    </row>
    <row r="600" spans="1:9" x14ac:dyDescent="0.2">
      <c r="A600" s="238">
        <v>5.4</v>
      </c>
      <c r="B600" s="74" t="s">
        <v>420</v>
      </c>
      <c r="C600" s="281">
        <v>2.25</v>
      </c>
      <c r="D600" s="232" t="s">
        <v>31</v>
      </c>
      <c r="E600" s="315"/>
      <c r="F600" s="150">
        <f t="shared" si="12"/>
        <v>0</v>
      </c>
      <c r="G600" s="337"/>
      <c r="H600" s="327"/>
      <c r="I600" s="327"/>
    </row>
    <row r="601" spans="1:9" x14ac:dyDescent="0.2">
      <c r="A601" s="238">
        <v>5.5</v>
      </c>
      <c r="B601" s="74" t="s">
        <v>115</v>
      </c>
      <c r="C601" s="281">
        <v>12</v>
      </c>
      <c r="D601" s="232" t="s">
        <v>9</v>
      </c>
      <c r="E601" s="315"/>
      <c r="F601" s="150">
        <f t="shared" si="12"/>
        <v>0</v>
      </c>
      <c r="G601" s="337"/>
      <c r="H601" s="327"/>
      <c r="I601" s="327"/>
    </row>
    <row r="602" spans="1:9" x14ac:dyDescent="0.2">
      <c r="A602" s="231"/>
      <c r="B602" s="74"/>
      <c r="C602" s="281"/>
      <c r="D602" s="232"/>
      <c r="E602" s="315"/>
      <c r="F602" s="150"/>
      <c r="G602" s="337"/>
      <c r="H602" s="327"/>
      <c r="I602" s="327"/>
    </row>
    <row r="603" spans="1:9" ht="25.5" x14ac:dyDescent="0.2">
      <c r="A603" s="231">
        <v>6</v>
      </c>
      <c r="B603" s="74" t="s">
        <v>421</v>
      </c>
      <c r="C603" s="274">
        <v>1</v>
      </c>
      <c r="D603" s="234" t="s">
        <v>52</v>
      </c>
      <c r="E603" s="298"/>
      <c r="F603" s="150">
        <f t="shared" si="12"/>
        <v>0</v>
      </c>
      <c r="G603" s="337"/>
      <c r="H603" s="327"/>
      <c r="I603" s="327"/>
    </row>
    <row r="604" spans="1:9" x14ac:dyDescent="0.2">
      <c r="A604" s="231">
        <v>7</v>
      </c>
      <c r="B604" s="74" t="s">
        <v>446</v>
      </c>
      <c r="C604" s="281">
        <v>3.6</v>
      </c>
      <c r="D604" s="232" t="s">
        <v>31</v>
      </c>
      <c r="E604" s="315"/>
      <c r="F604" s="150">
        <f t="shared" si="12"/>
        <v>0</v>
      </c>
      <c r="G604" s="337"/>
      <c r="H604" s="327"/>
      <c r="I604" s="327"/>
    </row>
    <row r="605" spans="1:9" x14ac:dyDescent="0.2">
      <c r="A605" s="377"/>
      <c r="B605" s="378" t="s">
        <v>390</v>
      </c>
      <c r="C605" s="282"/>
      <c r="D605" s="379"/>
      <c r="E605" s="316"/>
      <c r="F605" s="380">
        <f>SUM(F512:F604)</f>
        <v>0</v>
      </c>
      <c r="G605" s="337"/>
      <c r="H605" s="327"/>
      <c r="I605" s="327"/>
    </row>
    <row r="606" spans="1:9" x14ac:dyDescent="0.2">
      <c r="A606" s="202"/>
      <c r="B606" s="1"/>
      <c r="C606" s="245"/>
      <c r="D606" s="85"/>
      <c r="E606" s="262"/>
      <c r="F606" s="356"/>
      <c r="G606" s="337"/>
      <c r="H606" s="327"/>
      <c r="I606" s="327"/>
    </row>
    <row r="607" spans="1:9" ht="25.5" x14ac:dyDescent="0.2">
      <c r="A607" s="217" t="s">
        <v>64</v>
      </c>
      <c r="B607" s="180" t="s">
        <v>398</v>
      </c>
      <c r="C607" s="245"/>
      <c r="D607" s="85"/>
      <c r="E607" s="262"/>
      <c r="F607" s="356"/>
      <c r="G607" s="337"/>
      <c r="H607" s="327"/>
      <c r="I607" s="327"/>
    </row>
    <row r="608" spans="1:9" x14ac:dyDescent="0.2">
      <c r="A608" s="217"/>
      <c r="B608" s="180"/>
      <c r="C608" s="245"/>
      <c r="D608" s="85"/>
      <c r="E608" s="262"/>
      <c r="F608" s="356"/>
      <c r="G608" s="337"/>
      <c r="H608" s="327"/>
      <c r="I608" s="327"/>
    </row>
    <row r="609" spans="1:9" x14ac:dyDescent="0.2">
      <c r="A609" s="218" t="s">
        <v>185</v>
      </c>
      <c r="B609" s="181" t="s">
        <v>342</v>
      </c>
      <c r="C609" s="255"/>
      <c r="D609" s="219"/>
      <c r="E609" s="311"/>
      <c r="F609" s="381"/>
      <c r="G609" s="337"/>
      <c r="H609" s="327"/>
      <c r="I609" s="327"/>
    </row>
    <row r="610" spans="1:9" x14ac:dyDescent="0.2">
      <c r="A610" s="220">
        <v>1</v>
      </c>
      <c r="B610" s="74" t="s">
        <v>391</v>
      </c>
      <c r="C610" s="256">
        <v>2</v>
      </c>
      <c r="D610" s="221" t="s">
        <v>52</v>
      </c>
      <c r="E610" s="312"/>
      <c r="F610" s="150">
        <f>ROUND(C610*E610,2)</f>
        <v>0</v>
      </c>
      <c r="G610" s="337"/>
      <c r="H610" s="327"/>
      <c r="I610" s="327"/>
    </row>
    <row r="611" spans="1:9" ht="25.5" x14ac:dyDescent="0.2">
      <c r="A611" s="220">
        <v>2</v>
      </c>
      <c r="B611" s="74" t="s">
        <v>392</v>
      </c>
      <c r="C611" s="257">
        <v>200</v>
      </c>
      <c r="D611" s="227" t="s">
        <v>45</v>
      </c>
      <c r="E611" s="382"/>
      <c r="F611" s="150">
        <f t="shared" ref="F611:F672" si="13">ROUND(C611*E611,2)</f>
        <v>0</v>
      </c>
      <c r="G611" s="337"/>
      <c r="H611" s="327"/>
      <c r="I611" s="327"/>
    </row>
    <row r="612" spans="1:9" x14ac:dyDescent="0.2">
      <c r="A612" s="222">
        <v>3</v>
      </c>
      <c r="B612" s="74" t="s">
        <v>346</v>
      </c>
      <c r="C612" s="256">
        <v>2</v>
      </c>
      <c r="D612" s="221" t="s">
        <v>52</v>
      </c>
      <c r="E612" s="312"/>
      <c r="F612" s="150">
        <f t="shared" si="13"/>
        <v>0</v>
      </c>
      <c r="G612" s="337"/>
      <c r="H612" s="327"/>
      <c r="I612" s="327"/>
    </row>
    <row r="613" spans="1:9" x14ac:dyDescent="0.2">
      <c r="A613" s="220">
        <v>4</v>
      </c>
      <c r="B613" s="74" t="s">
        <v>393</v>
      </c>
      <c r="C613" s="256">
        <v>3</v>
      </c>
      <c r="D613" s="221" t="s">
        <v>52</v>
      </c>
      <c r="E613" s="312"/>
      <c r="F613" s="150">
        <f t="shared" si="13"/>
        <v>0</v>
      </c>
      <c r="G613" s="337"/>
      <c r="H613" s="327"/>
      <c r="I613" s="327"/>
    </row>
    <row r="614" spans="1:9" x14ac:dyDescent="0.2">
      <c r="A614" s="220">
        <v>5</v>
      </c>
      <c r="B614" s="74" t="s">
        <v>394</v>
      </c>
      <c r="C614" s="256">
        <v>1</v>
      </c>
      <c r="D614" s="221" t="s">
        <v>52</v>
      </c>
      <c r="E614" s="312"/>
      <c r="F614" s="150">
        <f t="shared" si="13"/>
        <v>0</v>
      </c>
      <c r="G614" s="337"/>
      <c r="H614" s="327"/>
      <c r="I614" s="327"/>
    </row>
    <row r="615" spans="1:9" x14ac:dyDescent="0.2">
      <c r="A615" s="220">
        <v>6</v>
      </c>
      <c r="B615" s="193" t="s">
        <v>774</v>
      </c>
      <c r="C615" s="256">
        <v>1</v>
      </c>
      <c r="D615" s="221" t="s">
        <v>52</v>
      </c>
      <c r="E615" s="312"/>
      <c r="F615" s="150">
        <f t="shared" si="13"/>
        <v>0</v>
      </c>
      <c r="G615" s="337"/>
      <c r="H615" s="327"/>
      <c r="I615" s="327"/>
    </row>
    <row r="616" spans="1:9" x14ac:dyDescent="0.2">
      <c r="A616" s="222">
        <v>7</v>
      </c>
      <c r="B616" s="74" t="s">
        <v>60</v>
      </c>
      <c r="C616" s="256">
        <v>1</v>
      </c>
      <c r="D616" s="221" t="s">
        <v>52</v>
      </c>
      <c r="E616" s="312"/>
      <c r="F616" s="150">
        <f t="shared" si="13"/>
        <v>0</v>
      </c>
      <c r="G616" s="337"/>
      <c r="H616" s="327"/>
      <c r="I616" s="327"/>
    </row>
    <row r="617" spans="1:9" x14ac:dyDescent="0.2">
      <c r="A617" s="220">
        <v>8</v>
      </c>
      <c r="B617" s="74" t="s">
        <v>353</v>
      </c>
      <c r="C617" s="256">
        <v>1</v>
      </c>
      <c r="D617" s="221" t="s">
        <v>52</v>
      </c>
      <c r="E617" s="312"/>
      <c r="F617" s="150">
        <f t="shared" si="13"/>
        <v>0</v>
      </c>
      <c r="G617" s="337"/>
      <c r="H617" s="327"/>
      <c r="I617" s="327"/>
    </row>
    <row r="618" spans="1:9" x14ac:dyDescent="0.2">
      <c r="A618" s="220">
        <v>9</v>
      </c>
      <c r="B618" s="74" t="s">
        <v>354</v>
      </c>
      <c r="C618" s="256">
        <v>2</v>
      </c>
      <c r="D618" s="221" t="s">
        <v>52</v>
      </c>
      <c r="E618" s="312"/>
      <c r="F618" s="150">
        <f t="shared" si="13"/>
        <v>0</v>
      </c>
      <c r="G618" s="337"/>
      <c r="H618" s="327"/>
      <c r="I618" s="327"/>
    </row>
    <row r="619" spans="1:9" x14ac:dyDescent="0.2">
      <c r="A619" s="220">
        <v>10</v>
      </c>
      <c r="B619" s="74" t="s">
        <v>355</v>
      </c>
      <c r="C619" s="256">
        <v>2</v>
      </c>
      <c r="D619" s="221" t="s">
        <v>52</v>
      </c>
      <c r="E619" s="312"/>
      <c r="F619" s="150">
        <f t="shared" si="13"/>
        <v>0</v>
      </c>
      <c r="G619" s="337"/>
      <c r="H619" s="327"/>
      <c r="I619" s="327"/>
    </row>
    <row r="620" spans="1:9" x14ac:dyDescent="0.2">
      <c r="A620" s="223"/>
      <c r="B620" s="224"/>
      <c r="C620" s="256"/>
      <c r="D620" s="221"/>
      <c r="E620" s="312"/>
      <c r="F620" s="150"/>
      <c r="G620" s="337"/>
      <c r="H620" s="327"/>
      <c r="I620" s="327"/>
    </row>
    <row r="621" spans="1:9" x14ac:dyDescent="0.2">
      <c r="A621" s="225" t="s">
        <v>186</v>
      </c>
      <c r="B621" s="181" t="s">
        <v>356</v>
      </c>
      <c r="C621" s="256"/>
      <c r="D621" s="221"/>
      <c r="E621" s="312"/>
      <c r="F621" s="150"/>
      <c r="G621" s="337"/>
      <c r="H621" s="327"/>
      <c r="I621" s="327"/>
    </row>
    <row r="622" spans="1:9" x14ac:dyDescent="0.2">
      <c r="A622" s="223">
        <v>1</v>
      </c>
      <c r="B622" s="74" t="s">
        <v>395</v>
      </c>
      <c r="C622" s="275">
        <v>2</v>
      </c>
      <c r="D622" s="383" t="s">
        <v>52</v>
      </c>
      <c r="E622" s="382"/>
      <c r="F622" s="150">
        <f t="shared" si="13"/>
        <v>0</v>
      </c>
      <c r="G622" s="337"/>
      <c r="H622" s="327"/>
      <c r="I622" s="327"/>
    </row>
    <row r="623" spans="1:9" ht="25.5" x14ac:dyDescent="0.2">
      <c r="A623" s="223">
        <v>2</v>
      </c>
      <c r="B623" s="74" t="s">
        <v>362</v>
      </c>
      <c r="C623" s="275">
        <v>2</v>
      </c>
      <c r="D623" s="384" t="s">
        <v>363</v>
      </c>
      <c r="E623" s="382"/>
      <c r="F623" s="150">
        <f t="shared" si="13"/>
        <v>0</v>
      </c>
      <c r="G623" s="337"/>
      <c r="H623" s="327"/>
      <c r="I623" s="327"/>
    </row>
    <row r="624" spans="1:9" ht="25.5" x14ac:dyDescent="0.2">
      <c r="A624" s="223">
        <v>3</v>
      </c>
      <c r="B624" s="74" t="s">
        <v>396</v>
      </c>
      <c r="C624" s="275">
        <v>300</v>
      </c>
      <c r="D624" s="383" t="s">
        <v>45</v>
      </c>
      <c r="E624" s="382"/>
      <c r="F624" s="150">
        <f t="shared" si="13"/>
        <v>0</v>
      </c>
      <c r="G624" s="337"/>
      <c r="H624" s="327"/>
      <c r="I624" s="327"/>
    </row>
    <row r="625" spans="1:9" ht="25.5" x14ac:dyDescent="0.2">
      <c r="A625" s="223">
        <v>4</v>
      </c>
      <c r="B625" s="185" t="s">
        <v>364</v>
      </c>
      <c r="C625" s="275">
        <v>1</v>
      </c>
      <c r="D625" s="383" t="s">
        <v>52</v>
      </c>
      <c r="E625" s="382"/>
      <c r="F625" s="150">
        <f t="shared" si="13"/>
        <v>0</v>
      </c>
      <c r="G625" s="337"/>
      <c r="H625" s="327"/>
      <c r="I625" s="327"/>
    </row>
    <row r="626" spans="1:9" x14ac:dyDescent="0.2">
      <c r="A626" s="223">
        <v>5</v>
      </c>
      <c r="B626" s="74" t="s">
        <v>365</v>
      </c>
      <c r="C626" s="275">
        <v>6</v>
      </c>
      <c r="D626" s="383" t="s">
        <v>45</v>
      </c>
      <c r="E626" s="382"/>
      <c r="F626" s="150">
        <f t="shared" si="13"/>
        <v>0</v>
      </c>
      <c r="G626" s="337"/>
      <c r="H626" s="327"/>
      <c r="I626" s="327"/>
    </row>
    <row r="627" spans="1:9" x14ac:dyDescent="0.2">
      <c r="A627" s="223">
        <v>6</v>
      </c>
      <c r="B627" s="74" t="s">
        <v>366</v>
      </c>
      <c r="C627" s="256">
        <v>2</v>
      </c>
      <c r="D627" s="221" t="s">
        <v>52</v>
      </c>
      <c r="E627" s="312"/>
      <c r="F627" s="150">
        <f t="shared" si="13"/>
        <v>0</v>
      </c>
      <c r="G627" s="337"/>
      <c r="H627" s="327"/>
      <c r="I627" s="327"/>
    </row>
    <row r="628" spans="1:9" x14ac:dyDescent="0.2">
      <c r="A628" s="223">
        <v>7</v>
      </c>
      <c r="B628" s="74" t="s">
        <v>367</v>
      </c>
      <c r="C628" s="256">
        <v>4</v>
      </c>
      <c r="D628" s="221" t="s">
        <v>52</v>
      </c>
      <c r="E628" s="312"/>
      <c r="F628" s="150">
        <f t="shared" si="13"/>
        <v>0</v>
      </c>
      <c r="G628" s="337"/>
      <c r="H628" s="327"/>
      <c r="I628" s="327"/>
    </row>
    <row r="629" spans="1:9" x14ac:dyDescent="0.2">
      <c r="A629" s="223">
        <v>8</v>
      </c>
      <c r="B629" s="74" t="s">
        <v>368</v>
      </c>
      <c r="C629" s="256">
        <v>2</v>
      </c>
      <c r="D629" s="221" t="s">
        <v>52</v>
      </c>
      <c r="E629" s="312"/>
      <c r="F629" s="150">
        <f t="shared" si="13"/>
        <v>0</v>
      </c>
      <c r="G629" s="337"/>
      <c r="H629" s="327"/>
      <c r="I629" s="327"/>
    </row>
    <row r="630" spans="1:9" x14ac:dyDescent="0.2">
      <c r="A630" s="223">
        <v>9</v>
      </c>
      <c r="B630" s="74" t="s">
        <v>369</v>
      </c>
      <c r="C630" s="256">
        <v>4</v>
      </c>
      <c r="D630" s="221" t="s">
        <v>52</v>
      </c>
      <c r="E630" s="312"/>
      <c r="F630" s="150">
        <f t="shared" si="13"/>
        <v>0</v>
      </c>
      <c r="G630" s="337"/>
      <c r="H630" s="327"/>
      <c r="I630" s="327"/>
    </row>
    <row r="631" spans="1:9" x14ac:dyDescent="0.2">
      <c r="A631" s="223">
        <v>10</v>
      </c>
      <c r="B631" s="74" t="s">
        <v>370</v>
      </c>
      <c r="C631" s="256">
        <v>2</v>
      </c>
      <c r="D631" s="221" t="s">
        <v>52</v>
      </c>
      <c r="E631" s="312"/>
      <c r="F631" s="150">
        <f t="shared" si="13"/>
        <v>0</v>
      </c>
      <c r="G631" s="337"/>
      <c r="H631" s="327"/>
      <c r="I631" s="327"/>
    </row>
    <row r="632" spans="1:9" x14ac:dyDescent="0.2">
      <c r="A632" s="223">
        <v>11</v>
      </c>
      <c r="B632" s="74" t="s">
        <v>371</v>
      </c>
      <c r="C632" s="256">
        <v>3</v>
      </c>
      <c r="D632" s="221" t="s">
        <v>52</v>
      </c>
      <c r="E632" s="312"/>
      <c r="F632" s="150">
        <f t="shared" si="13"/>
        <v>0</v>
      </c>
      <c r="G632" s="337"/>
      <c r="H632" s="327"/>
      <c r="I632" s="327"/>
    </row>
    <row r="633" spans="1:9" x14ac:dyDescent="0.2">
      <c r="A633" s="223">
        <v>12</v>
      </c>
      <c r="B633" s="74" t="s">
        <v>397</v>
      </c>
      <c r="C633" s="256">
        <v>1</v>
      </c>
      <c r="D633" s="221" t="s">
        <v>52</v>
      </c>
      <c r="E633" s="312"/>
      <c r="F633" s="150">
        <f t="shared" si="13"/>
        <v>0</v>
      </c>
      <c r="G633" s="337"/>
      <c r="H633" s="327"/>
      <c r="I633" s="327"/>
    </row>
    <row r="634" spans="1:9" x14ac:dyDescent="0.2">
      <c r="A634" s="223">
        <v>13</v>
      </c>
      <c r="B634" s="74" t="s">
        <v>373</v>
      </c>
      <c r="C634" s="256">
        <v>1</v>
      </c>
      <c r="D634" s="221" t="s">
        <v>52</v>
      </c>
      <c r="E634" s="312"/>
      <c r="F634" s="150">
        <f t="shared" si="13"/>
        <v>0</v>
      </c>
      <c r="G634" s="337"/>
      <c r="H634" s="327"/>
      <c r="I634" s="327"/>
    </row>
    <row r="635" spans="1:9" x14ac:dyDescent="0.2">
      <c r="A635" s="223">
        <v>14</v>
      </c>
      <c r="B635" s="74" t="s">
        <v>374</v>
      </c>
      <c r="C635" s="256">
        <v>1</v>
      </c>
      <c r="D635" s="221" t="s">
        <v>52</v>
      </c>
      <c r="E635" s="312"/>
      <c r="F635" s="150">
        <f t="shared" si="13"/>
        <v>0</v>
      </c>
      <c r="G635" s="337"/>
      <c r="H635" s="327"/>
      <c r="I635" s="327"/>
    </row>
    <row r="636" spans="1:9" x14ac:dyDescent="0.2">
      <c r="A636" s="223">
        <v>15</v>
      </c>
      <c r="B636" s="74" t="s">
        <v>375</v>
      </c>
      <c r="C636" s="256">
        <v>1</v>
      </c>
      <c r="D636" s="221" t="s">
        <v>52</v>
      </c>
      <c r="E636" s="312"/>
      <c r="F636" s="150">
        <f t="shared" si="13"/>
        <v>0</v>
      </c>
      <c r="G636" s="337"/>
      <c r="H636" s="327"/>
      <c r="I636" s="327"/>
    </row>
    <row r="637" spans="1:9" x14ac:dyDescent="0.2">
      <c r="A637" s="223">
        <v>16</v>
      </c>
      <c r="B637" s="74" t="s">
        <v>376</v>
      </c>
      <c r="C637" s="256">
        <v>1</v>
      </c>
      <c r="D637" s="221" t="s">
        <v>52</v>
      </c>
      <c r="E637" s="312"/>
      <c r="F637" s="150">
        <f t="shared" si="13"/>
        <v>0</v>
      </c>
      <c r="G637" s="337"/>
      <c r="H637" s="327"/>
      <c r="I637" s="327"/>
    </row>
    <row r="638" spans="1:9" x14ac:dyDescent="0.2">
      <c r="A638" s="223">
        <v>17</v>
      </c>
      <c r="B638" s="74" t="s">
        <v>352</v>
      </c>
      <c r="C638" s="256">
        <v>0.3</v>
      </c>
      <c r="D638" s="221" t="s">
        <v>27</v>
      </c>
      <c r="E638" s="312"/>
      <c r="F638" s="150">
        <f t="shared" si="13"/>
        <v>0</v>
      </c>
      <c r="G638" s="337"/>
      <c r="H638" s="327"/>
      <c r="I638" s="327"/>
    </row>
    <row r="639" spans="1:9" ht="9" customHeight="1" x14ac:dyDescent="0.2">
      <c r="A639" s="184"/>
      <c r="B639" s="228"/>
      <c r="C639" s="280"/>
      <c r="D639" s="229"/>
      <c r="E639" s="314"/>
      <c r="F639" s="150"/>
      <c r="G639" s="337"/>
      <c r="H639" s="327"/>
      <c r="I639" s="327"/>
    </row>
    <row r="640" spans="1:9" x14ac:dyDescent="0.2">
      <c r="A640" s="230" t="s">
        <v>389</v>
      </c>
      <c r="B640" s="181" t="s">
        <v>377</v>
      </c>
      <c r="C640" s="280"/>
      <c r="D640" s="229"/>
      <c r="E640" s="314"/>
      <c r="F640" s="150"/>
      <c r="G640" s="337"/>
      <c r="H640" s="327"/>
      <c r="I640" s="327"/>
    </row>
    <row r="641" spans="1:9" ht="25.5" x14ac:dyDescent="0.2">
      <c r="A641" s="231">
        <v>1</v>
      </c>
      <c r="B641" s="74" t="s">
        <v>378</v>
      </c>
      <c r="C641" s="274">
        <v>1</v>
      </c>
      <c r="D641" s="234" t="s">
        <v>52</v>
      </c>
      <c r="E641" s="298"/>
      <c r="F641" s="150">
        <f t="shared" si="13"/>
        <v>0</v>
      </c>
      <c r="G641" s="337"/>
      <c r="H641" s="327"/>
      <c r="I641" s="327"/>
    </row>
    <row r="642" spans="1:9" x14ac:dyDescent="0.2">
      <c r="A642" s="231">
        <v>2</v>
      </c>
      <c r="B642" s="74" t="s">
        <v>379</v>
      </c>
      <c r="C642" s="274">
        <v>1</v>
      </c>
      <c r="D642" s="234" t="s">
        <v>52</v>
      </c>
      <c r="E642" s="298"/>
      <c r="F642" s="150">
        <f t="shared" si="13"/>
        <v>0</v>
      </c>
      <c r="G642" s="337"/>
      <c r="H642" s="327"/>
      <c r="I642" s="327"/>
    </row>
    <row r="643" spans="1:9" x14ac:dyDescent="0.2">
      <c r="A643" s="231">
        <v>3</v>
      </c>
      <c r="B643" s="74" t="s">
        <v>380</v>
      </c>
      <c r="C643" s="274">
        <v>1</v>
      </c>
      <c r="D643" s="234" t="s">
        <v>52</v>
      </c>
      <c r="E643" s="298"/>
      <c r="F643" s="150">
        <f t="shared" si="13"/>
        <v>0</v>
      </c>
      <c r="G643" s="337"/>
      <c r="H643" s="327"/>
      <c r="I643" s="327"/>
    </row>
    <row r="644" spans="1:9" ht="25.5" x14ac:dyDescent="0.2">
      <c r="A644" s="231">
        <v>4</v>
      </c>
      <c r="B644" s="74" t="s">
        <v>381</v>
      </c>
      <c r="C644" s="274">
        <v>1</v>
      </c>
      <c r="D644" s="234" t="s">
        <v>52</v>
      </c>
      <c r="E644" s="298"/>
      <c r="F644" s="150">
        <f t="shared" si="13"/>
        <v>0</v>
      </c>
      <c r="G644" s="337"/>
      <c r="H644" s="327"/>
      <c r="I644" s="327"/>
    </row>
    <row r="645" spans="1:9" x14ac:dyDescent="0.2">
      <c r="A645" s="231"/>
      <c r="B645" s="74" t="s">
        <v>382</v>
      </c>
      <c r="C645" s="274">
        <v>1</v>
      </c>
      <c r="D645" s="234" t="s">
        <v>52</v>
      </c>
      <c r="E645" s="298"/>
      <c r="F645" s="150">
        <f t="shared" si="13"/>
        <v>0</v>
      </c>
      <c r="G645" s="337"/>
      <c r="H645" s="327"/>
      <c r="I645" s="327"/>
    </row>
    <row r="646" spans="1:9" ht="25.5" x14ac:dyDescent="0.2">
      <c r="A646" s="231">
        <v>5</v>
      </c>
      <c r="B646" s="74" t="s">
        <v>383</v>
      </c>
      <c r="C646" s="274">
        <v>1</v>
      </c>
      <c r="D646" s="234" t="s">
        <v>52</v>
      </c>
      <c r="E646" s="298"/>
      <c r="F646" s="150">
        <f t="shared" si="13"/>
        <v>0</v>
      </c>
      <c r="G646" s="337"/>
      <c r="H646" s="327"/>
      <c r="I646" s="327"/>
    </row>
    <row r="647" spans="1:9" x14ac:dyDescent="0.2">
      <c r="A647" s="231">
        <v>7</v>
      </c>
      <c r="B647" s="193" t="s">
        <v>718</v>
      </c>
      <c r="C647" s="274">
        <v>2</v>
      </c>
      <c r="D647" s="234" t="s">
        <v>52</v>
      </c>
      <c r="E647" s="298"/>
      <c r="F647" s="150">
        <f t="shared" si="13"/>
        <v>0</v>
      </c>
      <c r="G647" s="337"/>
      <c r="H647" s="327"/>
      <c r="I647" s="327"/>
    </row>
    <row r="648" spans="1:9" ht="25.5" x14ac:dyDescent="0.2">
      <c r="A648" s="231">
        <v>8</v>
      </c>
      <c r="B648" s="193" t="s">
        <v>719</v>
      </c>
      <c r="C648" s="274">
        <v>1</v>
      </c>
      <c r="D648" s="234" t="s">
        <v>52</v>
      </c>
      <c r="E648" s="298"/>
      <c r="F648" s="150">
        <f t="shared" si="13"/>
        <v>0</v>
      </c>
      <c r="G648" s="337"/>
      <c r="H648" s="327"/>
      <c r="I648" s="327"/>
    </row>
    <row r="649" spans="1:9" x14ac:dyDescent="0.2">
      <c r="A649" s="231">
        <v>9</v>
      </c>
      <c r="B649" s="193" t="s">
        <v>720</v>
      </c>
      <c r="C649" s="274">
        <v>1</v>
      </c>
      <c r="D649" s="234" t="s">
        <v>52</v>
      </c>
      <c r="E649" s="298"/>
      <c r="F649" s="150">
        <f t="shared" si="13"/>
        <v>0</v>
      </c>
      <c r="G649" s="337"/>
      <c r="H649" s="327"/>
      <c r="I649" s="327"/>
    </row>
    <row r="650" spans="1:9" ht="25.5" x14ac:dyDescent="0.2">
      <c r="A650" s="231">
        <v>10</v>
      </c>
      <c r="B650" s="193" t="s">
        <v>721</v>
      </c>
      <c r="C650" s="274">
        <v>1</v>
      </c>
      <c r="D650" s="234" t="s">
        <v>52</v>
      </c>
      <c r="E650" s="298"/>
      <c r="F650" s="150">
        <f t="shared" si="13"/>
        <v>0</v>
      </c>
      <c r="G650" s="337"/>
      <c r="H650" s="327"/>
      <c r="I650" s="327"/>
    </row>
    <row r="651" spans="1:9" ht="25.5" x14ac:dyDescent="0.2">
      <c r="A651" s="235">
        <v>11</v>
      </c>
      <c r="B651" s="656" t="s">
        <v>725</v>
      </c>
      <c r="C651" s="385">
        <v>1</v>
      </c>
      <c r="D651" s="386" t="s">
        <v>52</v>
      </c>
      <c r="E651" s="387"/>
      <c r="F651" s="150">
        <f t="shared" si="13"/>
        <v>0</v>
      </c>
      <c r="G651" s="337"/>
      <c r="H651" s="327"/>
      <c r="I651" s="327"/>
    </row>
    <row r="652" spans="1:9" x14ac:dyDescent="0.2">
      <c r="A652" s="388">
        <v>12</v>
      </c>
      <c r="B652" s="684" t="s">
        <v>776</v>
      </c>
      <c r="C652" s="274">
        <v>1</v>
      </c>
      <c r="D652" s="234" t="s">
        <v>52</v>
      </c>
      <c r="E652" s="298"/>
      <c r="F652" s="150">
        <f t="shared" si="13"/>
        <v>0</v>
      </c>
      <c r="G652" s="337"/>
      <c r="H652" s="327"/>
      <c r="I652" s="327"/>
    </row>
    <row r="653" spans="1:9" ht="38.25" x14ac:dyDescent="0.2">
      <c r="A653" s="231">
        <v>13</v>
      </c>
      <c r="B653" s="193" t="s">
        <v>775</v>
      </c>
      <c r="C653" s="274">
        <v>1</v>
      </c>
      <c r="D653" s="234" t="s">
        <v>52</v>
      </c>
      <c r="E653" s="298"/>
      <c r="F653" s="150">
        <f t="shared" si="13"/>
        <v>0</v>
      </c>
      <c r="G653" s="337"/>
      <c r="H653" s="327"/>
      <c r="I653" s="327"/>
    </row>
    <row r="654" spans="1:9" x14ac:dyDescent="0.2">
      <c r="A654" s="231">
        <v>14</v>
      </c>
      <c r="B654" s="193" t="s">
        <v>768</v>
      </c>
      <c r="C654" s="274">
        <v>1</v>
      </c>
      <c r="D654" s="659" t="s">
        <v>52</v>
      </c>
      <c r="E654" s="298"/>
      <c r="F654" s="150">
        <f t="shared" si="13"/>
        <v>0</v>
      </c>
      <c r="G654" s="337"/>
      <c r="H654" s="327"/>
      <c r="I654" s="327"/>
    </row>
    <row r="655" spans="1:9" x14ac:dyDescent="0.2">
      <c r="A655" s="231">
        <v>15</v>
      </c>
      <c r="B655" s="74" t="s">
        <v>386</v>
      </c>
      <c r="C655" s="274">
        <v>1</v>
      </c>
      <c r="D655" s="234" t="s">
        <v>52</v>
      </c>
      <c r="E655" s="298"/>
      <c r="F655" s="150">
        <f t="shared" si="13"/>
        <v>0</v>
      </c>
      <c r="G655" s="337"/>
      <c r="H655" s="327"/>
      <c r="I655" s="327"/>
    </row>
    <row r="656" spans="1:9" x14ac:dyDescent="0.2">
      <c r="A656" s="231">
        <v>16</v>
      </c>
      <c r="B656" s="74" t="s">
        <v>387</v>
      </c>
      <c r="C656" s="274">
        <v>1</v>
      </c>
      <c r="D656" s="234" t="s">
        <v>52</v>
      </c>
      <c r="E656" s="298"/>
      <c r="F656" s="150">
        <f t="shared" si="13"/>
        <v>0</v>
      </c>
      <c r="G656" s="337"/>
      <c r="H656" s="327"/>
      <c r="I656" s="389"/>
    </row>
    <row r="657" spans="1:9" x14ac:dyDescent="0.2">
      <c r="A657" s="231">
        <v>17</v>
      </c>
      <c r="B657" s="74" t="s">
        <v>388</v>
      </c>
      <c r="C657" s="274">
        <v>1</v>
      </c>
      <c r="D657" s="234" t="s">
        <v>52</v>
      </c>
      <c r="E657" s="298"/>
      <c r="F657" s="150">
        <f t="shared" si="13"/>
        <v>0</v>
      </c>
      <c r="G657" s="337"/>
      <c r="H657" s="327"/>
      <c r="I657" s="327"/>
    </row>
    <row r="658" spans="1:9" x14ac:dyDescent="0.2">
      <c r="A658" s="231"/>
      <c r="B658" s="74"/>
      <c r="C658" s="274"/>
      <c r="D658" s="234"/>
      <c r="E658" s="298"/>
      <c r="F658" s="150"/>
      <c r="G658" s="337"/>
      <c r="H658" s="327"/>
      <c r="I658" s="327"/>
    </row>
    <row r="659" spans="1:9" x14ac:dyDescent="0.2">
      <c r="A659" s="237" t="s">
        <v>406</v>
      </c>
      <c r="B659" s="181" t="s">
        <v>798</v>
      </c>
      <c r="C659" s="274"/>
      <c r="D659" s="234"/>
      <c r="E659" s="298"/>
      <c r="F659" s="150"/>
      <c r="G659" s="337"/>
      <c r="H659" s="327"/>
      <c r="I659" s="327"/>
    </row>
    <row r="660" spans="1:9" ht="25.5" x14ac:dyDescent="0.2">
      <c r="A660" s="231">
        <v>1</v>
      </c>
      <c r="B660" s="193" t="s">
        <v>777</v>
      </c>
      <c r="C660" s="274">
        <v>7.15</v>
      </c>
      <c r="D660" s="234" t="s">
        <v>8</v>
      </c>
      <c r="E660" s="298"/>
      <c r="F660" s="150">
        <f t="shared" si="13"/>
        <v>0</v>
      </c>
      <c r="G660" s="337"/>
      <c r="H660" s="327"/>
      <c r="I660" s="327"/>
    </row>
    <row r="661" spans="1:9" x14ac:dyDescent="0.2">
      <c r="A661" s="231">
        <v>2</v>
      </c>
      <c r="B661" s="74" t="s">
        <v>444</v>
      </c>
      <c r="C661" s="274">
        <v>39.200000000000003</v>
      </c>
      <c r="D661" s="234" t="s">
        <v>31</v>
      </c>
      <c r="E661" s="298"/>
      <c r="F661" s="150">
        <f t="shared" si="13"/>
        <v>0</v>
      </c>
      <c r="G661" s="337"/>
      <c r="H661" s="327"/>
      <c r="I661" s="327"/>
    </row>
    <row r="662" spans="1:9" x14ac:dyDescent="0.2">
      <c r="A662" s="231">
        <v>3</v>
      </c>
      <c r="B662" s="74" t="s">
        <v>407</v>
      </c>
      <c r="C662" s="274">
        <v>19.2</v>
      </c>
      <c r="D662" s="234" t="s">
        <v>31</v>
      </c>
      <c r="E662" s="298"/>
      <c r="F662" s="150">
        <f t="shared" si="13"/>
        <v>0</v>
      </c>
      <c r="G662" s="337"/>
      <c r="H662" s="327"/>
      <c r="I662" s="327"/>
    </row>
    <row r="663" spans="1:9" ht="25.5" x14ac:dyDescent="0.2">
      <c r="A663" s="231">
        <v>4</v>
      </c>
      <c r="B663" s="193" t="s">
        <v>771</v>
      </c>
      <c r="C663" s="274">
        <v>1.0725</v>
      </c>
      <c r="D663" s="234" t="s">
        <v>8</v>
      </c>
      <c r="E663" s="298"/>
      <c r="F663" s="150">
        <f t="shared" si="13"/>
        <v>0</v>
      </c>
      <c r="G663" s="337"/>
      <c r="H663" s="327"/>
      <c r="I663" s="327"/>
    </row>
    <row r="664" spans="1:9" x14ac:dyDescent="0.2">
      <c r="A664" s="231">
        <v>5</v>
      </c>
      <c r="B664" s="193" t="s">
        <v>772</v>
      </c>
      <c r="C664" s="274">
        <v>2.5375000000000001</v>
      </c>
      <c r="D664" s="234" t="s">
        <v>8</v>
      </c>
      <c r="E664" s="298"/>
      <c r="F664" s="150">
        <f t="shared" si="13"/>
        <v>0</v>
      </c>
      <c r="G664" s="337"/>
      <c r="H664" s="327"/>
      <c r="I664" s="327"/>
    </row>
    <row r="665" spans="1:9" ht="25.5" x14ac:dyDescent="0.2">
      <c r="A665" s="231">
        <v>6</v>
      </c>
      <c r="B665" s="193" t="s">
        <v>778</v>
      </c>
      <c r="C665" s="274">
        <v>12</v>
      </c>
      <c r="D665" s="234" t="s">
        <v>52</v>
      </c>
      <c r="E665" s="298"/>
      <c r="F665" s="150">
        <f t="shared" si="13"/>
        <v>0</v>
      </c>
      <c r="G665" s="337"/>
      <c r="H665" s="327"/>
      <c r="I665" s="327"/>
    </row>
    <row r="666" spans="1:9" x14ac:dyDescent="0.2">
      <c r="A666" s="231">
        <v>7</v>
      </c>
      <c r="B666" s="74" t="s">
        <v>408</v>
      </c>
      <c r="C666" s="274">
        <v>1</v>
      </c>
      <c r="D666" s="234" t="s">
        <v>52</v>
      </c>
      <c r="E666" s="298"/>
      <c r="F666" s="150">
        <f t="shared" si="13"/>
        <v>0</v>
      </c>
      <c r="G666" s="337"/>
      <c r="H666" s="327"/>
      <c r="I666" s="327"/>
    </row>
    <row r="667" spans="1:9" x14ac:dyDescent="0.2">
      <c r="A667" s="231"/>
      <c r="B667" s="74"/>
      <c r="C667" s="281"/>
      <c r="D667" s="232"/>
      <c r="E667" s="315"/>
      <c r="F667" s="150"/>
      <c r="G667" s="337"/>
      <c r="H667" s="327"/>
      <c r="I667" s="327"/>
    </row>
    <row r="668" spans="1:9" x14ac:dyDescent="0.2">
      <c r="A668" s="237" t="s">
        <v>409</v>
      </c>
      <c r="B668" s="181" t="s">
        <v>410</v>
      </c>
      <c r="C668" s="281"/>
      <c r="D668" s="232"/>
      <c r="E668" s="315"/>
      <c r="F668" s="150"/>
      <c r="G668" s="337"/>
      <c r="H668" s="327"/>
      <c r="I668" s="327"/>
    </row>
    <row r="669" spans="1:9" x14ac:dyDescent="0.2">
      <c r="A669" s="231">
        <v>1</v>
      </c>
      <c r="B669" s="74" t="s">
        <v>411</v>
      </c>
      <c r="C669" s="274">
        <v>1</v>
      </c>
      <c r="D669" s="234" t="s">
        <v>52</v>
      </c>
      <c r="E669" s="298"/>
      <c r="F669" s="150">
        <f t="shared" si="13"/>
        <v>0</v>
      </c>
      <c r="G669" s="337"/>
      <c r="H669" s="327"/>
      <c r="I669" s="327"/>
    </row>
    <row r="670" spans="1:9" ht="25.5" x14ac:dyDescent="0.2">
      <c r="A670" s="231">
        <v>2</v>
      </c>
      <c r="B670" s="193" t="s">
        <v>779</v>
      </c>
      <c r="C670" s="274">
        <v>1</v>
      </c>
      <c r="D670" s="234" t="s">
        <v>52</v>
      </c>
      <c r="E670" s="298"/>
      <c r="F670" s="150">
        <f t="shared" si="13"/>
        <v>0</v>
      </c>
      <c r="G670" s="337"/>
      <c r="H670" s="327"/>
      <c r="I670" s="327"/>
    </row>
    <row r="671" spans="1:9" x14ac:dyDescent="0.2">
      <c r="A671" s="231">
        <v>3</v>
      </c>
      <c r="B671" s="193" t="s">
        <v>412</v>
      </c>
      <c r="C671" s="274">
        <v>2</v>
      </c>
      <c r="D671" s="234" t="s">
        <v>52</v>
      </c>
      <c r="E671" s="298"/>
      <c r="F671" s="150">
        <f t="shared" si="13"/>
        <v>0</v>
      </c>
      <c r="G671" s="337"/>
      <c r="H671" s="327"/>
      <c r="I671" s="327"/>
    </row>
    <row r="672" spans="1:9" x14ac:dyDescent="0.2">
      <c r="A672" s="231">
        <v>4</v>
      </c>
      <c r="B672" s="74" t="s">
        <v>413</v>
      </c>
      <c r="C672" s="274">
        <v>1</v>
      </c>
      <c r="D672" s="234" t="s">
        <v>52</v>
      </c>
      <c r="E672" s="298"/>
      <c r="F672" s="150">
        <f t="shared" si="13"/>
        <v>0</v>
      </c>
      <c r="G672" s="337"/>
      <c r="H672" s="327"/>
      <c r="I672" s="327"/>
    </row>
    <row r="673" spans="1:9" x14ac:dyDescent="0.2">
      <c r="A673" s="231"/>
      <c r="B673" s="74"/>
      <c r="C673" s="274"/>
      <c r="D673" s="234"/>
      <c r="E673" s="298"/>
      <c r="F673" s="150"/>
      <c r="G673" s="337"/>
      <c r="H673" s="327"/>
      <c r="I673" s="327"/>
    </row>
    <row r="674" spans="1:9" x14ac:dyDescent="0.2">
      <c r="A674" s="237" t="s">
        <v>56</v>
      </c>
      <c r="B674" s="181" t="s">
        <v>414</v>
      </c>
      <c r="C674" s="274"/>
      <c r="D674" s="234"/>
      <c r="E674" s="298"/>
      <c r="F674" s="150"/>
      <c r="G674" s="337"/>
      <c r="H674" s="327"/>
      <c r="I674" s="327"/>
    </row>
    <row r="675" spans="1:9" x14ac:dyDescent="0.2">
      <c r="A675" s="231"/>
      <c r="B675" s="74"/>
      <c r="C675" s="274"/>
      <c r="D675" s="234"/>
      <c r="E675" s="298"/>
      <c r="F675" s="150"/>
      <c r="G675" s="337"/>
      <c r="H675" s="327"/>
      <c r="I675" s="327"/>
    </row>
    <row r="676" spans="1:9" x14ac:dyDescent="0.2">
      <c r="A676" s="231">
        <v>1</v>
      </c>
      <c r="B676" s="74" t="s">
        <v>7</v>
      </c>
      <c r="C676" s="274">
        <v>1</v>
      </c>
      <c r="D676" s="659" t="s">
        <v>52</v>
      </c>
      <c r="E676" s="298"/>
      <c r="F676" s="150">
        <f t="shared" ref="F676:F695" si="14">ROUND(C676*E676,2)</f>
        <v>0</v>
      </c>
      <c r="G676" s="337"/>
      <c r="H676" s="327"/>
      <c r="I676" s="327"/>
    </row>
    <row r="677" spans="1:9" x14ac:dyDescent="0.2">
      <c r="A677" s="231">
        <v>2</v>
      </c>
      <c r="B677" s="74" t="s">
        <v>61</v>
      </c>
      <c r="C677" s="274">
        <v>1</v>
      </c>
      <c r="D677" s="659" t="s">
        <v>52</v>
      </c>
      <c r="E677" s="298"/>
      <c r="F677" s="150">
        <f t="shared" si="14"/>
        <v>0</v>
      </c>
      <c r="G677" s="337"/>
      <c r="H677" s="327"/>
      <c r="I677" s="327"/>
    </row>
    <row r="678" spans="1:9" x14ac:dyDescent="0.2">
      <c r="A678" s="231"/>
      <c r="B678" s="74"/>
      <c r="C678" s="274"/>
      <c r="D678" s="659"/>
      <c r="E678" s="298"/>
      <c r="F678" s="150"/>
      <c r="G678" s="337"/>
      <c r="H678" s="327"/>
      <c r="I678" s="327"/>
    </row>
    <row r="679" spans="1:9" x14ac:dyDescent="0.2">
      <c r="A679" s="237">
        <v>3</v>
      </c>
      <c r="B679" s="181" t="s">
        <v>724</v>
      </c>
      <c r="C679" s="274"/>
      <c r="D679" s="234"/>
      <c r="E679" s="298"/>
      <c r="F679" s="150"/>
      <c r="G679" s="337"/>
      <c r="H679" s="327"/>
      <c r="I679" s="327"/>
    </row>
    <row r="680" spans="1:9" x14ac:dyDescent="0.2">
      <c r="A680" s="238">
        <v>3.1</v>
      </c>
      <c r="B680" s="74" t="s">
        <v>437</v>
      </c>
      <c r="C680" s="274">
        <v>0.55000000000000004</v>
      </c>
      <c r="D680" s="234" t="s">
        <v>8</v>
      </c>
      <c r="E680" s="298"/>
      <c r="F680" s="150">
        <f t="shared" si="14"/>
        <v>0</v>
      </c>
      <c r="G680" s="337"/>
      <c r="H680" s="327"/>
      <c r="I680" s="327"/>
    </row>
    <row r="681" spans="1:9" x14ac:dyDescent="0.2">
      <c r="A681" s="238">
        <v>3.2</v>
      </c>
      <c r="B681" s="74" t="s">
        <v>415</v>
      </c>
      <c r="C681" s="274">
        <v>0.18</v>
      </c>
      <c r="D681" s="234" t="s">
        <v>8</v>
      </c>
      <c r="E681" s="298"/>
      <c r="F681" s="150">
        <f t="shared" si="14"/>
        <v>0</v>
      </c>
      <c r="G681" s="337"/>
      <c r="H681" s="327"/>
      <c r="I681" s="327"/>
    </row>
    <row r="682" spans="1:9" x14ac:dyDescent="0.2">
      <c r="A682" s="238">
        <v>3.3</v>
      </c>
      <c r="B682" s="74" t="s">
        <v>416</v>
      </c>
      <c r="C682" s="274">
        <v>0.84</v>
      </c>
      <c r="D682" s="234" t="s">
        <v>8</v>
      </c>
      <c r="E682" s="298"/>
      <c r="F682" s="150">
        <f t="shared" si="14"/>
        <v>0</v>
      </c>
      <c r="G682" s="337"/>
      <c r="H682" s="327"/>
      <c r="I682" s="327"/>
    </row>
    <row r="683" spans="1:9" x14ac:dyDescent="0.2">
      <c r="A683" s="231"/>
      <c r="B683" s="74"/>
      <c r="C683" s="274"/>
      <c r="D683" s="234"/>
      <c r="E683" s="298"/>
      <c r="F683" s="150"/>
      <c r="G683" s="337"/>
      <c r="H683" s="327"/>
      <c r="I683" s="327"/>
    </row>
    <row r="684" spans="1:9" x14ac:dyDescent="0.2">
      <c r="A684" s="237">
        <v>4</v>
      </c>
      <c r="B684" s="181" t="s">
        <v>417</v>
      </c>
      <c r="C684" s="274"/>
      <c r="D684" s="234"/>
      <c r="E684" s="298"/>
      <c r="F684" s="150"/>
      <c r="G684" s="337"/>
      <c r="H684" s="327"/>
      <c r="I684" s="327"/>
    </row>
    <row r="685" spans="1:9" x14ac:dyDescent="0.2">
      <c r="A685" s="238">
        <v>4.0999999999999996</v>
      </c>
      <c r="B685" s="74" t="s">
        <v>445</v>
      </c>
      <c r="C685" s="274">
        <v>8.82</v>
      </c>
      <c r="D685" s="234" t="s">
        <v>31</v>
      </c>
      <c r="E685" s="298"/>
      <c r="F685" s="150">
        <f t="shared" si="14"/>
        <v>0</v>
      </c>
      <c r="G685" s="337"/>
      <c r="H685" s="327"/>
      <c r="I685" s="327"/>
    </row>
    <row r="686" spans="1:9" x14ac:dyDescent="0.2">
      <c r="A686" s="231"/>
      <c r="B686" s="74"/>
      <c r="C686" s="274"/>
      <c r="D686" s="234"/>
      <c r="E686" s="298"/>
      <c r="F686" s="150"/>
      <c r="G686" s="337"/>
      <c r="H686" s="327"/>
      <c r="I686" s="327"/>
    </row>
    <row r="687" spans="1:9" x14ac:dyDescent="0.2">
      <c r="A687" s="237">
        <v>5</v>
      </c>
      <c r="B687" s="181" t="s">
        <v>418</v>
      </c>
      <c r="C687" s="274"/>
      <c r="D687" s="234"/>
      <c r="E687" s="298"/>
      <c r="F687" s="150"/>
      <c r="G687" s="337"/>
      <c r="H687" s="327"/>
      <c r="I687" s="327"/>
    </row>
    <row r="688" spans="1:9" x14ac:dyDescent="0.2">
      <c r="A688" s="238">
        <v>5.0999999999999996</v>
      </c>
      <c r="B688" s="193" t="s">
        <v>745</v>
      </c>
      <c r="C688" s="274">
        <v>8.82</v>
      </c>
      <c r="D688" s="234" t="s">
        <v>31</v>
      </c>
      <c r="E688" s="298"/>
      <c r="F688" s="150">
        <f t="shared" si="14"/>
        <v>0</v>
      </c>
      <c r="G688" s="337"/>
      <c r="H688" s="327"/>
      <c r="I688" s="327"/>
    </row>
    <row r="689" spans="1:9" x14ac:dyDescent="0.2">
      <c r="A689" s="238">
        <v>5.2</v>
      </c>
      <c r="B689" s="74" t="s">
        <v>419</v>
      </c>
      <c r="C689" s="274">
        <v>2.25</v>
      </c>
      <c r="D689" s="234" t="s">
        <v>31</v>
      </c>
      <c r="E689" s="298"/>
      <c r="F689" s="150">
        <f t="shared" si="14"/>
        <v>0</v>
      </c>
      <c r="G689" s="337"/>
      <c r="H689" s="575"/>
      <c r="I689" s="327"/>
    </row>
    <row r="690" spans="1:9" x14ac:dyDescent="0.2">
      <c r="A690" s="238">
        <v>5.3</v>
      </c>
      <c r="B690" s="74" t="s">
        <v>225</v>
      </c>
      <c r="C690" s="274">
        <v>2.25</v>
      </c>
      <c r="D690" s="234" t="s">
        <v>31</v>
      </c>
      <c r="E690" s="298"/>
      <c r="F690" s="150">
        <f t="shared" si="14"/>
        <v>0</v>
      </c>
      <c r="G690" s="337"/>
      <c r="H690" s="327"/>
      <c r="I690" s="327"/>
    </row>
    <row r="691" spans="1:9" x14ac:dyDescent="0.2">
      <c r="A691" s="238">
        <v>5.4</v>
      </c>
      <c r="B691" s="74" t="s">
        <v>420</v>
      </c>
      <c r="C691" s="274">
        <v>2.25</v>
      </c>
      <c r="D691" s="234" t="s">
        <v>31</v>
      </c>
      <c r="E691" s="298"/>
      <c r="F691" s="150">
        <f t="shared" si="14"/>
        <v>0</v>
      </c>
      <c r="G691" s="337"/>
      <c r="H691" s="327"/>
      <c r="I691" s="327"/>
    </row>
    <row r="692" spans="1:9" x14ac:dyDescent="0.2">
      <c r="A692" s="238">
        <v>5.5</v>
      </c>
      <c r="B692" s="74" t="s">
        <v>115</v>
      </c>
      <c r="C692" s="274">
        <v>12</v>
      </c>
      <c r="D692" s="234" t="s">
        <v>9</v>
      </c>
      <c r="E692" s="298"/>
      <c r="F692" s="150">
        <f t="shared" si="14"/>
        <v>0</v>
      </c>
      <c r="G692" s="337"/>
      <c r="H692" s="327"/>
      <c r="I692" s="327"/>
    </row>
    <row r="693" spans="1:9" ht="10.5" customHeight="1" x14ac:dyDescent="0.2">
      <c r="A693" s="231"/>
      <c r="B693" s="74"/>
      <c r="C693" s="274"/>
      <c r="D693" s="234"/>
      <c r="E693" s="298"/>
      <c r="F693" s="150"/>
      <c r="G693" s="337"/>
      <c r="H693" s="327"/>
      <c r="I693" s="327"/>
    </row>
    <row r="694" spans="1:9" ht="25.5" x14ac:dyDescent="0.2">
      <c r="A694" s="231">
        <v>6</v>
      </c>
      <c r="B694" s="74" t="s">
        <v>421</v>
      </c>
      <c r="C694" s="274">
        <v>1</v>
      </c>
      <c r="D694" s="234" t="s">
        <v>52</v>
      </c>
      <c r="E694" s="298"/>
      <c r="F694" s="150">
        <f t="shared" si="14"/>
        <v>0</v>
      </c>
      <c r="G694" s="337"/>
      <c r="H694" s="327"/>
      <c r="I694" s="327"/>
    </row>
    <row r="695" spans="1:9" x14ac:dyDescent="0.2">
      <c r="A695" s="231">
        <v>7</v>
      </c>
      <c r="B695" s="74" t="s">
        <v>446</v>
      </c>
      <c r="C695" s="281">
        <v>3.6</v>
      </c>
      <c r="D695" s="232" t="s">
        <v>31</v>
      </c>
      <c r="E695" s="315"/>
      <c r="F695" s="150">
        <f t="shared" si="14"/>
        <v>0</v>
      </c>
      <c r="G695" s="337"/>
      <c r="H695" s="327"/>
      <c r="I695" s="327"/>
    </row>
    <row r="696" spans="1:9" ht="14.25" customHeight="1" x14ac:dyDescent="0.2">
      <c r="A696" s="377"/>
      <c r="B696" s="378" t="s">
        <v>399</v>
      </c>
      <c r="C696" s="282"/>
      <c r="D696" s="379"/>
      <c r="E696" s="316"/>
      <c r="F696" s="390">
        <f>SUM(F610:F695)</f>
        <v>0</v>
      </c>
      <c r="G696" s="337"/>
      <c r="H696" s="327"/>
      <c r="I696" s="327"/>
    </row>
    <row r="697" spans="1:9" x14ac:dyDescent="0.2">
      <c r="A697" s="202"/>
      <c r="B697" s="1"/>
      <c r="C697" s="245"/>
      <c r="D697" s="85"/>
      <c r="E697" s="262"/>
      <c r="F697" s="356"/>
      <c r="G697" s="337"/>
      <c r="H697" s="327"/>
      <c r="I697" s="327"/>
    </row>
    <row r="698" spans="1:9" ht="25.5" x14ac:dyDescent="0.2">
      <c r="A698" s="217" t="s">
        <v>103</v>
      </c>
      <c r="B698" s="391" t="s">
        <v>422</v>
      </c>
      <c r="C698" s="245"/>
      <c r="D698" s="85"/>
      <c r="E698" s="262"/>
      <c r="F698" s="356"/>
      <c r="G698" s="337"/>
      <c r="H698" s="327"/>
      <c r="I698" s="327"/>
    </row>
    <row r="699" spans="1:9" x14ac:dyDescent="0.2">
      <c r="A699" s="202"/>
      <c r="B699" s="1"/>
      <c r="C699" s="245"/>
      <c r="D699" s="85"/>
      <c r="E699" s="262"/>
      <c r="F699" s="356"/>
      <c r="G699" s="337"/>
      <c r="H699" s="327"/>
      <c r="I699" s="327"/>
    </row>
    <row r="700" spans="1:9" x14ac:dyDescent="0.2">
      <c r="A700" s="392">
        <v>1</v>
      </c>
      <c r="B700" s="393" t="s">
        <v>423</v>
      </c>
      <c r="C700" s="2"/>
      <c r="D700" s="394"/>
      <c r="E700" s="395"/>
      <c r="F700" s="394"/>
      <c r="G700" s="337"/>
      <c r="H700" s="327"/>
      <c r="I700" s="327"/>
    </row>
    <row r="701" spans="1:9" x14ac:dyDescent="0.2">
      <c r="A701" s="396">
        <v>1.1000000000000001</v>
      </c>
      <c r="B701" s="23" t="s">
        <v>424</v>
      </c>
      <c r="C701" s="660">
        <v>15</v>
      </c>
      <c r="D701" s="85" t="s">
        <v>425</v>
      </c>
      <c r="E701" s="293"/>
      <c r="F701" s="246">
        <f>ROUND((C701*E701),2)</f>
        <v>0</v>
      </c>
      <c r="G701" s="337"/>
      <c r="H701" s="327"/>
      <c r="I701" s="327"/>
    </row>
    <row r="702" spans="1:9" x14ac:dyDescent="0.2">
      <c r="A702" s="396">
        <v>1.2</v>
      </c>
      <c r="B702" s="23" t="s">
        <v>426</v>
      </c>
      <c r="C702" s="660">
        <v>15</v>
      </c>
      <c r="D702" s="85" t="s">
        <v>425</v>
      </c>
      <c r="E702" s="293"/>
      <c r="F702" s="246">
        <f t="shared" ref="F702:F724" si="15">ROUND((C702*E702),2)</f>
        <v>0</v>
      </c>
      <c r="G702" s="337"/>
      <c r="H702" s="327"/>
      <c r="I702" s="327"/>
    </row>
    <row r="703" spans="1:9" x14ac:dyDescent="0.2">
      <c r="A703" s="396"/>
      <c r="B703" s="23"/>
      <c r="C703" s="660"/>
      <c r="D703" s="85"/>
      <c r="E703" s="293"/>
      <c r="F703" s="246">
        <f t="shared" si="15"/>
        <v>0</v>
      </c>
      <c r="G703" s="337"/>
      <c r="H703" s="327"/>
      <c r="I703" s="327"/>
    </row>
    <row r="704" spans="1:9" x14ac:dyDescent="0.2">
      <c r="A704" s="392">
        <v>2</v>
      </c>
      <c r="B704" s="398" t="s">
        <v>60</v>
      </c>
      <c r="C704" s="661"/>
      <c r="D704" s="92"/>
      <c r="E704" s="399"/>
      <c r="F704" s="246">
        <f t="shared" si="15"/>
        <v>0</v>
      </c>
      <c r="G704" s="337"/>
      <c r="H704" s="327"/>
      <c r="I704" s="327"/>
    </row>
    <row r="705" spans="1:9" x14ac:dyDescent="0.2">
      <c r="A705" s="396">
        <v>2.1</v>
      </c>
      <c r="B705" s="400" t="s">
        <v>427</v>
      </c>
      <c r="C705" s="660">
        <v>15</v>
      </c>
      <c r="D705" s="85" t="s">
        <v>425</v>
      </c>
      <c r="E705" s="293"/>
      <c r="F705" s="246">
        <f t="shared" si="15"/>
        <v>0</v>
      </c>
      <c r="G705" s="337"/>
      <c r="H705" s="327"/>
      <c r="I705" s="327"/>
    </row>
    <row r="706" spans="1:9" x14ac:dyDescent="0.2">
      <c r="A706" s="396">
        <v>2.2000000000000002</v>
      </c>
      <c r="B706" s="400" t="s">
        <v>428</v>
      </c>
      <c r="C706" s="660">
        <v>15</v>
      </c>
      <c r="D706" s="85" t="s">
        <v>425</v>
      </c>
      <c r="E706" s="293"/>
      <c r="F706" s="246">
        <f t="shared" si="15"/>
        <v>0</v>
      </c>
      <c r="G706" s="337"/>
      <c r="H706" s="327"/>
      <c r="I706" s="327"/>
    </row>
    <row r="707" spans="1:9" x14ac:dyDescent="0.2">
      <c r="A707" s="396"/>
      <c r="B707" s="400"/>
      <c r="C707" s="661"/>
      <c r="D707" s="85"/>
      <c r="E707" s="293"/>
      <c r="F707" s="246">
        <f t="shared" si="15"/>
        <v>0</v>
      </c>
      <c r="G707" s="337"/>
      <c r="H707" s="327"/>
      <c r="I707" s="327"/>
    </row>
    <row r="708" spans="1:9" x14ac:dyDescent="0.2">
      <c r="A708" s="392">
        <v>3</v>
      </c>
      <c r="B708" s="401" t="s">
        <v>104</v>
      </c>
      <c r="C708" s="402"/>
      <c r="D708" s="403"/>
      <c r="E708" s="404"/>
      <c r="F708" s="246">
        <f t="shared" si="15"/>
        <v>0</v>
      </c>
      <c r="G708" s="337"/>
      <c r="H708" s="327"/>
      <c r="I708" s="327"/>
    </row>
    <row r="709" spans="1:9" x14ac:dyDescent="0.2">
      <c r="A709" s="396">
        <v>3.1</v>
      </c>
      <c r="B709" s="349" t="s">
        <v>429</v>
      </c>
      <c r="C709" s="662">
        <v>15</v>
      </c>
      <c r="D709" s="154" t="s">
        <v>106</v>
      </c>
      <c r="E709" s="260"/>
      <c r="F709" s="246">
        <f t="shared" si="15"/>
        <v>0</v>
      </c>
      <c r="G709" s="337"/>
      <c r="H709" s="327"/>
      <c r="I709" s="327"/>
    </row>
    <row r="710" spans="1:9" x14ac:dyDescent="0.2">
      <c r="A710" s="396">
        <v>3.2</v>
      </c>
      <c r="B710" s="349" t="s">
        <v>430</v>
      </c>
      <c r="C710" s="662">
        <v>5</v>
      </c>
      <c r="D710" s="154" t="s">
        <v>106</v>
      </c>
      <c r="E710" s="260"/>
      <c r="F710" s="246">
        <f t="shared" si="15"/>
        <v>0</v>
      </c>
      <c r="G710" s="337"/>
      <c r="H710" s="327"/>
      <c r="I710" s="327"/>
    </row>
    <row r="711" spans="1:9" x14ac:dyDescent="0.2">
      <c r="A711" s="396"/>
      <c r="B711" s="400"/>
      <c r="C711" s="397"/>
      <c r="D711" s="85"/>
      <c r="E711" s="293"/>
      <c r="F711" s="246">
        <f t="shared" si="15"/>
        <v>0</v>
      </c>
      <c r="G711" s="337"/>
      <c r="H711" s="327"/>
      <c r="I711" s="327"/>
    </row>
    <row r="712" spans="1:9" x14ac:dyDescent="0.2">
      <c r="A712" s="392">
        <v>4</v>
      </c>
      <c r="B712" s="393" t="s">
        <v>431</v>
      </c>
      <c r="C712" s="405"/>
      <c r="D712" s="406"/>
      <c r="E712" s="270"/>
      <c r="F712" s="246">
        <f t="shared" si="15"/>
        <v>0</v>
      </c>
      <c r="G712" s="337"/>
      <c r="H712" s="327"/>
      <c r="I712" s="327"/>
    </row>
    <row r="713" spans="1:9" x14ac:dyDescent="0.2">
      <c r="A713" s="396">
        <v>4.0999999999999996</v>
      </c>
      <c r="B713" s="400" t="s">
        <v>804</v>
      </c>
      <c r="C713" s="407">
        <v>15</v>
      </c>
      <c r="D713" s="408" t="s">
        <v>425</v>
      </c>
      <c r="E713" s="260"/>
      <c r="F713" s="246">
        <f t="shared" si="15"/>
        <v>0</v>
      </c>
      <c r="G713" s="337"/>
      <c r="H713" s="327"/>
      <c r="I713" s="327"/>
    </row>
    <row r="714" spans="1:9" x14ac:dyDescent="0.2">
      <c r="A714" s="396">
        <v>4.2</v>
      </c>
      <c r="B714" s="400" t="s">
        <v>432</v>
      </c>
      <c r="C714" s="407">
        <v>15</v>
      </c>
      <c r="D714" s="408" t="s">
        <v>425</v>
      </c>
      <c r="E714" s="260"/>
      <c r="F714" s="246">
        <f t="shared" si="15"/>
        <v>0</v>
      </c>
      <c r="G714" s="337"/>
      <c r="H714" s="327"/>
      <c r="I714" s="327"/>
    </row>
    <row r="715" spans="1:9" x14ac:dyDescent="0.2">
      <c r="A715" s="396"/>
      <c r="B715" s="400"/>
      <c r="C715" s="407"/>
      <c r="D715" s="408"/>
      <c r="E715" s="260"/>
      <c r="F715" s="246">
        <f t="shared" si="15"/>
        <v>0</v>
      </c>
      <c r="G715" s="337"/>
      <c r="H715" s="327"/>
      <c r="I715" s="327"/>
    </row>
    <row r="716" spans="1:9" ht="25.5" x14ac:dyDescent="0.2">
      <c r="A716" s="192">
        <v>5</v>
      </c>
      <c r="B716" s="685" t="s">
        <v>781</v>
      </c>
      <c r="C716" s="407">
        <v>1</v>
      </c>
      <c r="D716" s="408" t="s">
        <v>52</v>
      </c>
      <c r="E716" s="260"/>
      <c r="F716" s="246">
        <f t="shared" si="15"/>
        <v>0</v>
      </c>
      <c r="G716" s="337"/>
      <c r="H716" s="327"/>
      <c r="I716" s="327"/>
    </row>
    <row r="717" spans="1:9" x14ac:dyDescent="0.2">
      <c r="A717" s="396"/>
      <c r="B717" s="409"/>
      <c r="C717" s="407"/>
      <c r="D717" s="408"/>
      <c r="E717" s="260"/>
      <c r="F717" s="246">
        <f t="shared" si="15"/>
        <v>0</v>
      </c>
      <c r="G717" s="337"/>
      <c r="H717" s="327"/>
      <c r="I717" s="327"/>
    </row>
    <row r="718" spans="1:9" x14ac:dyDescent="0.2">
      <c r="A718" s="189">
        <v>6</v>
      </c>
      <c r="B718" s="142" t="s">
        <v>447</v>
      </c>
      <c r="C718" s="407">
        <v>3</v>
      </c>
      <c r="D718" s="408" t="s">
        <v>52</v>
      </c>
      <c r="E718" s="260"/>
      <c r="F718" s="246">
        <f t="shared" si="15"/>
        <v>0</v>
      </c>
      <c r="G718" s="337"/>
      <c r="H718" s="327"/>
      <c r="I718" s="327"/>
    </row>
    <row r="719" spans="1:9" x14ac:dyDescent="0.2">
      <c r="A719" s="396"/>
      <c r="B719" s="400"/>
      <c r="C719" s="407"/>
      <c r="D719" s="408"/>
      <c r="E719" s="260"/>
      <c r="F719" s="246">
        <f t="shared" si="15"/>
        <v>0</v>
      </c>
      <c r="G719" s="337"/>
      <c r="H719" s="327"/>
      <c r="I719" s="327"/>
    </row>
    <row r="720" spans="1:9" ht="38.25" x14ac:dyDescent="0.2">
      <c r="A720" s="192">
        <v>7</v>
      </c>
      <c r="B720" s="400" t="s">
        <v>806</v>
      </c>
      <c r="C720" s="407">
        <v>3</v>
      </c>
      <c r="D720" s="408" t="s">
        <v>807</v>
      </c>
      <c r="E720" s="260"/>
      <c r="F720" s="246">
        <f t="shared" si="15"/>
        <v>0</v>
      </c>
      <c r="G720" s="337"/>
      <c r="H720" s="327"/>
      <c r="I720" s="327"/>
    </row>
    <row r="721" spans="1:9" x14ac:dyDescent="0.2">
      <c r="A721" s="192"/>
      <c r="B721" s="400"/>
      <c r="C721" s="407"/>
      <c r="D721" s="408"/>
      <c r="E721" s="260"/>
      <c r="F721" s="246">
        <f t="shared" si="15"/>
        <v>0</v>
      </c>
      <c r="G721" s="337"/>
      <c r="H721" s="327"/>
      <c r="I721" s="327"/>
    </row>
    <row r="722" spans="1:9" ht="12.75" customHeight="1" x14ac:dyDescent="0.2">
      <c r="A722" s="189">
        <v>8</v>
      </c>
      <c r="B722" s="400" t="s">
        <v>433</v>
      </c>
      <c r="C722" s="407">
        <v>80</v>
      </c>
      <c r="D722" s="408" t="s">
        <v>9</v>
      </c>
      <c r="E722" s="260"/>
      <c r="F722" s="246">
        <f t="shared" si="15"/>
        <v>0</v>
      </c>
      <c r="G722" s="337"/>
      <c r="H722" s="327"/>
      <c r="I722" s="327"/>
    </row>
    <row r="723" spans="1:9" ht="14.25" customHeight="1" x14ac:dyDescent="0.2">
      <c r="A723" s="192"/>
      <c r="B723" s="400"/>
      <c r="C723" s="407"/>
      <c r="D723" s="408"/>
      <c r="E723" s="260"/>
      <c r="F723" s="246">
        <f t="shared" si="15"/>
        <v>0</v>
      </c>
      <c r="G723" s="337"/>
      <c r="H723" s="327"/>
      <c r="I723" s="327"/>
    </row>
    <row r="724" spans="1:9" ht="25.5" x14ac:dyDescent="0.2">
      <c r="A724" s="410">
        <v>9</v>
      </c>
      <c r="B724" s="409" t="s">
        <v>434</v>
      </c>
      <c r="C724" s="411">
        <v>1</v>
      </c>
      <c r="D724" s="412" t="s">
        <v>52</v>
      </c>
      <c r="E724" s="260"/>
      <c r="F724" s="246">
        <f t="shared" si="15"/>
        <v>0</v>
      </c>
      <c r="G724" s="337"/>
      <c r="H724" s="327"/>
      <c r="I724" s="327"/>
    </row>
    <row r="725" spans="1:9" x14ac:dyDescent="0.2">
      <c r="A725" s="184"/>
      <c r="B725" s="228" t="s">
        <v>435</v>
      </c>
      <c r="C725" s="280"/>
      <c r="D725" s="229"/>
      <c r="E725" s="314"/>
      <c r="F725" s="381">
        <f>SUM(F701:F724)</f>
        <v>0</v>
      </c>
      <c r="G725" s="337"/>
      <c r="H725" s="327"/>
      <c r="I725" s="327"/>
    </row>
    <row r="726" spans="1:9" x14ac:dyDescent="0.2">
      <c r="A726" s="184"/>
      <c r="B726" s="228"/>
      <c r="C726" s="280"/>
      <c r="D726" s="229"/>
      <c r="E726" s="314"/>
      <c r="F726" s="381"/>
      <c r="G726" s="337"/>
      <c r="H726" s="327"/>
      <c r="I726" s="327"/>
    </row>
    <row r="727" spans="1:9" x14ac:dyDescent="0.2">
      <c r="A727" s="413" t="s">
        <v>185</v>
      </c>
      <c r="B727" s="414" t="s">
        <v>448</v>
      </c>
      <c r="C727" s="391"/>
      <c r="D727" s="1"/>
      <c r="E727" s="158"/>
      <c r="F727" s="95"/>
      <c r="G727" s="337"/>
      <c r="H727" s="327"/>
      <c r="I727" s="327"/>
    </row>
    <row r="728" spans="1:9" x14ac:dyDescent="0.2">
      <c r="A728" s="413"/>
      <c r="B728" s="414"/>
      <c r="C728" s="391"/>
      <c r="D728" s="1"/>
      <c r="E728" s="158"/>
      <c r="F728" s="95"/>
      <c r="G728" s="337"/>
      <c r="H728" s="327"/>
      <c r="I728" s="327"/>
    </row>
    <row r="729" spans="1:9" x14ac:dyDescent="0.2">
      <c r="A729" s="415">
        <v>1</v>
      </c>
      <c r="B729" s="416" t="s">
        <v>449</v>
      </c>
      <c r="C729" s="142"/>
      <c r="D729" s="417"/>
      <c r="E729" s="418"/>
      <c r="F729" s="419"/>
      <c r="G729" s="337"/>
      <c r="H729" s="327"/>
      <c r="I729" s="327"/>
    </row>
    <row r="730" spans="1:9" x14ac:dyDescent="0.2">
      <c r="A730" s="415"/>
      <c r="B730" s="420"/>
      <c r="C730" s="142"/>
      <c r="D730" s="417"/>
      <c r="E730" s="418"/>
      <c r="F730" s="419"/>
      <c r="G730" s="337"/>
      <c r="H730" s="327"/>
      <c r="I730" s="327"/>
    </row>
    <row r="731" spans="1:9" x14ac:dyDescent="0.2">
      <c r="A731" s="165">
        <v>1</v>
      </c>
      <c r="B731" s="421" t="s">
        <v>68</v>
      </c>
      <c r="C731" s="422"/>
      <c r="D731" s="423"/>
      <c r="E731" s="262"/>
      <c r="F731" s="424"/>
      <c r="G731" s="337"/>
      <c r="H731" s="327"/>
      <c r="I731" s="327"/>
    </row>
    <row r="732" spans="1:9" x14ac:dyDescent="0.2">
      <c r="A732" s="170">
        <v>1.1000000000000001</v>
      </c>
      <c r="B732" s="174" t="s">
        <v>450</v>
      </c>
      <c r="C732" s="422">
        <v>1</v>
      </c>
      <c r="D732" s="425" t="s">
        <v>52</v>
      </c>
      <c r="E732" s="262"/>
      <c r="F732" s="426">
        <f>ROUND(C732*E732,2)</f>
        <v>0</v>
      </c>
      <c r="G732" s="337"/>
      <c r="H732" s="327"/>
      <c r="I732" s="327"/>
    </row>
    <row r="733" spans="1:9" ht="25.5" x14ac:dyDescent="0.2">
      <c r="A733" s="427">
        <v>1.2</v>
      </c>
      <c r="B733" s="428" t="s">
        <v>451</v>
      </c>
      <c r="C733" s="422">
        <v>1</v>
      </c>
      <c r="D733" s="425" t="s">
        <v>52</v>
      </c>
      <c r="E733" s="262"/>
      <c r="F733" s="426">
        <f t="shared" ref="F733:F795" si="16">ROUND(C733*E733,2)</f>
        <v>0</v>
      </c>
      <c r="G733" s="337"/>
      <c r="H733" s="327"/>
      <c r="I733" s="327"/>
    </row>
    <row r="734" spans="1:9" x14ac:dyDescent="0.2">
      <c r="A734" s="429"/>
      <c r="B734" s="430"/>
      <c r="C734" s="422"/>
      <c r="D734" s="425"/>
      <c r="E734" s="262"/>
      <c r="F734" s="426">
        <f t="shared" si="16"/>
        <v>0</v>
      </c>
      <c r="G734" s="337"/>
      <c r="H734" s="327"/>
      <c r="I734" s="327"/>
    </row>
    <row r="735" spans="1:9" x14ac:dyDescent="0.2">
      <c r="A735" s="165">
        <v>2</v>
      </c>
      <c r="B735" s="421" t="s">
        <v>61</v>
      </c>
      <c r="C735" s="422"/>
      <c r="D735" s="425"/>
      <c r="E735" s="262"/>
      <c r="F735" s="426">
        <f t="shared" si="16"/>
        <v>0</v>
      </c>
      <c r="G735" s="337"/>
      <c r="H735" s="327"/>
      <c r="I735" s="327"/>
    </row>
    <row r="736" spans="1:9" x14ac:dyDescent="0.2">
      <c r="A736" s="431">
        <v>2.1</v>
      </c>
      <c r="B736" s="663" t="s">
        <v>726</v>
      </c>
      <c r="C736" s="422">
        <v>51.01</v>
      </c>
      <c r="D736" s="425" t="s">
        <v>8</v>
      </c>
      <c r="E736" s="262"/>
      <c r="F736" s="426">
        <f t="shared" si="16"/>
        <v>0</v>
      </c>
      <c r="G736" s="337"/>
      <c r="H736" s="327"/>
      <c r="I736" s="327"/>
    </row>
    <row r="737" spans="1:9" x14ac:dyDescent="0.2">
      <c r="A737" s="431">
        <v>2.2000000000000002</v>
      </c>
      <c r="B737" s="428" t="s">
        <v>105</v>
      </c>
      <c r="C737" s="422">
        <v>23.03</v>
      </c>
      <c r="D737" s="425" t="s">
        <v>8</v>
      </c>
      <c r="E737" s="262"/>
      <c r="F737" s="426">
        <f t="shared" si="16"/>
        <v>0</v>
      </c>
      <c r="G737" s="337"/>
      <c r="H737" s="327"/>
      <c r="I737" s="327"/>
    </row>
    <row r="738" spans="1:9" x14ac:dyDescent="0.2">
      <c r="A738" s="431">
        <v>2.2999999999999998</v>
      </c>
      <c r="B738" s="663" t="s">
        <v>727</v>
      </c>
      <c r="C738" s="422">
        <v>33.58</v>
      </c>
      <c r="D738" s="425" t="s">
        <v>8</v>
      </c>
      <c r="E738" s="262"/>
      <c r="F738" s="426">
        <f t="shared" si="16"/>
        <v>0</v>
      </c>
      <c r="G738" s="337"/>
      <c r="H738" s="327"/>
      <c r="I738" s="327"/>
    </row>
    <row r="739" spans="1:9" x14ac:dyDescent="0.2">
      <c r="A739" s="432"/>
      <c r="B739" s="433"/>
      <c r="C739" s="434"/>
      <c r="D739" s="417"/>
      <c r="E739" s="418"/>
      <c r="F739" s="426">
        <f t="shared" si="16"/>
        <v>0</v>
      </c>
      <c r="G739" s="337"/>
      <c r="H739" s="327"/>
      <c r="I739" s="327"/>
    </row>
    <row r="740" spans="1:9" x14ac:dyDescent="0.2">
      <c r="A740" s="435">
        <v>3</v>
      </c>
      <c r="B740" s="436" t="s">
        <v>724</v>
      </c>
      <c r="C740" s="434"/>
      <c r="D740" s="417"/>
      <c r="E740" s="418"/>
      <c r="F740" s="426">
        <f t="shared" si="16"/>
        <v>0</v>
      </c>
      <c r="G740" s="337"/>
      <c r="H740" s="327"/>
      <c r="I740" s="327"/>
    </row>
    <row r="741" spans="1:9" x14ac:dyDescent="0.2">
      <c r="A741" s="58">
        <v>3.1</v>
      </c>
      <c r="B741" s="664" t="s">
        <v>795</v>
      </c>
      <c r="C741" s="437">
        <v>14.7</v>
      </c>
      <c r="D741" s="438" t="s">
        <v>8</v>
      </c>
      <c r="E741" s="439"/>
      <c r="F741" s="426">
        <f t="shared" si="16"/>
        <v>0</v>
      </c>
      <c r="G741" s="337"/>
      <c r="H741" s="327"/>
      <c r="I741" s="327"/>
    </row>
    <row r="742" spans="1:9" x14ac:dyDescent="0.2">
      <c r="A742" s="58">
        <v>3.2</v>
      </c>
      <c r="B742" s="664" t="s">
        <v>793</v>
      </c>
      <c r="C742" s="437">
        <v>0.52</v>
      </c>
      <c r="D742" s="438" t="s">
        <v>8</v>
      </c>
      <c r="E742" s="439"/>
      <c r="F742" s="426">
        <f t="shared" si="16"/>
        <v>0</v>
      </c>
      <c r="G742" s="337"/>
      <c r="H742" s="327"/>
      <c r="I742" s="327"/>
    </row>
    <row r="743" spans="1:9" x14ac:dyDescent="0.2">
      <c r="A743" s="440">
        <v>3.3</v>
      </c>
      <c r="B743" s="441" t="s">
        <v>452</v>
      </c>
      <c r="C743" s="142">
        <v>3.92</v>
      </c>
      <c r="D743" s="417" t="s">
        <v>8</v>
      </c>
      <c r="E743" s="442"/>
      <c r="F743" s="426">
        <f t="shared" si="16"/>
        <v>0</v>
      </c>
      <c r="G743" s="337"/>
      <c r="H743" s="327"/>
      <c r="I743" s="327"/>
    </row>
    <row r="744" spans="1:9" x14ac:dyDescent="0.2">
      <c r="A744" s="429">
        <v>3.4</v>
      </c>
      <c r="B744" s="349" t="s">
        <v>453</v>
      </c>
      <c r="C744" s="437">
        <v>1.2</v>
      </c>
      <c r="D744" s="438" t="s">
        <v>8</v>
      </c>
      <c r="E744" s="439"/>
      <c r="F744" s="426">
        <f t="shared" si="16"/>
        <v>0</v>
      </c>
      <c r="G744" s="337"/>
      <c r="H744" s="327"/>
      <c r="I744" s="327"/>
    </row>
    <row r="745" spans="1:9" x14ac:dyDescent="0.2">
      <c r="A745" s="189">
        <v>3.5</v>
      </c>
      <c r="B745" s="349" t="s">
        <v>454</v>
      </c>
      <c r="C745" s="243">
        <v>1.78</v>
      </c>
      <c r="D745" s="438" t="s">
        <v>8</v>
      </c>
      <c r="E745" s="439"/>
      <c r="F745" s="426">
        <f t="shared" si="16"/>
        <v>0</v>
      </c>
      <c r="G745" s="337"/>
      <c r="H745" s="327"/>
      <c r="I745" s="327"/>
    </row>
    <row r="746" spans="1:9" x14ac:dyDescent="0.2">
      <c r="A746" s="189">
        <v>3.6</v>
      </c>
      <c r="B746" s="349" t="s">
        <v>455</v>
      </c>
      <c r="C746" s="243">
        <v>1.02</v>
      </c>
      <c r="D746" s="438" t="s">
        <v>8</v>
      </c>
      <c r="E746" s="439"/>
      <c r="F746" s="426">
        <f t="shared" si="16"/>
        <v>0</v>
      </c>
      <c r="G746" s="337"/>
      <c r="H746" s="327"/>
      <c r="I746" s="327"/>
    </row>
    <row r="747" spans="1:9" x14ac:dyDescent="0.2">
      <c r="A747" s="429">
        <v>3.7</v>
      </c>
      <c r="B747" s="349" t="s">
        <v>456</v>
      </c>
      <c r="C747" s="243">
        <v>19.95</v>
      </c>
      <c r="D747" s="438" t="s">
        <v>8</v>
      </c>
      <c r="E747" s="288"/>
      <c r="F747" s="426">
        <f t="shared" si="16"/>
        <v>0</v>
      </c>
      <c r="G747" s="337"/>
      <c r="H747" s="327"/>
      <c r="I747" s="327"/>
    </row>
    <row r="748" spans="1:9" x14ac:dyDescent="0.2">
      <c r="A748" s="429">
        <v>3.8</v>
      </c>
      <c r="B748" s="349" t="s">
        <v>457</v>
      </c>
      <c r="C748" s="243">
        <v>19.95</v>
      </c>
      <c r="D748" s="438" t="s">
        <v>8</v>
      </c>
      <c r="E748" s="288"/>
      <c r="F748" s="426">
        <f t="shared" si="16"/>
        <v>0</v>
      </c>
      <c r="G748" s="337"/>
      <c r="H748" s="327"/>
      <c r="I748" s="327"/>
    </row>
    <row r="749" spans="1:9" x14ac:dyDescent="0.2">
      <c r="A749" s="443">
        <v>3.9</v>
      </c>
      <c r="B749" s="349" t="s">
        <v>458</v>
      </c>
      <c r="C749" s="243">
        <v>0.86</v>
      </c>
      <c r="D749" s="438" t="s">
        <v>8</v>
      </c>
      <c r="E749" s="288"/>
      <c r="F749" s="426">
        <f t="shared" si="16"/>
        <v>0</v>
      </c>
      <c r="G749" s="337"/>
      <c r="H749" s="327"/>
      <c r="I749" s="327"/>
    </row>
    <row r="750" spans="1:9" x14ac:dyDescent="0.2">
      <c r="A750" s="444">
        <v>3.1</v>
      </c>
      <c r="B750" s="441" t="s">
        <v>459</v>
      </c>
      <c r="C750" s="95">
        <v>0.82</v>
      </c>
      <c r="D750" s="445" t="s">
        <v>8</v>
      </c>
      <c r="E750" s="324"/>
      <c r="F750" s="426">
        <f t="shared" si="16"/>
        <v>0</v>
      </c>
      <c r="G750" s="337"/>
      <c r="H750" s="327"/>
      <c r="I750" s="327"/>
    </row>
    <row r="751" spans="1:9" x14ac:dyDescent="0.2">
      <c r="A751" s="444">
        <v>3.11</v>
      </c>
      <c r="B751" s="441" t="s">
        <v>460</v>
      </c>
      <c r="C751" s="142">
        <v>0.92</v>
      </c>
      <c r="D751" s="417" t="s">
        <v>8</v>
      </c>
      <c r="E751" s="442"/>
      <c r="F751" s="426">
        <f t="shared" si="16"/>
        <v>0</v>
      </c>
      <c r="G751" s="337"/>
      <c r="H751" s="327"/>
      <c r="I751" s="327"/>
    </row>
    <row r="752" spans="1:9" x14ac:dyDescent="0.2">
      <c r="A752" s="444">
        <v>3.12</v>
      </c>
      <c r="B752" s="441" t="s">
        <v>461</v>
      </c>
      <c r="C752" s="142">
        <v>0.27</v>
      </c>
      <c r="D752" s="417" t="s">
        <v>8</v>
      </c>
      <c r="E752" s="442"/>
      <c r="F752" s="426">
        <f t="shared" si="16"/>
        <v>0</v>
      </c>
      <c r="G752" s="337"/>
      <c r="H752" s="327"/>
      <c r="I752" s="327"/>
    </row>
    <row r="753" spans="1:9" x14ac:dyDescent="0.2">
      <c r="A753" s="444">
        <v>3.13</v>
      </c>
      <c r="B753" s="441" t="s">
        <v>462</v>
      </c>
      <c r="C753" s="142">
        <v>0.5</v>
      </c>
      <c r="D753" s="417" t="s">
        <v>8</v>
      </c>
      <c r="E753" s="442"/>
      <c r="F753" s="426">
        <f t="shared" si="16"/>
        <v>0</v>
      </c>
      <c r="G753" s="337"/>
      <c r="H753" s="327"/>
      <c r="I753" s="327"/>
    </row>
    <row r="754" spans="1:9" ht="25.5" x14ac:dyDescent="0.2">
      <c r="A754" s="446">
        <v>3.14</v>
      </c>
      <c r="B754" s="441" t="s">
        <v>463</v>
      </c>
      <c r="C754" s="447">
        <v>2.14</v>
      </c>
      <c r="D754" s="448" t="s">
        <v>8</v>
      </c>
      <c r="E754" s="442"/>
      <c r="F754" s="426">
        <f t="shared" si="16"/>
        <v>0</v>
      </c>
      <c r="G754" s="337"/>
      <c r="H754" s="327"/>
      <c r="I754" s="327"/>
    </row>
    <row r="755" spans="1:9" x14ac:dyDescent="0.2">
      <c r="A755" s="440"/>
      <c r="B755" s="433"/>
      <c r="C755" s="447"/>
      <c r="D755" s="448"/>
      <c r="E755" s="442"/>
      <c r="F755" s="426">
        <f t="shared" si="16"/>
        <v>0</v>
      </c>
      <c r="G755" s="337"/>
      <c r="H755" s="327"/>
      <c r="I755" s="327"/>
    </row>
    <row r="756" spans="1:9" x14ac:dyDescent="0.2">
      <c r="A756" s="449">
        <v>4</v>
      </c>
      <c r="B756" s="436" t="s">
        <v>464</v>
      </c>
      <c r="C756" s="447"/>
      <c r="D756" s="448"/>
      <c r="E756" s="442"/>
      <c r="F756" s="426">
        <f t="shared" si="16"/>
        <v>0</v>
      </c>
      <c r="G756" s="337"/>
      <c r="H756" s="327"/>
      <c r="I756" s="327"/>
    </row>
    <row r="757" spans="1:9" x14ac:dyDescent="0.2">
      <c r="A757" s="450" t="s">
        <v>465</v>
      </c>
      <c r="B757" s="451" t="s">
        <v>466</v>
      </c>
      <c r="C757" s="422">
        <v>75.209999999999994</v>
      </c>
      <c r="D757" s="425" t="s">
        <v>31</v>
      </c>
      <c r="E757" s="262"/>
      <c r="F757" s="426">
        <f t="shared" si="16"/>
        <v>0</v>
      </c>
      <c r="G757" s="337"/>
      <c r="H757" s="327"/>
      <c r="I757" s="327"/>
    </row>
    <row r="758" spans="1:9" x14ac:dyDescent="0.2">
      <c r="A758" s="450" t="s">
        <v>467</v>
      </c>
      <c r="B758" s="428" t="s">
        <v>468</v>
      </c>
      <c r="C758" s="422">
        <v>2.4</v>
      </c>
      <c r="D758" s="452" t="s">
        <v>31</v>
      </c>
      <c r="E758" s="262"/>
      <c r="F758" s="426">
        <f t="shared" si="16"/>
        <v>0</v>
      </c>
      <c r="G758" s="337"/>
      <c r="H758" s="327"/>
      <c r="I758" s="327"/>
    </row>
    <row r="759" spans="1:9" ht="25.5" x14ac:dyDescent="0.2">
      <c r="A759" s="453" t="s">
        <v>469</v>
      </c>
      <c r="B759" s="428" t="s">
        <v>564</v>
      </c>
      <c r="C759" s="422">
        <v>75.260000000000005</v>
      </c>
      <c r="D759" s="454" t="s">
        <v>31</v>
      </c>
      <c r="E759" s="262"/>
      <c r="F759" s="426">
        <f t="shared" si="16"/>
        <v>0</v>
      </c>
      <c r="G759" s="337"/>
      <c r="H759" s="327"/>
      <c r="I759" s="327"/>
    </row>
    <row r="760" spans="1:9" x14ac:dyDescent="0.2">
      <c r="A760" s="450" t="s">
        <v>470</v>
      </c>
      <c r="B760" s="428" t="s">
        <v>565</v>
      </c>
      <c r="C760" s="422">
        <v>12.02</v>
      </c>
      <c r="D760" s="452" t="s">
        <v>31</v>
      </c>
      <c r="E760" s="262"/>
      <c r="F760" s="426">
        <f t="shared" si="16"/>
        <v>0</v>
      </c>
      <c r="G760" s="337"/>
      <c r="H760" s="327"/>
      <c r="I760" s="327"/>
    </row>
    <row r="761" spans="1:9" ht="25.5" x14ac:dyDescent="0.2">
      <c r="A761" s="453" t="s">
        <v>471</v>
      </c>
      <c r="B761" s="428" t="s">
        <v>566</v>
      </c>
      <c r="C761" s="422">
        <v>498.5</v>
      </c>
      <c r="D761" s="452" t="s">
        <v>31</v>
      </c>
      <c r="E761" s="262"/>
      <c r="F761" s="426">
        <f t="shared" si="16"/>
        <v>0</v>
      </c>
      <c r="G761" s="337"/>
      <c r="H761" s="327"/>
      <c r="I761" s="327"/>
    </row>
    <row r="762" spans="1:9" ht="25.5" x14ac:dyDescent="0.2">
      <c r="A762" s="453" t="s">
        <v>472</v>
      </c>
      <c r="B762" s="428" t="s">
        <v>567</v>
      </c>
      <c r="C762" s="422">
        <v>96.36</v>
      </c>
      <c r="D762" s="454"/>
      <c r="E762" s="262"/>
      <c r="F762" s="426">
        <f t="shared" si="16"/>
        <v>0</v>
      </c>
      <c r="G762" s="337"/>
      <c r="H762" s="327"/>
      <c r="I762" s="327"/>
    </row>
    <row r="763" spans="1:9" x14ac:dyDescent="0.2">
      <c r="A763" s="450"/>
      <c r="B763" s="428"/>
      <c r="C763" s="422"/>
      <c r="D763" s="452"/>
      <c r="E763" s="262"/>
      <c r="F763" s="426">
        <f t="shared" si="16"/>
        <v>0</v>
      </c>
      <c r="G763" s="337"/>
      <c r="H763" s="327"/>
      <c r="I763" s="327"/>
    </row>
    <row r="764" spans="1:9" x14ac:dyDescent="0.2">
      <c r="A764" s="435">
        <v>5</v>
      </c>
      <c r="B764" s="455" t="s">
        <v>88</v>
      </c>
      <c r="C764" s="456"/>
      <c r="D764" s="457"/>
      <c r="E764" s="262"/>
      <c r="F764" s="426">
        <f t="shared" si="16"/>
        <v>0</v>
      </c>
      <c r="G764" s="337"/>
      <c r="H764" s="327"/>
      <c r="I764" s="327"/>
    </row>
    <row r="765" spans="1:9" x14ac:dyDescent="0.2">
      <c r="A765" s="177">
        <v>5.0999999999999996</v>
      </c>
      <c r="B765" s="95" t="s">
        <v>473</v>
      </c>
      <c r="C765" s="61">
        <v>863.58</v>
      </c>
      <c r="D765" s="36" t="s">
        <v>31</v>
      </c>
      <c r="E765" s="262"/>
      <c r="F765" s="426">
        <f t="shared" si="16"/>
        <v>0</v>
      </c>
      <c r="G765" s="337"/>
      <c r="H765" s="327"/>
      <c r="I765" s="327"/>
    </row>
    <row r="766" spans="1:9" x14ac:dyDescent="0.2">
      <c r="A766" s="177">
        <v>5.2</v>
      </c>
      <c r="B766" s="95" t="s">
        <v>474</v>
      </c>
      <c r="C766" s="61">
        <v>420.04</v>
      </c>
      <c r="D766" s="36" t="s">
        <v>31</v>
      </c>
      <c r="E766" s="262"/>
      <c r="F766" s="426">
        <f t="shared" si="16"/>
        <v>0</v>
      </c>
      <c r="G766" s="337"/>
      <c r="H766" s="327"/>
      <c r="I766" s="327"/>
    </row>
    <row r="767" spans="1:9" x14ac:dyDescent="0.2">
      <c r="A767" s="177">
        <v>5.3</v>
      </c>
      <c r="B767" s="95" t="s">
        <v>115</v>
      </c>
      <c r="C767" s="262">
        <v>635</v>
      </c>
      <c r="D767" s="458" t="s">
        <v>9</v>
      </c>
      <c r="E767" s="262"/>
      <c r="F767" s="426">
        <f t="shared" si="16"/>
        <v>0</v>
      </c>
      <c r="G767" s="337"/>
      <c r="H767" s="327"/>
      <c r="I767" s="327"/>
    </row>
    <row r="768" spans="1:9" x14ac:dyDescent="0.2">
      <c r="A768" s="177"/>
      <c r="B768" s="95"/>
      <c r="C768" s="262"/>
      <c r="D768" s="36"/>
      <c r="E768" s="262"/>
      <c r="F768" s="426">
        <f t="shared" si="16"/>
        <v>0</v>
      </c>
      <c r="G768" s="337"/>
      <c r="H768" s="327"/>
      <c r="I768" s="327"/>
    </row>
    <row r="769" spans="1:9" x14ac:dyDescent="0.2">
      <c r="A769" s="391">
        <v>6</v>
      </c>
      <c r="B769" s="459" t="s">
        <v>475</v>
      </c>
      <c r="C769" s="460"/>
      <c r="D769" s="461"/>
      <c r="E769" s="262"/>
      <c r="F769" s="426">
        <f t="shared" si="16"/>
        <v>0</v>
      </c>
      <c r="G769" s="337"/>
      <c r="H769" s="327"/>
      <c r="I769" s="327"/>
    </row>
    <row r="770" spans="1:9" ht="25.5" x14ac:dyDescent="0.2">
      <c r="A770" s="95">
        <v>6.1</v>
      </c>
      <c r="B770" s="95" t="s">
        <v>476</v>
      </c>
      <c r="C770" s="262">
        <v>228.59</v>
      </c>
      <c r="D770" s="462" t="s">
        <v>31</v>
      </c>
      <c r="E770" s="262"/>
      <c r="F770" s="426">
        <f t="shared" si="16"/>
        <v>0</v>
      </c>
      <c r="G770" s="337"/>
      <c r="H770" s="327"/>
      <c r="I770" s="327"/>
    </row>
    <row r="771" spans="1:9" ht="25.5" x14ac:dyDescent="0.2">
      <c r="A771" s="142">
        <v>6.2</v>
      </c>
      <c r="B771" s="15" t="s">
        <v>477</v>
      </c>
      <c r="C771" s="260">
        <v>12.5</v>
      </c>
      <c r="D771" s="408" t="s">
        <v>31</v>
      </c>
      <c r="E771" s="262"/>
      <c r="F771" s="426">
        <f t="shared" si="16"/>
        <v>0</v>
      </c>
      <c r="G771" s="337"/>
      <c r="H771" s="327"/>
      <c r="I771" s="327"/>
    </row>
    <row r="772" spans="1:9" x14ac:dyDescent="0.2">
      <c r="A772" s="81"/>
      <c r="B772" s="15"/>
      <c r="C772" s="260"/>
      <c r="D772" s="408"/>
      <c r="E772" s="262"/>
      <c r="F772" s="426">
        <f t="shared" si="16"/>
        <v>0</v>
      </c>
      <c r="G772" s="337"/>
      <c r="H772" s="327"/>
      <c r="I772" s="327"/>
    </row>
    <row r="773" spans="1:9" x14ac:dyDescent="0.2">
      <c r="A773" s="463">
        <v>6.3</v>
      </c>
      <c r="B773" s="463" t="s">
        <v>478</v>
      </c>
      <c r="C773" s="260"/>
      <c r="D773" s="408"/>
      <c r="E773" s="262"/>
      <c r="F773" s="426">
        <f t="shared" si="16"/>
        <v>0</v>
      </c>
      <c r="G773" s="337"/>
      <c r="H773" s="327"/>
      <c r="I773" s="327"/>
    </row>
    <row r="774" spans="1:9" x14ac:dyDescent="0.2">
      <c r="A774" s="464" t="s">
        <v>333</v>
      </c>
      <c r="B774" s="142" t="s">
        <v>479</v>
      </c>
      <c r="C774" s="260">
        <v>95.11</v>
      </c>
      <c r="D774" s="408" t="s">
        <v>31</v>
      </c>
      <c r="E774" s="262"/>
      <c r="F774" s="426">
        <f t="shared" si="16"/>
        <v>0</v>
      </c>
      <c r="G774" s="337"/>
      <c r="H774" s="327"/>
      <c r="I774" s="327"/>
    </row>
    <row r="775" spans="1:9" x14ac:dyDescent="0.2">
      <c r="A775" s="142"/>
      <c r="B775" s="142"/>
      <c r="C775" s="260"/>
      <c r="D775" s="408"/>
      <c r="E775" s="262"/>
      <c r="F775" s="426">
        <f t="shared" si="16"/>
        <v>0</v>
      </c>
      <c r="G775" s="337"/>
      <c r="H775" s="327"/>
      <c r="I775" s="327"/>
    </row>
    <row r="776" spans="1:9" x14ac:dyDescent="0.2">
      <c r="A776" s="688">
        <v>7.1</v>
      </c>
      <c r="B776" s="465" t="s">
        <v>480</v>
      </c>
      <c r="C776" s="411"/>
      <c r="D776" s="412"/>
      <c r="E776" s="260"/>
      <c r="F776" s="426">
        <f t="shared" si="16"/>
        <v>0</v>
      </c>
      <c r="G776" s="337"/>
      <c r="H776" s="327"/>
      <c r="I776" s="327"/>
    </row>
    <row r="777" spans="1:9" x14ac:dyDescent="0.2">
      <c r="A777" s="689" t="s">
        <v>481</v>
      </c>
      <c r="B777" s="467" t="s">
        <v>32</v>
      </c>
      <c r="C777" s="411">
        <v>1</v>
      </c>
      <c r="D777" s="412" t="s">
        <v>52</v>
      </c>
      <c r="E777" s="260"/>
      <c r="F777" s="426">
        <f t="shared" si="16"/>
        <v>0</v>
      </c>
      <c r="G777" s="337"/>
      <c r="H777" s="327"/>
      <c r="I777" s="327"/>
    </row>
    <row r="778" spans="1:9" x14ac:dyDescent="0.2">
      <c r="A778" s="466" t="s">
        <v>482</v>
      </c>
      <c r="B778" s="467" t="s">
        <v>728</v>
      </c>
      <c r="C778" s="411">
        <v>0.21</v>
      </c>
      <c r="D778" s="412" t="s">
        <v>8</v>
      </c>
      <c r="E778" s="260"/>
      <c r="F778" s="426">
        <f t="shared" si="16"/>
        <v>0</v>
      </c>
      <c r="G778" s="337"/>
      <c r="H778" s="327"/>
      <c r="I778" s="327"/>
    </row>
    <row r="779" spans="1:9" x14ac:dyDescent="0.2">
      <c r="A779" s="466" t="s">
        <v>483</v>
      </c>
      <c r="B779" s="467" t="s">
        <v>729</v>
      </c>
      <c r="C779" s="411">
        <v>0.19</v>
      </c>
      <c r="D779" s="412" t="s">
        <v>8</v>
      </c>
      <c r="E779" s="260"/>
      <c r="F779" s="426">
        <f t="shared" si="16"/>
        <v>0</v>
      </c>
      <c r="G779" s="337"/>
      <c r="H779" s="327"/>
      <c r="I779" s="327"/>
    </row>
    <row r="780" spans="1:9" x14ac:dyDescent="0.2">
      <c r="A780" s="466" t="s">
        <v>484</v>
      </c>
      <c r="B780" s="467" t="s">
        <v>730</v>
      </c>
      <c r="C780" s="411">
        <v>1.57</v>
      </c>
      <c r="D780" s="412" t="s">
        <v>8</v>
      </c>
      <c r="E780" s="260"/>
      <c r="F780" s="426">
        <f t="shared" si="16"/>
        <v>0</v>
      </c>
      <c r="G780" s="337"/>
      <c r="H780" s="327"/>
      <c r="I780" s="327"/>
    </row>
    <row r="781" spans="1:9" x14ac:dyDescent="0.2">
      <c r="A781" s="466" t="s">
        <v>485</v>
      </c>
      <c r="B781" s="467" t="s">
        <v>486</v>
      </c>
      <c r="C781" s="411">
        <v>0.93</v>
      </c>
      <c r="D781" s="412" t="s">
        <v>8</v>
      </c>
      <c r="E781" s="260"/>
      <c r="F781" s="426">
        <f t="shared" si="16"/>
        <v>0</v>
      </c>
      <c r="G781" s="337"/>
      <c r="H781" s="327"/>
      <c r="I781" s="327"/>
    </row>
    <row r="782" spans="1:9" x14ac:dyDescent="0.2">
      <c r="A782" s="468" t="s">
        <v>487</v>
      </c>
      <c r="B782" s="469" t="s">
        <v>488</v>
      </c>
      <c r="C782" s="456">
        <v>1</v>
      </c>
      <c r="D782" s="665" t="s">
        <v>52</v>
      </c>
      <c r="E782" s="262"/>
      <c r="F782" s="426">
        <f t="shared" si="16"/>
        <v>0</v>
      </c>
      <c r="G782" s="337"/>
      <c r="H782" s="327"/>
      <c r="I782" s="327"/>
    </row>
    <row r="783" spans="1:9" x14ac:dyDescent="0.2">
      <c r="A783" s="142"/>
      <c r="B783" s="142"/>
      <c r="C783" s="470"/>
      <c r="D783" s="408"/>
      <c r="E783" s="158"/>
      <c r="F783" s="426">
        <f t="shared" si="16"/>
        <v>0</v>
      </c>
      <c r="G783" s="337"/>
      <c r="H783" s="327"/>
      <c r="I783" s="327"/>
    </row>
    <row r="784" spans="1:9" ht="25.5" x14ac:dyDescent="0.2">
      <c r="A784" s="391">
        <v>7.2</v>
      </c>
      <c r="B784" s="391" t="s">
        <v>782</v>
      </c>
      <c r="C784" s="471"/>
      <c r="D784" s="458"/>
      <c r="E784" s="471"/>
      <c r="F784" s="426">
        <f t="shared" si="16"/>
        <v>0</v>
      </c>
      <c r="G784" s="337"/>
      <c r="H784" s="327"/>
      <c r="I784" s="327"/>
    </row>
    <row r="785" spans="1:9" x14ac:dyDescent="0.2">
      <c r="A785" s="472" t="s">
        <v>489</v>
      </c>
      <c r="B785" s="473" t="s">
        <v>491</v>
      </c>
      <c r="C785" s="470">
        <v>17</v>
      </c>
      <c r="D785" s="408" t="s">
        <v>52</v>
      </c>
      <c r="E785" s="470"/>
      <c r="F785" s="426">
        <f t="shared" si="16"/>
        <v>0</v>
      </c>
      <c r="G785" s="337"/>
      <c r="H785" s="327"/>
      <c r="I785" s="327"/>
    </row>
    <row r="786" spans="1:9" x14ac:dyDescent="0.2">
      <c r="A786" s="472" t="s">
        <v>490</v>
      </c>
      <c r="B786" s="473" t="s">
        <v>493</v>
      </c>
      <c r="C786" s="470">
        <v>12.97</v>
      </c>
      <c r="D786" s="408" t="s">
        <v>9</v>
      </c>
      <c r="E786" s="470"/>
      <c r="F786" s="426">
        <f t="shared" si="16"/>
        <v>0</v>
      </c>
      <c r="G786" s="337"/>
      <c r="H786" s="327"/>
      <c r="I786" s="327"/>
    </row>
    <row r="787" spans="1:9" x14ac:dyDescent="0.2">
      <c r="A787" s="472" t="s">
        <v>492</v>
      </c>
      <c r="B787" s="473" t="s">
        <v>495</v>
      </c>
      <c r="C787" s="470">
        <v>1</v>
      </c>
      <c r="D787" s="408" t="s">
        <v>52</v>
      </c>
      <c r="E787" s="470"/>
      <c r="F787" s="426">
        <f t="shared" si="16"/>
        <v>0</v>
      </c>
      <c r="G787" s="337"/>
      <c r="H787" s="327"/>
      <c r="I787" s="327"/>
    </row>
    <row r="788" spans="1:9" x14ac:dyDescent="0.2">
      <c r="A788" s="472" t="s">
        <v>494</v>
      </c>
      <c r="B788" s="473" t="s">
        <v>497</v>
      </c>
      <c r="C788" s="470">
        <v>1</v>
      </c>
      <c r="D788" s="408" t="s">
        <v>52</v>
      </c>
      <c r="E788" s="470"/>
      <c r="F788" s="426">
        <f t="shared" si="16"/>
        <v>0</v>
      </c>
      <c r="G788" s="337"/>
      <c r="H788" s="327"/>
      <c r="I788" s="327"/>
    </row>
    <row r="789" spans="1:9" x14ac:dyDescent="0.2">
      <c r="A789" s="472" t="s">
        <v>496</v>
      </c>
      <c r="B789" s="467" t="s">
        <v>499</v>
      </c>
      <c r="C789" s="411">
        <v>3</v>
      </c>
      <c r="D789" s="412" t="s">
        <v>66</v>
      </c>
      <c r="E789" s="260"/>
      <c r="F789" s="426">
        <f t="shared" si="16"/>
        <v>0</v>
      </c>
      <c r="G789" s="337"/>
      <c r="H789" s="327"/>
      <c r="I789" s="327"/>
    </row>
    <row r="790" spans="1:9" x14ac:dyDescent="0.2">
      <c r="A790" s="472" t="s">
        <v>498</v>
      </c>
      <c r="B790" s="467" t="s">
        <v>501</v>
      </c>
      <c r="C790" s="411">
        <v>3</v>
      </c>
      <c r="D790" s="412" t="s">
        <v>66</v>
      </c>
      <c r="E790" s="260"/>
      <c r="F790" s="426">
        <f t="shared" si="16"/>
        <v>0</v>
      </c>
      <c r="G790" s="337"/>
      <c r="H790" s="327"/>
      <c r="I790" s="327"/>
    </row>
    <row r="791" spans="1:9" x14ac:dyDescent="0.2">
      <c r="A791" s="466"/>
      <c r="B791" s="467"/>
      <c r="C791" s="411"/>
      <c r="D791" s="412"/>
      <c r="E791" s="260"/>
      <c r="F791" s="426">
        <f t="shared" si="16"/>
        <v>0</v>
      </c>
      <c r="G791" s="337"/>
      <c r="H791" s="327"/>
      <c r="I791" s="327"/>
    </row>
    <row r="792" spans="1:9" x14ac:dyDescent="0.2">
      <c r="A792" s="466"/>
      <c r="B792" s="467"/>
      <c r="C792" s="411"/>
      <c r="D792" s="412"/>
      <c r="E792" s="260"/>
      <c r="F792" s="426">
        <f t="shared" si="16"/>
        <v>0</v>
      </c>
      <c r="G792" s="337"/>
      <c r="H792" s="327"/>
      <c r="I792" s="327"/>
    </row>
    <row r="793" spans="1:9" ht="25.5" x14ac:dyDescent="0.2">
      <c r="A793" s="690" t="s">
        <v>500</v>
      </c>
      <c r="B793" s="463" t="s">
        <v>502</v>
      </c>
      <c r="C793" s="470"/>
      <c r="D793" s="408"/>
      <c r="E793" s="470"/>
      <c r="F793" s="426">
        <f t="shared" si="16"/>
        <v>0</v>
      </c>
      <c r="G793" s="337"/>
      <c r="H793" s="327"/>
      <c r="I793" s="327"/>
    </row>
    <row r="794" spans="1:9" x14ac:dyDescent="0.2">
      <c r="A794" s="474" t="s">
        <v>783</v>
      </c>
      <c r="B794" s="473" t="s">
        <v>491</v>
      </c>
      <c r="C794" s="470">
        <v>15</v>
      </c>
      <c r="D794" s="408" t="s">
        <v>52</v>
      </c>
      <c r="E794" s="470"/>
      <c r="F794" s="426">
        <f t="shared" si="16"/>
        <v>0</v>
      </c>
      <c r="G794" s="337"/>
      <c r="H794" s="327"/>
      <c r="I794" s="327"/>
    </row>
    <row r="795" spans="1:9" x14ac:dyDescent="0.2">
      <c r="A795" s="474" t="s">
        <v>784</v>
      </c>
      <c r="B795" s="473" t="s">
        <v>493</v>
      </c>
      <c r="C795" s="470">
        <v>10.91</v>
      </c>
      <c r="D795" s="408" t="s">
        <v>9</v>
      </c>
      <c r="E795" s="470"/>
      <c r="F795" s="426">
        <f t="shared" si="16"/>
        <v>0</v>
      </c>
      <c r="G795" s="337"/>
      <c r="H795" s="327"/>
      <c r="I795" s="327"/>
    </row>
    <row r="796" spans="1:9" x14ac:dyDescent="0.2">
      <c r="A796" s="474" t="s">
        <v>785</v>
      </c>
      <c r="B796" s="473" t="s">
        <v>497</v>
      </c>
      <c r="C796" s="470">
        <v>1</v>
      </c>
      <c r="D796" s="408" t="s">
        <v>52</v>
      </c>
      <c r="E796" s="470"/>
      <c r="F796" s="426">
        <f t="shared" ref="F796:F858" si="17">ROUND(C796*E796,2)</f>
        <v>0</v>
      </c>
      <c r="G796" s="337"/>
      <c r="H796" s="327"/>
      <c r="I796" s="327"/>
    </row>
    <row r="797" spans="1:9" x14ac:dyDescent="0.2">
      <c r="A797" s="474" t="s">
        <v>786</v>
      </c>
      <c r="B797" s="467" t="s">
        <v>499</v>
      </c>
      <c r="C797" s="411">
        <v>3</v>
      </c>
      <c r="D797" s="412" t="s">
        <v>66</v>
      </c>
      <c r="E797" s="260"/>
      <c r="F797" s="426">
        <f t="shared" si="17"/>
        <v>0</v>
      </c>
      <c r="G797" s="337"/>
      <c r="H797" s="327"/>
      <c r="I797" s="327"/>
    </row>
    <row r="798" spans="1:9" x14ac:dyDescent="0.2">
      <c r="A798" s="474" t="s">
        <v>787</v>
      </c>
      <c r="B798" s="467" t="s">
        <v>501</v>
      </c>
      <c r="C798" s="411">
        <v>3</v>
      </c>
      <c r="D798" s="412" t="s">
        <v>66</v>
      </c>
      <c r="E798" s="260"/>
      <c r="F798" s="426">
        <f t="shared" si="17"/>
        <v>0</v>
      </c>
      <c r="G798" s="337"/>
      <c r="H798" s="327"/>
      <c r="I798" s="327"/>
    </row>
    <row r="799" spans="1:9" x14ac:dyDescent="0.2">
      <c r="A799" s="466"/>
      <c r="B799" s="467"/>
      <c r="C799" s="411"/>
      <c r="D799" s="412"/>
      <c r="E799" s="260"/>
      <c r="F799" s="426">
        <f t="shared" si="17"/>
        <v>0</v>
      </c>
      <c r="G799" s="337"/>
      <c r="H799" s="327"/>
      <c r="I799" s="327"/>
    </row>
    <row r="800" spans="1:9" x14ac:dyDescent="0.2">
      <c r="A800" s="476">
        <v>8</v>
      </c>
      <c r="B800" s="401" t="s">
        <v>503</v>
      </c>
      <c r="C800" s="470"/>
      <c r="D800" s="477"/>
      <c r="E800" s="478"/>
      <c r="F800" s="426">
        <f t="shared" si="17"/>
        <v>0</v>
      </c>
      <c r="G800" s="337"/>
      <c r="H800" s="327"/>
      <c r="I800" s="327"/>
    </row>
    <row r="801" spans="1:9" ht="25.5" x14ac:dyDescent="0.2">
      <c r="A801" s="479">
        <v>8.1</v>
      </c>
      <c r="B801" s="142" t="s">
        <v>504</v>
      </c>
      <c r="C801" s="260">
        <v>2</v>
      </c>
      <c r="D801" s="480" t="s">
        <v>52</v>
      </c>
      <c r="E801" s="481"/>
      <c r="F801" s="426">
        <f t="shared" si="17"/>
        <v>0</v>
      </c>
      <c r="G801" s="337"/>
      <c r="H801" s="327"/>
      <c r="I801" s="327"/>
    </row>
    <row r="802" spans="1:9" ht="25.5" x14ac:dyDescent="0.2">
      <c r="A802" s="479">
        <v>8.1999999999999993</v>
      </c>
      <c r="B802" s="142" t="s">
        <v>505</v>
      </c>
      <c r="C802" s="260">
        <v>12</v>
      </c>
      <c r="D802" s="482" t="s">
        <v>52</v>
      </c>
      <c r="E802" s="481"/>
      <c r="F802" s="426">
        <f t="shared" si="17"/>
        <v>0</v>
      </c>
      <c r="G802" s="337"/>
      <c r="H802" s="327"/>
      <c r="I802" s="327"/>
    </row>
    <row r="803" spans="1:9" ht="25.5" x14ac:dyDescent="0.2">
      <c r="A803" s="479">
        <v>8.3000000000000007</v>
      </c>
      <c r="B803" s="142" t="s">
        <v>506</v>
      </c>
      <c r="C803" s="260">
        <v>3</v>
      </c>
      <c r="D803" s="482" t="s">
        <v>52</v>
      </c>
      <c r="E803" s="481"/>
      <c r="F803" s="426">
        <f t="shared" si="17"/>
        <v>0</v>
      </c>
      <c r="G803" s="337"/>
      <c r="H803" s="327"/>
      <c r="I803" s="327"/>
    </row>
    <row r="804" spans="1:9" x14ac:dyDescent="0.2">
      <c r="A804" s="477"/>
      <c r="B804" s="142"/>
      <c r="C804" s="260"/>
      <c r="D804" s="482"/>
      <c r="E804" s="481"/>
      <c r="F804" s="426">
        <f t="shared" si="17"/>
        <v>0</v>
      </c>
      <c r="G804" s="337"/>
      <c r="H804" s="327"/>
      <c r="I804" s="327"/>
    </row>
    <row r="805" spans="1:9" x14ac:dyDescent="0.2">
      <c r="A805" s="476">
        <v>8.4</v>
      </c>
      <c r="B805" s="463" t="s">
        <v>507</v>
      </c>
      <c r="C805" s="260"/>
      <c r="D805" s="482"/>
      <c r="E805" s="481"/>
      <c r="F805" s="426">
        <f t="shared" si="17"/>
        <v>0</v>
      </c>
      <c r="G805" s="337"/>
      <c r="H805" s="327"/>
      <c r="I805" s="327"/>
    </row>
    <row r="806" spans="1:9" ht="25.5" x14ac:dyDescent="0.2">
      <c r="A806" s="479" t="s">
        <v>508</v>
      </c>
      <c r="B806" s="142" t="s">
        <v>509</v>
      </c>
      <c r="C806" s="260">
        <v>18</v>
      </c>
      <c r="D806" s="480" t="s">
        <v>52</v>
      </c>
      <c r="E806" s="481"/>
      <c r="F806" s="426">
        <f t="shared" si="17"/>
        <v>0</v>
      </c>
      <c r="G806" s="337"/>
      <c r="H806" s="327"/>
      <c r="I806" s="327"/>
    </row>
    <row r="807" spans="1:9" ht="25.5" x14ac:dyDescent="0.2">
      <c r="A807" s="479" t="s">
        <v>510</v>
      </c>
      <c r="B807" s="142" t="s">
        <v>511</v>
      </c>
      <c r="C807" s="260">
        <v>1</v>
      </c>
      <c r="D807" s="480" t="s">
        <v>52</v>
      </c>
      <c r="E807" s="481"/>
      <c r="F807" s="426">
        <f t="shared" si="17"/>
        <v>0</v>
      </c>
      <c r="G807" s="337"/>
      <c r="H807" s="327"/>
      <c r="I807" s="327"/>
    </row>
    <row r="808" spans="1:9" x14ac:dyDescent="0.2">
      <c r="A808" s="479"/>
      <c r="B808" s="142"/>
      <c r="C808" s="470"/>
      <c r="D808" s="477"/>
      <c r="E808" s="483"/>
      <c r="F808" s="426">
        <f t="shared" si="17"/>
        <v>0</v>
      </c>
      <c r="G808" s="337"/>
      <c r="H808" s="327"/>
      <c r="I808" s="327"/>
    </row>
    <row r="809" spans="1:9" x14ac:dyDescent="0.2">
      <c r="A809" s="686">
        <v>8.5</v>
      </c>
      <c r="B809" s="463" t="s">
        <v>512</v>
      </c>
      <c r="C809" s="470"/>
      <c r="D809" s="477"/>
      <c r="E809" s="483"/>
      <c r="F809" s="426">
        <f t="shared" si="17"/>
        <v>0</v>
      </c>
      <c r="G809" s="337"/>
      <c r="H809" s="327"/>
      <c r="I809" s="327"/>
    </row>
    <row r="810" spans="1:9" x14ac:dyDescent="0.2">
      <c r="A810" s="479" t="s">
        <v>513</v>
      </c>
      <c r="B810" s="142" t="s">
        <v>788</v>
      </c>
      <c r="C810" s="260">
        <v>1</v>
      </c>
      <c r="D810" s="482" t="s">
        <v>52</v>
      </c>
      <c r="E810" s="481"/>
      <c r="F810" s="426">
        <f t="shared" si="17"/>
        <v>0</v>
      </c>
      <c r="G810" s="337"/>
      <c r="H810" s="327"/>
      <c r="I810" s="327"/>
    </row>
    <row r="811" spans="1:9" x14ac:dyDescent="0.2">
      <c r="A811" s="479"/>
      <c r="B811" s="142"/>
      <c r="C811" s="260"/>
      <c r="D811" s="482"/>
      <c r="E811" s="481"/>
      <c r="F811" s="426">
        <f t="shared" si="17"/>
        <v>0</v>
      </c>
      <c r="G811" s="337"/>
      <c r="H811" s="327"/>
      <c r="I811" s="327"/>
    </row>
    <row r="812" spans="1:9" x14ac:dyDescent="0.2">
      <c r="A812" s="484" t="s">
        <v>514</v>
      </c>
      <c r="B812" s="142" t="s">
        <v>515</v>
      </c>
      <c r="C812" s="260">
        <v>5</v>
      </c>
      <c r="D812" s="666" t="s">
        <v>52</v>
      </c>
      <c r="E812" s="481"/>
      <c r="F812" s="426">
        <f t="shared" si="17"/>
        <v>0</v>
      </c>
      <c r="G812" s="337"/>
      <c r="H812" s="327"/>
      <c r="I812" s="327"/>
    </row>
    <row r="813" spans="1:9" x14ac:dyDescent="0.2">
      <c r="A813" s="484"/>
      <c r="B813" s="142"/>
      <c r="C813" s="260"/>
      <c r="D813" s="482"/>
      <c r="E813" s="481"/>
      <c r="F813" s="426">
        <f t="shared" si="17"/>
        <v>0</v>
      </c>
      <c r="G813" s="337"/>
      <c r="H813" s="327"/>
      <c r="I813" s="327"/>
    </row>
    <row r="814" spans="1:9" x14ac:dyDescent="0.2">
      <c r="A814" s="484" t="s">
        <v>516</v>
      </c>
      <c r="B814" s="142" t="s">
        <v>517</v>
      </c>
      <c r="C814" s="260">
        <v>5</v>
      </c>
      <c r="D814" s="482" t="s">
        <v>52</v>
      </c>
      <c r="E814" s="481"/>
      <c r="F814" s="426">
        <f t="shared" si="17"/>
        <v>0</v>
      </c>
      <c r="G814" s="337"/>
      <c r="H814" s="327"/>
      <c r="I814" s="327"/>
    </row>
    <row r="815" spans="1:9" x14ac:dyDescent="0.2">
      <c r="A815" s="484" t="s">
        <v>518</v>
      </c>
      <c r="B815" s="142" t="s">
        <v>519</v>
      </c>
      <c r="C815" s="260">
        <v>1</v>
      </c>
      <c r="D815" s="482" t="s">
        <v>52</v>
      </c>
      <c r="E815" s="481"/>
      <c r="F815" s="426">
        <f t="shared" si="17"/>
        <v>0</v>
      </c>
      <c r="G815" s="337"/>
      <c r="H815" s="327"/>
      <c r="I815" s="327"/>
    </row>
    <row r="816" spans="1:9" x14ac:dyDescent="0.2">
      <c r="A816" s="484" t="s">
        <v>520</v>
      </c>
      <c r="B816" s="142" t="s">
        <v>12</v>
      </c>
      <c r="C816" s="260">
        <v>1</v>
      </c>
      <c r="D816" s="482" t="s">
        <v>52</v>
      </c>
      <c r="E816" s="481"/>
      <c r="F816" s="426">
        <f t="shared" si="17"/>
        <v>0</v>
      </c>
      <c r="G816" s="337"/>
      <c r="H816" s="327"/>
      <c r="I816" s="327"/>
    </row>
    <row r="817" spans="1:9" x14ac:dyDescent="0.2">
      <c r="A817" s="477"/>
      <c r="B817" s="142"/>
      <c r="C817" s="470"/>
      <c r="D817" s="485"/>
      <c r="E817" s="483"/>
      <c r="F817" s="426">
        <f t="shared" si="17"/>
        <v>0</v>
      </c>
      <c r="G817" s="337"/>
      <c r="H817" s="327"/>
      <c r="I817" s="327"/>
    </row>
    <row r="818" spans="1:9" ht="25.5" x14ac:dyDescent="0.2">
      <c r="A818" s="486">
        <v>9</v>
      </c>
      <c r="B818" s="463" t="s">
        <v>521</v>
      </c>
      <c r="C818" s="470"/>
      <c r="D818" s="408"/>
      <c r="E818" s="158"/>
      <c r="F818" s="426">
        <f t="shared" si="17"/>
        <v>0</v>
      </c>
      <c r="G818" s="337"/>
      <c r="H818" s="327"/>
      <c r="I818" s="327"/>
    </row>
    <row r="819" spans="1:9" x14ac:dyDescent="0.2">
      <c r="A819" s="479">
        <v>9.1</v>
      </c>
      <c r="B819" s="142" t="s">
        <v>522</v>
      </c>
      <c r="C819" s="470">
        <v>2</v>
      </c>
      <c r="D819" s="408" t="s">
        <v>52</v>
      </c>
      <c r="E819" s="158"/>
      <c r="F819" s="426">
        <f t="shared" si="17"/>
        <v>0</v>
      </c>
      <c r="G819" s="337"/>
      <c r="H819" s="327"/>
      <c r="I819" s="327"/>
    </row>
    <row r="820" spans="1:9" x14ac:dyDescent="0.2">
      <c r="A820" s="487"/>
      <c r="B820" s="463"/>
      <c r="C820" s="470"/>
      <c r="D820" s="408"/>
      <c r="E820" s="158"/>
      <c r="F820" s="426">
        <f t="shared" si="17"/>
        <v>0</v>
      </c>
      <c r="G820" s="337"/>
      <c r="H820" s="327"/>
      <c r="I820" s="327"/>
    </row>
    <row r="821" spans="1:9" x14ac:dyDescent="0.2">
      <c r="A821" s="487">
        <v>10</v>
      </c>
      <c r="B821" s="488" t="s">
        <v>523</v>
      </c>
      <c r="C821" s="243"/>
      <c r="D821" s="489"/>
      <c r="E821" s="490"/>
      <c r="F821" s="426">
        <f t="shared" si="17"/>
        <v>0</v>
      </c>
      <c r="G821" s="337"/>
      <c r="H821" s="327"/>
      <c r="I821" s="327"/>
    </row>
    <row r="822" spans="1:9" x14ac:dyDescent="0.2">
      <c r="A822" s="491">
        <v>10.1</v>
      </c>
      <c r="B822" s="492" t="s">
        <v>524</v>
      </c>
      <c r="C822" s="243">
        <v>43</v>
      </c>
      <c r="D822" s="489" t="s">
        <v>31</v>
      </c>
      <c r="E822" s="490"/>
      <c r="F822" s="426">
        <f t="shared" si="17"/>
        <v>0</v>
      </c>
      <c r="G822" s="337"/>
      <c r="H822" s="327"/>
      <c r="I822" s="327"/>
    </row>
    <row r="823" spans="1:9" x14ac:dyDescent="0.2">
      <c r="A823" s="491"/>
      <c r="B823" s="492"/>
      <c r="C823" s="243"/>
      <c r="D823" s="489"/>
      <c r="E823" s="490"/>
      <c r="F823" s="426">
        <f t="shared" si="17"/>
        <v>0</v>
      </c>
      <c r="G823" s="337"/>
      <c r="H823" s="327"/>
      <c r="I823" s="327"/>
    </row>
    <row r="824" spans="1:9" x14ac:dyDescent="0.2">
      <c r="A824" s="493">
        <v>10.199999999999999</v>
      </c>
      <c r="B824" s="488" t="s">
        <v>525</v>
      </c>
      <c r="C824" s="243"/>
      <c r="D824" s="489"/>
      <c r="E824" s="490"/>
      <c r="F824" s="426">
        <f t="shared" si="17"/>
        <v>0</v>
      </c>
      <c r="G824" s="337"/>
      <c r="H824" s="327"/>
      <c r="I824" s="327"/>
    </row>
    <row r="825" spans="1:9" x14ac:dyDescent="0.2">
      <c r="A825" s="494" t="s">
        <v>526</v>
      </c>
      <c r="B825" s="492" t="s">
        <v>527</v>
      </c>
      <c r="C825" s="243">
        <v>1</v>
      </c>
      <c r="D825" s="667" t="s">
        <v>52</v>
      </c>
      <c r="E825" s="490"/>
      <c r="F825" s="426">
        <f t="shared" si="17"/>
        <v>0</v>
      </c>
      <c r="G825" s="337"/>
      <c r="H825" s="327"/>
      <c r="I825" s="327"/>
    </row>
    <row r="826" spans="1:9" x14ac:dyDescent="0.2">
      <c r="A826" s="494" t="s">
        <v>528</v>
      </c>
      <c r="B826" s="492" t="s">
        <v>529</v>
      </c>
      <c r="C826" s="243">
        <v>4</v>
      </c>
      <c r="D826" s="489" t="s">
        <v>52</v>
      </c>
      <c r="E826" s="490"/>
      <c r="F826" s="426">
        <f t="shared" si="17"/>
        <v>0</v>
      </c>
      <c r="G826" s="337"/>
      <c r="H826" s="327"/>
      <c r="I826" s="327"/>
    </row>
    <row r="827" spans="1:9" x14ac:dyDescent="0.2">
      <c r="A827" s="494" t="s">
        <v>530</v>
      </c>
      <c r="B827" s="492" t="s">
        <v>531</v>
      </c>
      <c r="C827" s="243">
        <v>5</v>
      </c>
      <c r="D827" s="489" t="s">
        <v>52</v>
      </c>
      <c r="E827" s="490"/>
      <c r="F827" s="426">
        <f t="shared" si="17"/>
        <v>0</v>
      </c>
      <c r="G827" s="337"/>
      <c r="H827" s="327"/>
      <c r="I827" s="327"/>
    </row>
    <row r="828" spans="1:9" x14ac:dyDescent="0.2">
      <c r="A828" s="494" t="s">
        <v>532</v>
      </c>
      <c r="B828" s="492" t="s">
        <v>533</v>
      </c>
      <c r="C828" s="243">
        <v>5</v>
      </c>
      <c r="D828" s="489" t="s">
        <v>52</v>
      </c>
      <c r="E828" s="490"/>
      <c r="F828" s="426">
        <f t="shared" si="17"/>
        <v>0</v>
      </c>
      <c r="G828" s="337"/>
      <c r="H828" s="327"/>
      <c r="I828" s="327"/>
    </row>
    <row r="829" spans="1:9" x14ac:dyDescent="0.2">
      <c r="A829" s="494"/>
      <c r="B829" s="492"/>
      <c r="C829" s="243"/>
      <c r="D829" s="489"/>
      <c r="E829" s="490"/>
      <c r="F829" s="426">
        <f t="shared" si="17"/>
        <v>0</v>
      </c>
      <c r="G829" s="337"/>
      <c r="H829" s="327"/>
      <c r="I829" s="327"/>
    </row>
    <row r="830" spans="1:9" x14ac:dyDescent="0.2">
      <c r="A830" s="495">
        <v>11</v>
      </c>
      <c r="B830" s="463" t="s">
        <v>534</v>
      </c>
      <c r="C830" s="470"/>
      <c r="D830" s="408"/>
      <c r="E830" s="470"/>
      <c r="F830" s="426">
        <f t="shared" si="17"/>
        <v>0</v>
      </c>
      <c r="G830" s="337"/>
      <c r="H830" s="327"/>
      <c r="I830" s="327"/>
    </row>
    <row r="831" spans="1:9" x14ac:dyDescent="0.2">
      <c r="A831" s="496">
        <v>11.1</v>
      </c>
      <c r="B831" s="142" t="s">
        <v>731</v>
      </c>
      <c r="C831" s="260">
        <v>0.76</v>
      </c>
      <c r="D831" s="408" t="s">
        <v>8</v>
      </c>
      <c r="E831" s="260"/>
      <c r="F831" s="426">
        <f t="shared" si="17"/>
        <v>0</v>
      </c>
      <c r="G831" s="337"/>
      <c r="H831" s="327"/>
      <c r="I831" s="327"/>
    </row>
    <row r="832" spans="1:9" x14ac:dyDescent="0.2">
      <c r="A832" s="497"/>
      <c r="B832" s="142"/>
      <c r="C832" s="260"/>
      <c r="D832" s="408"/>
      <c r="E832" s="260"/>
      <c r="F832" s="426">
        <f t="shared" si="17"/>
        <v>0</v>
      </c>
      <c r="G832" s="337"/>
      <c r="H832" s="327"/>
      <c r="I832" s="327"/>
    </row>
    <row r="833" spans="1:9" x14ac:dyDescent="0.2">
      <c r="A833" s="475">
        <v>12</v>
      </c>
      <c r="B833" s="488" t="s">
        <v>535</v>
      </c>
      <c r="C833" s="260"/>
      <c r="D833" s="408"/>
      <c r="E833" s="260"/>
      <c r="F833" s="426">
        <f t="shared" si="17"/>
        <v>0</v>
      </c>
      <c r="G833" s="337"/>
      <c r="H833" s="327"/>
      <c r="I833" s="327"/>
    </row>
    <row r="834" spans="1:9" ht="25.5" x14ac:dyDescent="0.2">
      <c r="A834" s="468">
        <v>12.1</v>
      </c>
      <c r="B834" s="668" t="s">
        <v>536</v>
      </c>
      <c r="C834" s="260">
        <v>6.78</v>
      </c>
      <c r="D834" s="408" t="s">
        <v>8</v>
      </c>
      <c r="E834" s="260"/>
      <c r="F834" s="426">
        <f t="shared" si="17"/>
        <v>0</v>
      </c>
      <c r="G834" s="337"/>
      <c r="H834" s="327"/>
      <c r="I834" s="327"/>
    </row>
    <row r="835" spans="1:9" ht="25.5" x14ac:dyDescent="0.2">
      <c r="A835" s="468">
        <v>12.2</v>
      </c>
      <c r="B835" s="668" t="s">
        <v>537</v>
      </c>
      <c r="C835" s="260">
        <v>474.87</v>
      </c>
      <c r="D835" s="408" t="s">
        <v>538</v>
      </c>
      <c r="E835" s="260"/>
      <c r="F835" s="426">
        <f t="shared" si="17"/>
        <v>0</v>
      </c>
      <c r="G835" s="337"/>
      <c r="H835" s="327"/>
      <c r="I835" s="327"/>
    </row>
    <row r="836" spans="1:9" ht="25.5" x14ac:dyDescent="0.2">
      <c r="A836" s="468">
        <v>12.3</v>
      </c>
      <c r="B836" s="669" t="s">
        <v>539</v>
      </c>
      <c r="C836" s="260">
        <v>6.78</v>
      </c>
      <c r="D836" s="408" t="s">
        <v>8</v>
      </c>
      <c r="E836" s="260"/>
      <c r="F836" s="426">
        <f t="shared" si="17"/>
        <v>0</v>
      </c>
      <c r="G836" s="337"/>
      <c r="H836" s="327"/>
      <c r="I836" s="327"/>
    </row>
    <row r="837" spans="1:9" x14ac:dyDescent="0.2">
      <c r="A837" s="468">
        <v>12.4</v>
      </c>
      <c r="B837" s="142" t="s">
        <v>540</v>
      </c>
      <c r="C837" s="260">
        <v>1</v>
      </c>
      <c r="D837" s="408" t="s">
        <v>52</v>
      </c>
      <c r="E837" s="262"/>
      <c r="F837" s="426">
        <f t="shared" si="17"/>
        <v>0</v>
      </c>
      <c r="G837" s="337"/>
      <c r="H837" s="327"/>
      <c r="I837" s="327"/>
    </row>
    <row r="838" spans="1:9" x14ac:dyDescent="0.2">
      <c r="A838" s="475"/>
      <c r="B838" s="142"/>
      <c r="C838" s="470"/>
      <c r="D838" s="408"/>
      <c r="E838" s="158"/>
      <c r="F838" s="426">
        <f t="shared" si="17"/>
        <v>0</v>
      </c>
      <c r="G838" s="337"/>
      <c r="H838" s="327"/>
      <c r="I838" s="327"/>
    </row>
    <row r="839" spans="1:9" x14ac:dyDescent="0.2">
      <c r="A839" s="487">
        <v>13</v>
      </c>
      <c r="B839" s="488" t="s">
        <v>541</v>
      </c>
      <c r="C839" s="243"/>
      <c r="D839" s="489"/>
      <c r="E839" s="490"/>
      <c r="F839" s="426">
        <f t="shared" si="17"/>
        <v>0</v>
      </c>
      <c r="G839" s="337"/>
      <c r="H839" s="327"/>
      <c r="I839" s="327"/>
    </row>
    <row r="840" spans="1:9" ht="25.5" x14ac:dyDescent="0.2">
      <c r="A840" s="498">
        <v>13.1</v>
      </c>
      <c r="B840" s="269" t="s">
        <v>542</v>
      </c>
      <c r="C840" s="243">
        <v>4</v>
      </c>
      <c r="D840" s="489" t="s">
        <v>52</v>
      </c>
      <c r="E840" s="490"/>
      <c r="F840" s="426">
        <f t="shared" si="17"/>
        <v>0</v>
      </c>
      <c r="G840" s="337"/>
      <c r="H840" s="327"/>
      <c r="I840" s="327"/>
    </row>
    <row r="841" spans="1:9" x14ac:dyDescent="0.2">
      <c r="A841" s="494" t="s">
        <v>543</v>
      </c>
      <c r="B841" s="492" t="s">
        <v>544</v>
      </c>
      <c r="C841" s="243">
        <v>2</v>
      </c>
      <c r="D841" s="489" t="s">
        <v>31</v>
      </c>
      <c r="E841" s="490"/>
      <c r="F841" s="426">
        <f t="shared" si="17"/>
        <v>0</v>
      </c>
      <c r="G841" s="337"/>
      <c r="H841" s="327"/>
      <c r="I841" s="327"/>
    </row>
    <row r="842" spans="1:9" x14ac:dyDescent="0.2">
      <c r="A842" s="494" t="s">
        <v>545</v>
      </c>
      <c r="B842" s="492" t="s">
        <v>546</v>
      </c>
      <c r="C842" s="243">
        <v>1</v>
      </c>
      <c r="D842" s="489" t="s">
        <v>52</v>
      </c>
      <c r="E842" s="490"/>
      <c r="F842" s="426">
        <f t="shared" si="17"/>
        <v>0</v>
      </c>
      <c r="G842" s="337"/>
      <c r="H842" s="327"/>
      <c r="I842" s="327"/>
    </row>
    <row r="843" spans="1:9" x14ac:dyDescent="0.2">
      <c r="A843" s="494" t="s">
        <v>547</v>
      </c>
      <c r="B843" s="492" t="s">
        <v>548</v>
      </c>
      <c r="C843" s="243">
        <v>1</v>
      </c>
      <c r="D843" s="489" t="s">
        <v>52</v>
      </c>
      <c r="E843" s="490"/>
      <c r="F843" s="426">
        <f t="shared" si="17"/>
        <v>0</v>
      </c>
      <c r="G843" s="337"/>
      <c r="H843" s="327"/>
      <c r="I843" s="327"/>
    </row>
    <row r="844" spans="1:9" x14ac:dyDescent="0.2">
      <c r="A844" s="494" t="s">
        <v>549</v>
      </c>
      <c r="B844" s="679" t="s">
        <v>746</v>
      </c>
      <c r="C844" s="243">
        <v>1</v>
      </c>
      <c r="D844" s="489" t="s">
        <v>52</v>
      </c>
      <c r="E844" s="490"/>
      <c r="F844" s="426">
        <f t="shared" si="17"/>
        <v>0</v>
      </c>
      <c r="G844" s="337"/>
      <c r="H844" s="327"/>
      <c r="I844" s="327"/>
    </row>
    <row r="845" spans="1:9" x14ac:dyDescent="0.2">
      <c r="A845" s="494" t="s">
        <v>550</v>
      </c>
      <c r="B845" s="492" t="s">
        <v>551</v>
      </c>
      <c r="C845" s="243">
        <v>3</v>
      </c>
      <c r="D845" s="489" t="s">
        <v>52</v>
      </c>
      <c r="E845" s="490"/>
      <c r="F845" s="426">
        <f t="shared" si="17"/>
        <v>0</v>
      </c>
      <c r="G845" s="337"/>
      <c r="H845" s="327"/>
      <c r="I845" s="327"/>
    </row>
    <row r="846" spans="1:9" x14ac:dyDescent="0.2">
      <c r="A846" s="496">
        <v>13.7</v>
      </c>
      <c r="B846" s="492" t="s">
        <v>552</v>
      </c>
      <c r="C846" s="243">
        <v>3</v>
      </c>
      <c r="D846" s="489" t="s">
        <v>52</v>
      </c>
      <c r="E846" s="262"/>
      <c r="F846" s="426">
        <f t="shared" si="17"/>
        <v>0</v>
      </c>
      <c r="G846" s="337"/>
      <c r="H846" s="327"/>
      <c r="I846" s="327"/>
    </row>
    <row r="847" spans="1:9" x14ac:dyDescent="0.2">
      <c r="A847" s="496">
        <v>13.8</v>
      </c>
      <c r="B847" s="680" t="s">
        <v>747</v>
      </c>
      <c r="C847" s="470">
        <v>1</v>
      </c>
      <c r="D847" s="408" t="s">
        <v>52</v>
      </c>
      <c r="E847" s="470"/>
      <c r="F847" s="426">
        <f t="shared" si="17"/>
        <v>0</v>
      </c>
      <c r="G847" s="337"/>
      <c r="H847" s="327"/>
      <c r="I847" s="327"/>
    </row>
    <row r="848" spans="1:9" x14ac:dyDescent="0.2">
      <c r="A848" s="496">
        <v>13.9</v>
      </c>
      <c r="B848" s="680" t="s">
        <v>748</v>
      </c>
      <c r="C848" s="470">
        <v>7</v>
      </c>
      <c r="D848" s="408" t="s">
        <v>52</v>
      </c>
      <c r="E848" s="470"/>
      <c r="F848" s="426">
        <f t="shared" si="17"/>
        <v>0</v>
      </c>
      <c r="G848" s="337"/>
      <c r="H848" s="327"/>
      <c r="I848" s="327"/>
    </row>
    <row r="849" spans="1:9" x14ac:dyDescent="0.2">
      <c r="A849" s="499">
        <v>13.1</v>
      </c>
      <c r="B849" s="142" t="s">
        <v>553</v>
      </c>
      <c r="C849" s="470">
        <f>38.07+5.79</f>
        <v>43.86</v>
      </c>
      <c r="D849" s="408" t="s">
        <v>9</v>
      </c>
      <c r="E849" s="470"/>
      <c r="F849" s="426">
        <f t="shared" si="17"/>
        <v>0</v>
      </c>
      <c r="G849" s="337"/>
      <c r="H849" s="327"/>
      <c r="I849" s="327"/>
    </row>
    <row r="850" spans="1:9" x14ac:dyDescent="0.2">
      <c r="A850" s="499">
        <v>13.11</v>
      </c>
      <c r="B850" s="142" t="s">
        <v>554</v>
      </c>
      <c r="C850" s="470">
        <v>17.100000000000001</v>
      </c>
      <c r="D850" s="408" t="s">
        <v>9</v>
      </c>
      <c r="E850" s="470"/>
      <c r="F850" s="426">
        <f t="shared" si="17"/>
        <v>0</v>
      </c>
      <c r="G850" s="337"/>
      <c r="H850" s="327"/>
      <c r="I850" s="327"/>
    </row>
    <row r="851" spans="1:9" x14ac:dyDescent="0.2">
      <c r="A851" s="499">
        <v>13.12</v>
      </c>
      <c r="B851" s="142" t="s">
        <v>555</v>
      </c>
      <c r="C851" s="470">
        <v>3.32</v>
      </c>
      <c r="D851" s="408" t="s">
        <v>9</v>
      </c>
      <c r="E851" s="158"/>
      <c r="F851" s="426">
        <f t="shared" si="17"/>
        <v>0</v>
      </c>
      <c r="G851" s="337"/>
      <c r="H851" s="327"/>
      <c r="I851" s="327"/>
    </row>
    <row r="852" spans="1:9" x14ac:dyDescent="0.2">
      <c r="A852" s="499">
        <v>13.13</v>
      </c>
      <c r="B852" s="680" t="s">
        <v>750</v>
      </c>
      <c r="C852" s="470">
        <v>2</v>
      </c>
      <c r="D852" s="408" t="s">
        <v>52</v>
      </c>
      <c r="E852" s="158"/>
      <c r="F852" s="426">
        <f t="shared" si="17"/>
        <v>0</v>
      </c>
      <c r="G852" s="337"/>
      <c r="H852" s="327"/>
      <c r="I852" s="327"/>
    </row>
    <row r="853" spans="1:9" x14ac:dyDescent="0.2">
      <c r="A853" s="499">
        <v>13.14</v>
      </c>
      <c r="B853" s="680" t="s">
        <v>751</v>
      </c>
      <c r="C853" s="470">
        <v>7</v>
      </c>
      <c r="D853" s="408" t="s">
        <v>52</v>
      </c>
      <c r="E853" s="158"/>
      <c r="F853" s="426">
        <f t="shared" si="17"/>
        <v>0</v>
      </c>
      <c r="G853" s="337"/>
      <c r="H853" s="327"/>
      <c r="I853" s="327"/>
    </row>
    <row r="854" spans="1:9" x14ac:dyDescent="0.2">
      <c r="A854" s="499">
        <v>13.15</v>
      </c>
      <c r="B854" s="679" t="s">
        <v>752</v>
      </c>
      <c r="C854" s="243">
        <v>4</v>
      </c>
      <c r="D854" s="489" t="s">
        <v>52</v>
      </c>
      <c r="E854" s="490"/>
      <c r="F854" s="426">
        <f t="shared" si="17"/>
        <v>0</v>
      </c>
      <c r="G854" s="337"/>
      <c r="H854" s="327"/>
      <c r="I854" s="327"/>
    </row>
    <row r="855" spans="1:9" x14ac:dyDescent="0.2">
      <c r="A855" s="499">
        <v>13.16</v>
      </c>
      <c r="B855" s="679" t="s">
        <v>753</v>
      </c>
      <c r="C855" s="243">
        <v>4</v>
      </c>
      <c r="D855" s="489" t="s">
        <v>52</v>
      </c>
      <c r="E855" s="490"/>
      <c r="F855" s="426">
        <f t="shared" si="17"/>
        <v>0</v>
      </c>
      <c r="G855" s="337"/>
      <c r="H855" s="327"/>
      <c r="I855" s="327"/>
    </row>
    <row r="856" spans="1:9" x14ac:dyDescent="0.2">
      <c r="A856" s="499">
        <v>13.17</v>
      </c>
      <c r="B856" s="679" t="s">
        <v>754</v>
      </c>
      <c r="C856" s="243">
        <v>8</v>
      </c>
      <c r="D856" s="489" t="s">
        <v>52</v>
      </c>
      <c r="E856" s="490"/>
      <c r="F856" s="426">
        <f t="shared" si="17"/>
        <v>0</v>
      </c>
      <c r="G856" s="337"/>
      <c r="H856" s="327"/>
      <c r="I856" s="327"/>
    </row>
    <row r="857" spans="1:9" x14ac:dyDescent="0.2">
      <c r="A857" s="499">
        <v>13.18</v>
      </c>
      <c r="B857" s="679" t="s">
        <v>755</v>
      </c>
      <c r="C857" s="243">
        <v>4</v>
      </c>
      <c r="D857" s="489" t="s">
        <v>52</v>
      </c>
      <c r="E857" s="490"/>
      <c r="F857" s="426">
        <f t="shared" si="17"/>
        <v>0</v>
      </c>
      <c r="G857" s="337"/>
      <c r="H857" s="327"/>
      <c r="I857" s="327"/>
    </row>
    <row r="858" spans="1:9" x14ac:dyDescent="0.2">
      <c r="A858" s="499">
        <v>13.19</v>
      </c>
      <c r="B858" s="679" t="s">
        <v>756</v>
      </c>
      <c r="C858" s="243">
        <v>27.2</v>
      </c>
      <c r="D858" s="489" t="s">
        <v>9</v>
      </c>
      <c r="E858" s="490"/>
      <c r="F858" s="426">
        <f t="shared" si="17"/>
        <v>0</v>
      </c>
      <c r="G858" s="337"/>
      <c r="H858" s="327"/>
      <c r="I858" s="327"/>
    </row>
    <row r="859" spans="1:9" x14ac:dyDescent="0.2">
      <c r="A859" s="499">
        <v>13.2</v>
      </c>
      <c r="B859" s="679" t="s">
        <v>749</v>
      </c>
      <c r="C859" s="243">
        <v>27.2</v>
      </c>
      <c r="D859" s="489" t="s">
        <v>9</v>
      </c>
      <c r="E859" s="490"/>
      <c r="F859" s="426">
        <f t="shared" ref="F859:F873" si="18">ROUND(C859*E859,2)</f>
        <v>0</v>
      </c>
      <c r="G859" s="337"/>
      <c r="H859" s="327"/>
      <c r="I859" s="327"/>
    </row>
    <row r="860" spans="1:9" x14ac:dyDescent="0.2">
      <c r="A860" s="499">
        <v>13.21</v>
      </c>
      <c r="B860" s="492" t="s">
        <v>556</v>
      </c>
      <c r="C860" s="243">
        <v>2</v>
      </c>
      <c r="D860" s="489" t="s">
        <v>52</v>
      </c>
      <c r="E860" s="490"/>
      <c r="F860" s="426">
        <f t="shared" si="18"/>
        <v>0</v>
      </c>
      <c r="G860" s="337"/>
      <c r="H860" s="327"/>
      <c r="I860" s="327"/>
    </row>
    <row r="861" spans="1:9" x14ac:dyDescent="0.2">
      <c r="A861" s="499">
        <v>13.22</v>
      </c>
      <c r="B861" s="492" t="s">
        <v>557</v>
      </c>
      <c r="C861" s="243">
        <v>2</v>
      </c>
      <c r="D861" s="489" t="s">
        <v>52</v>
      </c>
      <c r="E861" s="262"/>
      <c r="F861" s="426">
        <f t="shared" si="18"/>
        <v>0</v>
      </c>
      <c r="G861" s="337"/>
      <c r="H861" s="327"/>
      <c r="I861" s="327"/>
    </row>
    <row r="862" spans="1:9" x14ac:dyDescent="0.2">
      <c r="A862" s="499">
        <v>13.23</v>
      </c>
      <c r="B862" s="142" t="s">
        <v>558</v>
      </c>
      <c r="C862" s="243">
        <v>35.840000000000003</v>
      </c>
      <c r="D862" s="489" t="s">
        <v>9</v>
      </c>
      <c r="E862" s="158"/>
      <c r="F862" s="426">
        <f t="shared" si="18"/>
        <v>0</v>
      </c>
      <c r="G862" s="337"/>
      <c r="H862" s="327"/>
      <c r="I862" s="327"/>
    </row>
    <row r="863" spans="1:9" x14ac:dyDescent="0.2">
      <c r="A863" s="499">
        <v>13.24</v>
      </c>
      <c r="B863" s="142" t="s">
        <v>559</v>
      </c>
      <c r="C863" s="243">
        <v>11.17</v>
      </c>
      <c r="D863" s="489" t="s">
        <v>9</v>
      </c>
      <c r="E863" s="158"/>
      <c r="F863" s="426">
        <f t="shared" si="18"/>
        <v>0</v>
      </c>
      <c r="G863" s="337"/>
      <c r="H863" s="327"/>
      <c r="I863" s="327"/>
    </row>
    <row r="864" spans="1:9" x14ac:dyDescent="0.2">
      <c r="A864" s="499">
        <v>13.25</v>
      </c>
      <c r="B864" s="142" t="s">
        <v>560</v>
      </c>
      <c r="C864" s="243">
        <v>15.17</v>
      </c>
      <c r="D864" s="489" t="s">
        <v>9</v>
      </c>
      <c r="E864" s="158"/>
      <c r="F864" s="426">
        <f t="shared" si="18"/>
        <v>0</v>
      </c>
      <c r="G864" s="337"/>
      <c r="H864" s="327"/>
      <c r="I864" s="327"/>
    </row>
    <row r="865" spans="1:9" x14ac:dyDescent="0.2">
      <c r="A865" s="499">
        <v>13.26</v>
      </c>
      <c r="B865" s="680" t="s">
        <v>789</v>
      </c>
      <c r="C865" s="243">
        <v>1</v>
      </c>
      <c r="D865" s="489" t="s">
        <v>52</v>
      </c>
      <c r="E865" s="158"/>
      <c r="F865" s="426">
        <f t="shared" si="18"/>
        <v>0</v>
      </c>
      <c r="G865" s="337"/>
      <c r="H865" s="327"/>
      <c r="I865" s="327"/>
    </row>
    <row r="866" spans="1:9" x14ac:dyDescent="0.2">
      <c r="A866" s="499">
        <v>13.27</v>
      </c>
      <c r="B866" s="680" t="s">
        <v>790</v>
      </c>
      <c r="C866" s="243">
        <v>14</v>
      </c>
      <c r="D866" s="489" t="s">
        <v>52</v>
      </c>
      <c r="E866" s="158"/>
      <c r="F866" s="426">
        <f t="shared" si="18"/>
        <v>0</v>
      </c>
      <c r="G866" s="337"/>
      <c r="H866" s="327"/>
      <c r="I866" s="327"/>
    </row>
    <row r="867" spans="1:9" x14ac:dyDescent="0.2">
      <c r="A867" s="499">
        <v>13.28</v>
      </c>
      <c r="B867" s="680" t="s">
        <v>791</v>
      </c>
      <c r="C867" s="243">
        <v>7</v>
      </c>
      <c r="D867" s="489" t="s">
        <v>52</v>
      </c>
      <c r="E867" s="158"/>
      <c r="F867" s="426">
        <f t="shared" si="18"/>
        <v>0</v>
      </c>
      <c r="G867" s="337"/>
      <c r="H867" s="327"/>
      <c r="I867" s="389"/>
    </row>
    <row r="868" spans="1:9" x14ac:dyDescent="0.2">
      <c r="A868" s="499">
        <v>13.29</v>
      </c>
      <c r="B868" s="680" t="s">
        <v>792</v>
      </c>
      <c r="C868" s="243">
        <v>1</v>
      </c>
      <c r="D868" s="489" t="s">
        <v>52</v>
      </c>
      <c r="E868" s="158"/>
      <c r="F868" s="426">
        <f t="shared" si="18"/>
        <v>0</v>
      </c>
      <c r="G868" s="337"/>
      <c r="H868" s="327"/>
      <c r="I868" s="327"/>
    </row>
    <row r="869" spans="1:9" x14ac:dyDescent="0.2">
      <c r="A869" s="499">
        <v>13.3</v>
      </c>
      <c r="B869" s="492" t="s">
        <v>561</v>
      </c>
      <c r="C869" s="243">
        <v>1</v>
      </c>
      <c r="D869" s="489" t="s">
        <v>52</v>
      </c>
      <c r="E869" s="158"/>
      <c r="F869" s="426">
        <f t="shared" si="18"/>
        <v>0</v>
      </c>
      <c r="G869" s="337"/>
      <c r="H869" s="389"/>
      <c r="I869" s="327"/>
    </row>
    <row r="870" spans="1:9" x14ac:dyDescent="0.2">
      <c r="A870" s="499">
        <v>13.31</v>
      </c>
      <c r="B870" s="492" t="s">
        <v>562</v>
      </c>
      <c r="C870" s="243">
        <v>3</v>
      </c>
      <c r="D870" s="489" t="s">
        <v>52</v>
      </c>
      <c r="E870" s="262"/>
      <c r="F870" s="426">
        <f t="shared" si="18"/>
        <v>0</v>
      </c>
      <c r="G870" s="337"/>
      <c r="H870" s="327"/>
      <c r="I870" s="338"/>
    </row>
    <row r="871" spans="1:9" x14ac:dyDescent="0.2">
      <c r="A871" s="499">
        <v>13.32</v>
      </c>
      <c r="B871" s="492" t="s">
        <v>76</v>
      </c>
      <c r="C871" s="243">
        <v>1</v>
      </c>
      <c r="D871" s="489" t="s">
        <v>52</v>
      </c>
      <c r="E871" s="490"/>
      <c r="F871" s="426">
        <f t="shared" si="18"/>
        <v>0</v>
      </c>
      <c r="G871" s="337"/>
      <c r="H871" s="327"/>
      <c r="I871" s="389"/>
    </row>
    <row r="872" spans="1:9" x14ac:dyDescent="0.2">
      <c r="A872" s="499"/>
      <c r="B872" s="492"/>
      <c r="C872" s="243"/>
      <c r="D872" s="489"/>
      <c r="E872" s="490"/>
      <c r="F872" s="426">
        <f t="shared" si="18"/>
        <v>0</v>
      </c>
      <c r="G872" s="337"/>
      <c r="H872" s="327"/>
      <c r="I872" s="389"/>
    </row>
    <row r="873" spans="1:9" x14ac:dyDescent="0.2">
      <c r="A873" s="472">
        <v>14</v>
      </c>
      <c r="B873" s="492" t="s">
        <v>119</v>
      </c>
      <c r="C873" s="243">
        <v>1</v>
      </c>
      <c r="D873" s="489" t="s">
        <v>52</v>
      </c>
      <c r="E873" s="490"/>
      <c r="F873" s="426">
        <f t="shared" si="18"/>
        <v>0</v>
      </c>
      <c r="G873" s="337"/>
      <c r="H873" s="327"/>
      <c r="I873" s="389"/>
    </row>
    <row r="874" spans="1:9" x14ac:dyDescent="0.2">
      <c r="A874" s="184"/>
      <c r="B874" s="228" t="s">
        <v>568</v>
      </c>
      <c r="C874" s="280"/>
      <c r="D874" s="229"/>
      <c r="E874" s="314"/>
      <c r="F874" s="381">
        <f>SUM(F732:F873)</f>
        <v>0</v>
      </c>
      <c r="G874" s="337"/>
      <c r="H874" s="327"/>
      <c r="I874" s="327"/>
    </row>
    <row r="875" spans="1:9" x14ac:dyDescent="0.2">
      <c r="A875" s="184"/>
      <c r="B875" s="228"/>
      <c r="C875" s="280"/>
      <c r="D875" s="229"/>
      <c r="E875" s="314"/>
      <c r="F875" s="381"/>
      <c r="G875" s="337"/>
      <c r="H875" s="327"/>
      <c r="I875" s="327"/>
    </row>
    <row r="876" spans="1:9" x14ac:dyDescent="0.2">
      <c r="A876" s="1" t="s">
        <v>570</v>
      </c>
      <c r="B876" s="2" t="s">
        <v>662</v>
      </c>
      <c r="C876" s="3"/>
      <c r="D876" s="4"/>
      <c r="E876" s="239"/>
      <c r="F876" s="3"/>
      <c r="G876" s="337"/>
      <c r="H876" s="327"/>
      <c r="I876" s="327"/>
    </row>
    <row r="877" spans="1:9" x14ac:dyDescent="0.2">
      <c r="A877" s="5"/>
      <c r="B877" s="6"/>
      <c r="C877" s="3"/>
      <c r="D877" s="4"/>
      <c r="E877" s="317"/>
      <c r="F877" s="3"/>
      <c r="G877" s="337"/>
      <c r="H877" s="327"/>
      <c r="I877" s="327"/>
    </row>
    <row r="878" spans="1:9" x14ac:dyDescent="0.2">
      <c r="A878" s="7" t="s">
        <v>185</v>
      </c>
      <c r="B878" s="8" t="s">
        <v>576</v>
      </c>
      <c r="C878" s="283"/>
      <c r="D878" s="9"/>
      <c r="E878" s="317"/>
      <c r="F878" s="10"/>
      <c r="G878" s="337"/>
      <c r="H878" s="327"/>
      <c r="I878" s="327"/>
    </row>
    <row r="879" spans="1:9" x14ac:dyDescent="0.2">
      <c r="A879" s="11">
        <v>1</v>
      </c>
      <c r="B879" s="12" t="s">
        <v>577</v>
      </c>
      <c r="C879" s="284">
        <v>2</v>
      </c>
      <c r="D879" s="13" t="s">
        <v>52</v>
      </c>
      <c r="E879" s="318"/>
      <c r="F879" s="14">
        <f t="shared" ref="F879:F894" si="19">ROUND(C879*E879,2)</f>
        <v>0</v>
      </c>
      <c r="G879" s="337"/>
      <c r="H879" s="327"/>
      <c r="I879" s="327"/>
    </row>
    <row r="880" spans="1:9" x14ac:dyDescent="0.2">
      <c r="A880" s="11">
        <v>2</v>
      </c>
      <c r="B880" s="12" t="s">
        <v>578</v>
      </c>
      <c r="C880" s="284">
        <v>100</v>
      </c>
      <c r="D880" s="13" t="s">
        <v>563</v>
      </c>
      <c r="E880" s="318"/>
      <c r="F880" s="14">
        <f t="shared" si="19"/>
        <v>0</v>
      </c>
      <c r="G880" s="337"/>
      <c r="H880" s="327"/>
      <c r="I880" s="327"/>
    </row>
    <row r="881" spans="1:9" x14ac:dyDescent="0.2">
      <c r="A881" s="11">
        <v>3</v>
      </c>
      <c r="B881" s="15" t="s">
        <v>579</v>
      </c>
      <c r="C881" s="14">
        <v>1</v>
      </c>
      <c r="D881" s="16" t="s">
        <v>52</v>
      </c>
      <c r="E881" s="240"/>
      <c r="F881" s="14">
        <f t="shared" si="19"/>
        <v>0</v>
      </c>
      <c r="G881" s="337"/>
      <c r="H881" s="327"/>
      <c r="I881" s="327"/>
    </row>
    <row r="882" spans="1:9" x14ac:dyDescent="0.2">
      <c r="A882" s="11">
        <v>4</v>
      </c>
      <c r="B882" s="15" t="s">
        <v>347</v>
      </c>
      <c r="C882" s="14">
        <v>2</v>
      </c>
      <c r="D882" s="16" t="s">
        <v>52</v>
      </c>
      <c r="E882" s="318"/>
      <c r="F882" s="14">
        <f t="shared" si="19"/>
        <v>0</v>
      </c>
      <c r="G882" s="337"/>
      <c r="H882" s="327"/>
      <c r="I882" s="327"/>
    </row>
    <row r="883" spans="1:9" x14ac:dyDescent="0.2">
      <c r="A883" s="11">
        <v>5</v>
      </c>
      <c r="B883" s="12" t="s">
        <v>580</v>
      </c>
      <c r="C883" s="284">
        <v>1</v>
      </c>
      <c r="D883" s="17" t="s">
        <v>52</v>
      </c>
      <c r="E883" s="318"/>
      <c r="F883" s="14">
        <f t="shared" si="19"/>
        <v>0</v>
      </c>
      <c r="G883" s="337"/>
      <c r="H883" s="327"/>
      <c r="I883" s="327"/>
    </row>
    <row r="884" spans="1:9" x14ac:dyDescent="0.2">
      <c r="A884" s="11">
        <v>6</v>
      </c>
      <c r="B884" s="15" t="s">
        <v>581</v>
      </c>
      <c r="C884" s="284">
        <v>2</v>
      </c>
      <c r="D884" s="13" t="s">
        <v>52</v>
      </c>
      <c r="E884" s="318"/>
      <c r="F884" s="14">
        <f t="shared" si="19"/>
        <v>0</v>
      </c>
      <c r="G884" s="337"/>
      <c r="H884" s="327"/>
      <c r="I884" s="327"/>
    </row>
    <row r="885" spans="1:9" ht="25.5" x14ac:dyDescent="0.2">
      <c r="A885" s="11">
        <v>7</v>
      </c>
      <c r="B885" s="18" t="s">
        <v>582</v>
      </c>
      <c r="C885" s="285">
        <v>1</v>
      </c>
      <c r="D885" s="13" t="s">
        <v>52</v>
      </c>
      <c r="E885" s="319"/>
      <c r="F885" s="14">
        <f t="shared" si="19"/>
        <v>0</v>
      </c>
      <c r="G885" s="337"/>
      <c r="H885" s="327"/>
      <c r="I885" s="327"/>
    </row>
    <row r="886" spans="1:9" x14ac:dyDescent="0.2">
      <c r="A886" s="11">
        <v>8</v>
      </c>
      <c r="B886" s="12" t="s">
        <v>583</v>
      </c>
      <c r="C886" s="284">
        <v>1</v>
      </c>
      <c r="D886" s="17" t="s">
        <v>52</v>
      </c>
      <c r="E886" s="318"/>
      <c r="F886" s="14">
        <f t="shared" si="19"/>
        <v>0</v>
      </c>
      <c r="G886" s="337"/>
      <c r="H886" s="327"/>
      <c r="I886" s="327"/>
    </row>
    <row r="887" spans="1:9" x14ac:dyDescent="0.2">
      <c r="A887" s="11">
        <v>9</v>
      </c>
      <c r="B887" s="12" t="s">
        <v>584</v>
      </c>
      <c r="C887" s="284">
        <v>1</v>
      </c>
      <c r="D887" s="17" t="s">
        <v>52</v>
      </c>
      <c r="E887" s="318"/>
      <c r="F887" s="14">
        <f t="shared" si="19"/>
        <v>0</v>
      </c>
      <c r="G887" s="337"/>
      <c r="H887" s="327"/>
      <c r="I887" s="327"/>
    </row>
    <row r="888" spans="1:9" x14ac:dyDescent="0.2">
      <c r="A888" s="11">
        <v>10</v>
      </c>
      <c r="B888" s="12" t="s">
        <v>585</v>
      </c>
      <c r="C888" s="284">
        <v>2</v>
      </c>
      <c r="D888" s="17" t="s">
        <v>52</v>
      </c>
      <c r="E888" s="318"/>
      <c r="F888" s="14">
        <f t="shared" si="19"/>
        <v>0</v>
      </c>
      <c r="G888" s="337"/>
      <c r="H888" s="327"/>
      <c r="I888" s="327"/>
    </row>
    <row r="889" spans="1:9" x14ac:dyDescent="0.2">
      <c r="A889" s="11">
        <v>11</v>
      </c>
      <c r="B889" s="12" t="s">
        <v>586</v>
      </c>
      <c r="C889" s="284">
        <v>2</v>
      </c>
      <c r="D889" s="17" t="s">
        <v>52</v>
      </c>
      <c r="E889" s="318"/>
      <c r="F889" s="14">
        <f t="shared" si="19"/>
        <v>0</v>
      </c>
      <c r="G889" s="337"/>
      <c r="H889" s="327"/>
      <c r="I889" s="327"/>
    </row>
    <row r="890" spans="1:9" x14ac:dyDescent="0.2">
      <c r="A890" s="11">
        <v>12</v>
      </c>
      <c r="B890" s="12" t="s">
        <v>587</v>
      </c>
      <c r="C890" s="284">
        <v>2</v>
      </c>
      <c r="D890" s="17" t="s">
        <v>52</v>
      </c>
      <c r="E890" s="318"/>
      <c r="F890" s="14">
        <f t="shared" si="19"/>
        <v>0</v>
      </c>
      <c r="G890" s="337"/>
      <c r="H890" s="327"/>
      <c r="I890" s="327"/>
    </row>
    <row r="891" spans="1:9" x14ac:dyDescent="0.2">
      <c r="A891" s="11">
        <v>13</v>
      </c>
      <c r="B891" s="12" t="s">
        <v>588</v>
      </c>
      <c r="C891" s="284">
        <v>0.2</v>
      </c>
      <c r="D891" s="17" t="s">
        <v>27</v>
      </c>
      <c r="E891" s="318"/>
      <c r="F891" s="14">
        <f t="shared" si="19"/>
        <v>0</v>
      </c>
      <c r="G891" s="337"/>
      <c r="H891" s="327"/>
      <c r="I891" s="327"/>
    </row>
    <row r="892" spans="1:9" x14ac:dyDescent="0.2">
      <c r="A892" s="41"/>
      <c r="B892" s="41" t="s">
        <v>589</v>
      </c>
      <c r="C892" s="14"/>
      <c r="D892" s="500"/>
      <c r="E892" s="240"/>
      <c r="F892" s="501">
        <f>SUM(F879:F891)</f>
        <v>0</v>
      </c>
      <c r="G892" s="502"/>
      <c r="H892" s="327"/>
      <c r="I892" s="327"/>
    </row>
    <row r="893" spans="1:9" x14ac:dyDescent="0.2">
      <c r="A893" s="20"/>
      <c r="B893" s="12"/>
      <c r="C893" s="284"/>
      <c r="D893" s="17"/>
      <c r="E893" s="320"/>
      <c r="F893" s="14"/>
      <c r="G893" s="337"/>
      <c r="H893" s="327"/>
      <c r="I893" s="327"/>
    </row>
    <row r="894" spans="1:9" x14ac:dyDescent="0.2">
      <c r="A894" s="21" t="s">
        <v>186</v>
      </c>
      <c r="B894" s="22" t="s">
        <v>590</v>
      </c>
      <c r="C894" s="284"/>
      <c r="D894" s="17"/>
      <c r="E894" s="318"/>
      <c r="F894" s="14">
        <f t="shared" si="19"/>
        <v>0</v>
      </c>
      <c r="G894" s="337"/>
      <c r="H894" s="327"/>
      <c r="I894" s="327"/>
    </row>
    <row r="895" spans="1:9" x14ac:dyDescent="0.2">
      <c r="A895" s="12">
        <v>1</v>
      </c>
      <c r="B895" s="12" t="s">
        <v>591</v>
      </c>
      <c r="C895" s="284">
        <v>1</v>
      </c>
      <c r="D895" s="17" t="s">
        <v>52</v>
      </c>
      <c r="E895" s="318"/>
      <c r="F895" s="14">
        <f t="shared" ref="F895:F919" si="20">ROUND(C895*E895,2)</f>
        <v>0</v>
      </c>
      <c r="G895" s="326"/>
      <c r="H895" s="503"/>
      <c r="I895" s="327"/>
    </row>
    <row r="896" spans="1:9" x14ac:dyDescent="0.2">
      <c r="A896" s="12">
        <v>2</v>
      </c>
      <c r="B896" s="12" t="s">
        <v>592</v>
      </c>
      <c r="C896" s="284">
        <v>2</v>
      </c>
      <c r="D896" s="17" t="s">
        <v>52</v>
      </c>
      <c r="E896" s="318"/>
      <c r="F896" s="14">
        <f t="shared" si="20"/>
        <v>0</v>
      </c>
      <c r="G896" s="326"/>
      <c r="H896" s="503"/>
      <c r="I896" s="327"/>
    </row>
    <row r="897" spans="1:9" x14ac:dyDescent="0.2">
      <c r="A897" s="12">
        <v>3</v>
      </c>
      <c r="B897" s="12" t="s">
        <v>593</v>
      </c>
      <c r="C897" s="284">
        <v>1</v>
      </c>
      <c r="D897" s="17" t="s">
        <v>52</v>
      </c>
      <c r="E897" s="318"/>
      <c r="F897" s="14">
        <f t="shared" si="20"/>
        <v>0</v>
      </c>
      <c r="G897" s="326"/>
      <c r="H897" s="503"/>
      <c r="I897" s="327"/>
    </row>
    <row r="898" spans="1:9" x14ac:dyDescent="0.2">
      <c r="A898" s="12">
        <v>4</v>
      </c>
      <c r="B898" s="12" t="s">
        <v>594</v>
      </c>
      <c r="C898" s="284">
        <v>4</v>
      </c>
      <c r="D898" s="17" t="s">
        <v>52</v>
      </c>
      <c r="E898" s="318"/>
      <c r="F898" s="14">
        <f t="shared" si="20"/>
        <v>0</v>
      </c>
      <c r="G898" s="326"/>
      <c r="H898" s="503"/>
      <c r="I898" s="327"/>
    </row>
    <row r="899" spans="1:9" x14ac:dyDescent="0.2">
      <c r="A899" s="12">
        <v>5</v>
      </c>
      <c r="B899" s="12" t="s">
        <v>595</v>
      </c>
      <c r="C899" s="284">
        <v>2</v>
      </c>
      <c r="D899" s="17" t="s">
        <v>52</v>
      </c>
      <c r="E899" s="318"/>
      <c r="F899" s="14">
        <f t="shared" si="20"/>
        <v>0</v>
      </c>
      <c r="G899" s="326"/>
      <c r="H899" s="503"/>
      <c r="I899" s="327"/>
    </row>
    <row r="900" spans="1:9" x14ac:dyDescent="0.2">
      <c r="A900" s="12">
        <v>6</v>
      </c>
      <c r="B900" s="12" t="s">
        <v>596</v>
      </c>
      <c r="C900" s="284">
        <v>2</v>
      </c>
      <c r="D900" s="17" t="s">
        <v>52</v>
      </c>
      <c r="E900" s="318"/>
      <c r="F900" s="14">
        <f t="shared" si="20"/>
        <v>0</v>
      </c>
      <c r="G900" s="326"/>
      <c r="H900" s="503"/>
      <c r="I900" s="327"/>
    </row>
    <row r="901" spans="1:9" x14ac:dyDescent="0.2">
      <c r="A901" s="12">
        <v>7</v>
      </c>
      <c r="B901" s="12" t="s">
        <v>597</v>
      </c>
      <c r="C901" s="284">
        <v>10</v>
      </c>
      <c r="D901" s="17" t="s">
        <v>52</v>
      </c>
      <c r="E901" s="318"/>
      <c r="F901" s="14">
        <f t="shared" si="20"/>
        <v>0</v>
      </c>
      <c r="G901" s="326"/>
      <c r="H901" s="503"/>
      <c r="I901" s="327"/>
    </row>
    <row r="902" spans="1:9" x14ac:dyDescent="0.2">
      <c r="A902" s="12">
        <v>8</v>
      </c>
      <c r="B902" s="12" t="s">
        <v>598</v>
      </c>
      <c r="C902" s="284">
        <v>7</v>
      </c>
      <c r="D902" s="17" t="s">
        <v>52</v>
      </c>
      <c r="E902" s="318"/>
      <c r="F902" s="14">
        <f t="shared" si="20"/>
        <v>0</v>
      </c>
      <c r="G902" s="326"/>
      <c r="H902" s="503"/>
      <c r="I902" s="327"/>
    </row>
    <row r="903" spans="1:9" x14ac:dyDescent="0.2">
      <c r="A903" s="12">
        <v>9</v>
      </c>
      <c r="B903" s="12" t="s">
        <v>599</v>
      </c>
      <c r="C903" s="284">
        <v>6</v>
      </c>
      <c r="D903" s="17" t="s">
        <v>52</v>
      </c>
      <c r="E903" s="318"/>
      <c r="F903" s="14">
        <f t="shared" si="20"/>
        <v>0</v>
      </c>
      <c r="G903" s="326"/>
      <c r="H903" s="503"/>
      <c r="I903" s="327"/>
    </row>
    <row r="904" spans="1:9" x14ac:dyDescent="0.2">
      <c r="A904" s="12">
        <v>10</v>
      </c>
      <c r="B904" s="12" t="s">
        <v>600</v>
      </c>
      <c r="C904" s="284">
        <v>40</v>
      </c>
      <c r="D904" s="17" t="s">
        <v>563</v>
      </c>
      <c r="E904" s="318"/>
      <c r="F904" s="14">
        <f t="shared" si="20"/>
        <v>0</v>
      </c>
      <c r="G904" s="326"/>
      <c r="H904" s="503"/>
      <c r="I904" s="327"/>
    </row>
    <row r="905" spans="1:9" x14ac:dyDescent="0.2">
      <c r="A905" s="12">
        <v>11</v>
      </c>
      <c r="B905" s="12" t="s">
        <v>601</v>
      </c>
      <c r="C905" s="284">
        <v>2</v>
      </c>
      <c r="D905" s="17" t="s">
        <v>52</v>
      </c>
      <c r="E905" s="318"/>
      <c r="F905" s="14">
        <f t="shared" si="20"/>
        <v>0</v>
      </c>
      <c r="G905" s="326"/>
      <c r="H905" s="503"/>
      <c r="I905" s="327"/>
    </row>
    <row r="906" spans="1:9" x14ac:dyDescent="0.2">
      <c r="A906" s="12">
        <v>12</v>
      </c>
      <c r="B906" s="12" t="s">
        <v>602</v>
      </c>
      <c r="C906" s="284">
        <v>2</v>
      </c>
      <c r="D906" s="17" t="s">
        <v>52</v>
      </c>
      <c r="E906" s="318"/>
      <c r="F906" s="14">
        <f t="shared" si="20"/>
        <v>0</v>
      </c>
      <c r="G906" s="326"/>
      <c r="H906" s="503"/>
      <c r="I906" s="327"/>
    </row>
    <row r="907" spans="1:9" x14ac:dyDescent="0.2">
      <c r="A907" s="12">
        <v>13</v>
      </c>
      <c r="B907" s="12" t="s">
        <v>665</v>
      </c>
      <c r="C907" s="284">
        <v>200</v>
      </c>
      <c r="D907" s="17" t="s">
        <v>563</v>
      </c>
      <c r="E907" s="318"/>
      <c r="F907" s="14">
        <f t="shared" si="20"/>
        <v>0</v>
      </c>
      <c r="G907" s="326"/>
      <c r="H907" s="503"/>
      <c r="I907" s="327"/>
    </row>
    <row r="908" spans="1:9" x14ac:dyDescent="0.2">
      <c r="A908" s="12">
        <v>14</v>
      </c>
      <c r="B908" s="12" t="s">
        <v>603</v>
      </c>
      <c r="C908" s="284">
        <v>200</v>
      </c>
      <c r="D908" s="17" t="s">
        <v>563</v>
      </c>
      <c r="E908" s="318"/>
      <c r="F908" s="14">
        <f t="shared" si="20"/>
        <v>0</v>
      </c>
      <c r="G908" s="326"/>
      <c r="H908" s="503"/>
      <c r="I908" s="327"/>
    </row>
    <row r="909" spans="1:9" x14ac:dyDescent="0.2">
      <c r="A909" s="12">
        <v>15</v>
      </c>
      <c r="B909" s="12" t="s">
        <v>604</v>
      </c>
      <c r="C909" s="284">
        <v>380</v>
      </c>
      <c r="D909" s="17" t="s">
        <v>563</v>
      </c>
      <c r="E909" s="318"/>
      <c r="F909" s="14">
        <f t="shared" si="20"/>
        <v>0</v>
      </c>
      <c r="G909" s="326"/>
      <c r="H909" s="503"/>
      <c r="I909" s="327"/>
    </row>
    <row r="910" spans="1:9" x14ac:dyDescent="0.2">
      <c r="A910" s="12">
        <v>16</v>
      </c>
      <c r="B910" s="12" t="s">
        <v>605</v>
      </c>
      <c r="C910" s="284">
        <v>150</v>
      </c>
      <c r="D910" s="17" t="s">
        <v>563</v>
      </c>
      <c r="E910" s="318"/>
      <c r="F910" s="14">
        <f t="shared" si="20"/>
        <v>0</v>
      </c>
      <c r="G910" s="326"/>
      <c r="H910" s="503"/>
      <c r="I910" s="327"/>
    </row>
    <row r="911" spans="1:9" x14ac:dyDescent="0.2">
      <c r="A911" s="12">
        <v>17</v>
      </c>
      <c r="B911" s="12" t="s">
        <v>606</v>
      </c>
      <c r="C911" s="284">
        <v>60</v>
      </c>
      <c r="D911" s="17" t="s">
        <v>563</v>
      </c>
      <c r="E911" s="318"/>
      <c r="F911" s="14">
        <f t="shared" si="20"/>
        <v>0</v>
      </c>
      <c r="G911" s="326"/>
      <c r="H911" s="503"/>
      <c r="I911" s="327"/>
    </row>
    <row r="912" spans="1:9" x14ac:dyDescent="0.2">
      <c r="A912" s="12">
        <v>18</v>
      </c>
      <c r="B912" s="12" t="s">
        <v>607</v>
      </c>
      <c r="C912" s="284">
        <v>30</v>
      </c>
      <c r="D912" s="17" t="s">
        <v>563</v>
      </c>
      <c r="E912" s="318"/>
      <c r="F912" s="14">
        <f t="shared" si="20"/>
        <v>0</v>
      </c>
      <c r="G912" s="326"/>
      <c r="H912" s="503"/>
      <c r="I912" s="327"/>
    </row>
    <row r="913" spans="1:10" x14ac:dyDescent="0.2">
      <c r="A913" s="12">
        <v>19</v>
      </c>
      <c r="B913" s="12" t="s">
        <v>608</v>
      </c>
      <c r="C913" s="284">
        <v>500</v>
      </c>
      <c r="D913" s="17" t="s">
        <v>563</v>
      </c>
      <c r="E913" s="318"/>
      <c r="F913" s="14">
        <f t="shared" si="20"/>
        <v>0</v>
      </c>
      <c r="G913" s="326"/>
      <c r="H913" s="503"/>
      <c r="I913" s="327"/>
    </row>
    <row r="914" spans="1:10" x14ac:dyDescent="0.2">
      <c r="A914" s="23">
        <v>20</v>
      </c>
      <c r="B914" s="12" t="s">
        <v>609</v>
      </c>
      <c r="C914" s="284">
        <v>1</v>
      </c>
      <c r="D914" s="17" t="s">
        <v>52</v>
      </c>
      <c r="E914" s="318"/>
      <c r="F914" s="14">
        <f t="shared" si="20"/>
        <v>0</v>
      </c>
      <c r="G914" s="326"/>
      <c r="H914" s="503"/>
      <c r="I914" s="327"/>
    </row>
    <row r="915" spans="1:10" ht="25.5" x14ac:dyDescent="0.2">
      <c r="A915" s="12">
        <v>21</v>
      </c>
      <c r="B915" s="45" t="s">
        <v>610</v>
      </c>
      <c r="C915" s="285">
        <v>1</v>
      </c>
      <c r="D915" s="13" t="s">
        <v>52</v>
      </c>
      <c r="E915" s="319"/>
      <c r="F915" s="14">
        <f t="shared" si="20"/>
        <v>0</v>
      </c>
      <c r="G915" s="326"/>
      <c r="H915" s="503"/>
      <c r="I915" s="327"/>
    </row>
    <row r="916" spans="1:10" x14ac:dyDescent="0.2">
      <c r="A916" s="12">
        <v>22</v>
      </c>
      <c r="B916" s="12" t="s">
        <v>611</v>
      </c>
      <c r="C916" s="284">
        <v>0.3</v>
      </c>
      <c r="D916" s="17" t="s">
        <v>27</v>
      </c>
      <c r="E916" s="318"/>
      <c r="F916" s="14">
        <f t="shared" si="20"/>
        <v>0</v>
      </c>
      <c r="G916" s="326"/>
      <c r="H916" s="503"/>
      <c r="I916" s="327"/>
    </row>
    <row r="917" spans="1:10" x14ac:dyDescent="0.2">
      <c r="A917" s="12">
        <v>23</v>
      </c>
      <c r="B917" s="672" t="s">
        <v>732</v>
      </c>
      <c r="C917" s="284">
        <v>12</v>
      </c>
      <c r="D917" s="17" t="s">
        <v>8</v>
      </c>
      <c r="E917" s="318"/>
      <c r="F917" s="14">
        <f t="shared" si="20"/>
        <v>0</v>
      </c>
      <c r="G917" s="326"/>
      <c r="H917" s="503"/>
      <c r="I917" s="327"/>
    </row>
    <row r="918" spans="1:10" x14ac:dyDescent="0.2">
      <c r="A918" s="12">
        <v>24</v>
      </c>
      <c r="B918" s="12" t="s">
        <v>663</v>
      </c>
      <c r="C918" s="284">
        <v>3</v>
      </c>
      <c r="D918" s="17" t="s">
        <v>52</v>
      </c>
      <c r="E918" s="318"/>
      <c r="F918" s="14">
        <f t="shared" si="20"/>
        <v>0</v>
      </c>
      <c r="G918" s="326"/>
      <c r="H918" s="503"/>
      <c r="I918" s="327"/>
    </row>
    <row r="919" spans="1:10" ht="13.5" customHeight="1" x14ac:dyDescent="0.2">
      <c r="A919" s="12">
        <v>25</v>
      </c>
      <c r="B919" s="12" t="s">
        <v>612</v>
      </c>
      <c r="C919" s="284">
        <v>3</v>
      </c>
      <c r="D919" s="13" t="s">
        <v>52</v>
      </c>
      <c r="E919" s="318"/>
      <c r="F919" s="14">
        <f t="shared" si="20"/>
        <v>0</v>
      </c>
      <c r="G919" s="326"/>
      <c r="H919" s="503"/>
      <c r="I919" s="327"/>
    </row>
    <row r="920" spans="1:10" ht="12.75" hidden="1" customHeight="1" x14ac:dyDescent="0.2">
      <c r="A920" s="12">
        <v>26</v>
      </c>
      <c r="B920" s="12" t="s">
        <v>585</v>
      </c>
      <c r="C920" s="284">
        <v>3</v>
      </c>
      <c r="D920" s="17" t="s">
        <v>52</v>
      </c>
      <c r="E920" s="318"/>
      <c r="F920" s="14">
        <f t="shared" ref="F920" si="21">ROUND(C920*E920,2)</f>
        <v>0</v>
      </c>
      <c r="G920" s="326"/>
      <c r="H920" s="503"/>
      <c r="I920" s="327"/>
    </row>
    <row r="921" spans="1:10" ht="12.75" customHeight="1" x14ac:dyDescent="0.2">
      <c r="A921" s="12">
        <v>26</v>
      </c>
      <c r="B921" s="12" t="s">
        <v>585</v>
      </c>
      <c r="C921" s="284">
        <v>3</v>
      </c>
      <c r="D921" s="17" t="s">
        <v>52</v>
      </c>
      <c r="E921" s="318"/>
      <c r="F921" s="14">
        <f>ROUND(C921*E921,2)</f>
        <v>0</v>
      </c>
      <c r="G921" s="326"/>
      <c r="H921" s="503"/>
      <c r="I921" s="327"/>
    </row>
    <row r="922" spans="1:10" ht="12.75" customHeight="1" x14ac:dyDescent="0.2">
      <c r="A922" s="12">
        <v>27</v>
      </c>
      <c r="B922" s="12" t="s">
        <v>355</v>
      </c>
      <c r="C922" s="284">
        <v>3</v>
      </c>
      <c r="D922" s="17" t="s">
        <v>52</v>
      </c>
      <c r="E922" s="318"/>
      <c r="F922" s="14">
        <f>ROUND(C922*E922,2)</f>
        <v>0</v>
      </c>
      <c r="G922" s="326"/>
      <c r="H922" s="503"/>
      <c r="I922" s="327"/>
      <c r="J922" s="47"/>
    </row>
    <row r="923" spans="1:10" ht="14.25" customHeight="1" x14ac:dyDescent="0.2">
      <c r="A923" s="12">
        <v>28</v>
      </c>
      <c r="B923" s="12" t="s">
        <v>613</v>
      </c>
      <c r="C923" s="284">
        <v>4</v>
      </c>
      <c r="D923" s="17" t="s">
        <v>52</v>
      </c>
      <c r="E923" s="318"/>
      <c r="F923" s="14">
        <f>ROUND(C923*E923,2)</f>
        <v>0</v>
      </c>
      <c r="G923" s="326"/>
      <c r="H923" s="503"/>
      <c r="I923" s="327"/>
      <c r="J923" s="47"/>
    </row>
    <row r="924" spans="1:10" x14ac:dyDescent="0.2">
      <c r="A924" s="41"/>
      <c r="B924" s="41" t="s">
        <v>614</v>
      </c>
      <c r="C924" s="14"/>
      <c r="D924" s="500"/>
      <c r="E924" s="240"/>
      <c r="F924" s="501">
        <f>SUM(F894:F923)</f>
        <v>0</v>
      </c>
      <c r="G924" s="502"/>
      <c r="H924" s="503"/>
      <c r="I924" s="327"/>
      <c r="J924" s="47"/>
    </row>
    <row r="925" spans="1:10" x14ac:dyDescent="0.2">
      <c r="A925" s="20"/>
      <c r="B925" s="12"/>
      <c r="C925" s="284"/>
      <c r="D925" s="17"/>
      <c r="E925" s="320"/>
      <c r="F925" s="14"/>
      <c r="G925" s="337"/>
      <c r="H925" s="327"/>
      <c r="I925" s="327"/>
      <c r="J925" s="47"/>
    </row>
    <row r="926" spans="1:10" x14ac:dyDescent="0.2">
      <c r="A926" s="24" t="s">
        <v>389</v>
      </c>
      <c r="B926" s="25" t="s">
        <v>615</v>
      </c>
      <c r="C926" s="253"/>
      <c r="D926" s="26"/>
      <c r="E926" s="321"/>
      <c r="F926" s="14">
        <f t="shared" ref="F926" si="22">ROUND(C926*E926,2)</f>
        <v>0</v>
      </c>
      <c r="G926" s="337"/>
      <c r="H926" s="327"/>
      <c r="I926" s="327"/>
      <c r="J926" s="47"/>
    </row>
    <row r="927" spans="1:10" ht="25.5" x14ac:dyDescent="0.2">
      <c r="A927" s="27">
        <v>1</v>
      </c>
      <c r="B927" s="28" t="s">
        <v>616</v>
      </c>
      <c r="C927" s="254">
        <v>1</v>
      </c>
      <c r="D927" s="670" t="s">
        <v>52</v>
      </c>
      <c r="E927" s="322"/>
      <c r="F927" s="19">
        <f>ROUND(C927*E927,2)</f>
        <v>0</v>
      </c>
      <c r="G927" s="337"/>
      <c r="H927" s="327"/>
      <c r="I927" s="327"/>
      <c r="J927" s="47"/>
    </row>
    <row r="928" spans="1:10" x14ac:dyDescent="0.2">
      <c r="A928" s="30">
        <v>2</v>
      </c>
      <c r="B928" s="28" t="s">
        <v>617</v>
      </c>
      <c r="C928" s="253">
        <v>1</v>
      </c>
      <c r="D928" s="671" t="s">
        <v>52</v>
      </c>
      <c r="E928" s="321"/>
      <c r="F928" s="19">
        <f t="shared" ref="F928:F943" si="23">ROUND(C928*E928,2)</f>
        <v>0</v>
      </c>
      <c r="G928" s="337"/>
      <c r="H928" s="327"/>
      <c r="I928" s="327"/>
      <c r="J928" s="47"/>
    </row>
    <row r="929" spans="1:10" x14ac:dyDescent="0.2">
      <c r="A929" s="30">
        <v>3</v>
      </c>
      <c r="B929" s="28" t="s">
        <v>618</v>
      </c>
      <c r="C929" s="253">
        <v>1</v>
      </c>
      <c r="D929" s="26" t="s">
        <v>52</v>
      </c>
      <c r="E929" s="321"/>
      <c r="F929" s="19">
        <f t="shared" si="23"/>
        <v>0</v>
      </c>
      <c r="G929" s="337"/>
      <c r="H929" s="327"/>
      <c r="I929" s="327"/>
      <c r="J929" s="47"/>
    </row>
    <row r="930" spans="1:10" x14ac:dyDescent="0.2">
      <c r="A930" s="30">
        <v>4</v>
      </c>
      <c r="B930" s="28" t="s">
        <v>619</v>
      </c>
      <c r="C930" s="253">
        <v>1</v>
      </c>
      <c r="D930" s="26" t="s">
        <v>52</v>
      </c>
      <c r="E930" s="321"/>
      <c r="F930" s="19">
        <f t="shared" si="23"/>
        <v>0</v>
      </c>
      <c r="G930" s="337"/>
      <c r="H930" s="327"/>
      <c r="I930" s="327"/>
      <c r="J930" s="47"/>
    </row>
    <row r="931" spans="1:10" x14ac:dyDescent="0.2">
      <c r="A931" s="30">
        <v>5</v>
      </c>
      <c r="B931" s="28" t="s">
        <v>620</v>
      </c>
      <c r="C931" s="253">
        <v>1</v>
      </c>
      <c r="D931" s="26" t="s">
        <v>52</v>
      </c>
      <c r="E931" s="321"/>
      <c r="F931" s="19">
        <f t="shared" si="23"/>
        <v>0</v>
      </c>
      <c r="G931" s="337"/>
      <c r="H931" s="327"/>
      <c r="I931" s="327"/>
      <c r="J931" s="47"/>
    </row>
    <row r="932" spans="1:10" x14ac:dyDescent="0.2">
      <c r="A932" s="30">
        <v>6</v>
      </c>
      <c r="B932" s="28" t="s">
        <v>666</v>
      </c>
      <c r="C932" s="253">
        <v>120</v>
      </c>
      <c r="D932" s="26" t="s">
        <v>563</v>
      </c>
      <c r="E932" s="321"/>
      <c r="F932" s="19">
        <f t="shared" si="23"/>
        <v>0</v>
      </c>
      <c r="G932" s="337"/>
      <c r="H932" s="327"/>
      <c r="I932" s="327"/>
      <c r="J932" s="47"/>
    </row>
    <row r="933" spans="1:10" x14ac:dyDescent="0.2">
      <c r="A933" s="30">
        <v>8</v>
      </c>
      <c r="B933" s="687" t="s">
        <v>621</v>
      </c>
      <c r="C933" s="253">
        <v>120</v>
      </c>
      <c r="D933" s="26" t="s">
        <v>563</v>
      </c>
      <c r="E933" s="321"/>
      <c r="F933" s="19">
        <f t="shared" si="23"/>
        <v>0</v>
      </c>
      <c r="G933" s="337"/>
      <c r="H933" s="327"/>
      <c r="I933" s="327"/>
      <c r="J933" s="47"/>
    </row>
    <row r="934" spans="1:10" x14ac:dyDescent="0.2">
      <c r="A934" s="30">
        <v>9</v>
      </c>
      <c r="B934" s="28" t="s">
        <v>622</v>
      </c>
      <c r="C934" s="253">
        <v>1</v>
      </c>
      <c r="D934" s="26" t="s">
        <v>52</v>
      </c>
      <c r="E934" s="321"/>
      <c r="F934" s="19">
        <f t="shared" si="23"/>
        <v>0</v>
      </c>
      <c r="G934" s="337"/>
      <c r="H934" s="327"/>
      <c r="I934" s="327"/>
      <c r="J934" s="47"/>
    </row>
    <row r="935" spans="1:10" x14ac:dyDescent="0.2">
      <c r="A935" s="30">
        <v>10</v>
      </c>
      <c r="B935" s="28" t="s">
        <v>623</v>
      </c>
      <c r="C935" s="254">
        <v>1</v>
      </c>
      <c r="D935" s="29" t="s">
        <v>52</v>
      </c>
      <c r="E935" s="321"/>
      <c r="F935" s="19">
        <f t="shared" si="23"/>
        <v>0</v>
      </c>
      <c r="G935" s="337"/>
      <c r="H935" s="327"/>
      <c r="I935" s="327"/>
      <c r="J935" s="47"/>
    </row>
    <row r="936" spans="1:10" x14ac:dyDescent="0.2">
      <c r="A936" s="30">
        <v>11</v>
      </c>
      <c r="B936" s="28" t="s">
        <v>624</v>
      </c>
      <c r="C936" s="253">
        <v>80</v>
      </c>
      <c r="D936" s="26" t="s">
        <v>563</v>
      </c>
      <c r="E936" s="321"/>
      <c r="F936" s="19">
        <f t="shared" si="23"/>
        <v>0</v>
      </c>
      <c r="G936" s="337"/>
      <c r="H936" s="327"/>
      <c r="I936" s="327"/>
      <c r="J936" s="47"/>
    </row>
    <row r="937" spans="1:10" x14ac:dyDescent="0.2">
      <c r="A937" s="30">
        <v>12</v>
      </c>
      <c r="B937" s="28" t="s">
        <v>625</v>
      </c>
      <c r="C937" s="253">
        <v>2</v>
      </c>
      <c r="D937" s="26" t="s">
        <v>52</v>
      </c>
      <c r="E937" s="321"/>
      <c r="F937" s="19">
        <f t="shared" si="23"/>
        <v>0</v>
      </c>
      <c r="G937" s="337"/>
      <c r="H937" s="327"/>
      <c r="I937" s="327"/>
      <c r="J937" s="47"/>
    </row>
    <row r="938" spans="1:10" x14ac:dyDescent="0.2">
      <c r="A938" s="30">
        <v>13</v>
      </c>
      <c r="B938" s="28" t="s">
        <v>626</v>
      </c>
      <c r="C938" s="253">
        <v>2</v>
      </c>
      <c r="D938" s="26" t="s">
        <v>52</v>
      </c>
      <c r="E938" s="321"/>
      <c r="F938" s="19">
        <f t="shared" si="23"/>
        <v>0</v>
      </c>
      <c r="G938" s="337"/>
      <c r="H938" s="327"/>
      <c r="I938" s="327"/>
      <c r="J938" s="47"/>
    </row>
    <row r="939" spans="1:10" x14ac:dyDescent="0.2">
      <c r="A939" s="30">
        <v>14</v>
      </c>
      <c r="B939" s="28" t="s">
        <v>667</v>
      </c>
      <c r="C939" s="253">
        <v>2</v>
      </c>
      <c r="D939" s="26" t="s">
        <v>52</v>
      </c>
      <c r="E939" s="321"/>
      <c r="F939" s="19">
        <f t="shared" si="23"/>
        <v>0</v>
      </c>
      <c r="G939" s="337"/>
      <c r="H939" s="327"/>
      <c r="I939" s="327"/>
      <c r="J939" s="47"/>
    </row>
    <row r="940" spans="1:10" x14ac:dyDescent="0.2">
      <c r="A940" s="30">
        <v>15</v>
      </c>
      <c r="B940" s="28" t="s">
        <v>627</v>
      </c>
      <c r="C940" s="253">
        <v>2</v>
      </c>
      <c r="D940" s="26" t="s">
        <v>52</v>
      </c>
      <c r="E940" s="321"/>
      <c r="F940" s="19">
        <f t="shared" si="23"/>
        <v>0</v>
      </c>
      <c r="G940" s="337"/>
      <c r="H940" s="327"/>
      <c r="I940" s="327"/>
    </row>
    <row r="941" spans="1:10" x14ac:dyDescent="0.2">
      <c r="A941" s="30">
        <v>16</v>
      </c>
      <c r="B941" s="28" t="s">
        <v>628</v>
      </c>
      <c r="C941" s="253">
        <v>1</v>
      </c>
      <c r="D941" s="26" t="s">
        <v>52</v>
      </c>
      <c r="E941" s="321"/>
      <c r="F941" s="19">
        <f t="shared" si="23"/>
        <v>0</v>
      </c>
      <c r="G941" s="337"/>
      <c r="H941" s="327"/>
      <c r="I941" s="327"/>
    </row>
    <row r="942" spans="1:10" x14ac:dyDescent="0.2">
      <c r="A942" s="30">
        <v>17</v>
      </c>
      <c r="B942" s="28" t="s">
        <v>629</v>
      </c>
      <c r="C942" s="253">
        <v>2</v>
      </c>
      <c r="D942" s="26" t="s">
        <v>52</v>
      </c>
      <c r="E942" s="321"/>
      <c r="F942" s="19">
        <f t="shared" si="23"/>
        <v>0</v>
      </c>
      <c r="G942" s="337"/>
      <c r="H942" s="327"/>
      <c r="I942" s="327"/>
    </row>
    <row r="943" spans="1:10" x14ac:dyDescent="0.2">
      <c r="A943" s="30">
        <v>18</v>
      </c>
      <c r="B943" s="28" t="s">
        <v>630</v>
      </c>
      <c r="C943" s="253">
        <v>0.3</v>
      </c>
      <c r="D943" s="26" t="s">
        <v>27</v>
      </c>
      <c r="E943" s="321"/>
      <c r="F943" s="19">
        <f t="shared" si="23"/>
        <v>0</v>
      </c>
      <c r="G943" s="337"/>
      <c r="H943" s="327"/>
      <c r="I943" s="327"/>
    </row>
    <row r="944" spans="1:10" x14ac:dyDescent="0.2">
      <c r="A944" s="41"/>
      <c r="B944" s="41" t="s">
        <v>631</v>
      </c>
      <c r="C944" s="14"/>
      <c r="D944" s="500"/>
      <c r="E944" s="240"/>
      <c r="F944" s="501">
        <f>SUM(F927:F943)</f>
        <v>0</v>
      </c>
      <c r="G944" s="337"/>
      <c r="H944" s="327"/>
      <c r="I944" s="327"/>
    </row>
    <row r="945" spans="1:9" ht="14.25" customHeight="1" x14ac:dyDescent="0.2">
      <c r="A945" s="20"/>
      <c r="B945" s="12"/>
      <c r="C945" s="284"/>
      <c r="D945" s="17"/>
      <c r="E945" s="320"/>
      <c r="F945" s="14"/>
      <c r="G945" s="337"/>
      <c r="H945" s="327"/>
      <c r="I945" s="327"/>
    </row>
    <row r="946" spans="1:9" x14ac:dyDescent="0.2">
      <c r="A946" s="31" t="s">
        <v>406</v>
      </c>
      <c r="B946" s="32" t="s">
        <v>632</v>
      </c>
      <c r="C946" s="286"/>
      <c r="D946" s="32"/>
      <c r="E946" s="323"/>
      <c r="F946" s="33"/>
      <c r="G946" s="337"/>
      <c r="H946" s="327"/>
      <c r="I946" s="327"/>
    </row>
    <row r="947" spans="1:9" x14ac:dyDescent="0.2">
      <c r="A947" s="34" t="s">
        <v>633</v>
      </c>
      <c r="B947" s="44" t="s">
        <v>634</v>
      </c>
      <c r="C947" s="287">
        <v>4</v>
      </c>
      <c r="D947" s="36" t="s">
        <v>52</v>
      </c>
      <c r="E947" s="324"/>
      <c r="F947" s="37">
        <f>ROUND(C947*E947,2)</f>
        <v>0</v>
      </c>
      <c r="G947" s="337"/>
      <c r="H947" s="327"/>
      <c r="I947" s="327"/>
    </row>
    <row r="948" spans="1:9" x14ac:dyDescent="0.2">
      <c r="A948" s="34" t="s">
        <v>635</v>
      </c>
      <c r="B948" s="44" t="s">
        <v>636</v>
      </c>
      <c r="C948" s="287">
        <v>5</v>
      </c>
      <c r="D948" s="36" t="s">
        <v>52</v>
      </c>
      <c r="E948" s="324"/>
      <c r="F948" s="37">
        <f t="shared" ref="F948:F956" si="24">ROUND(C948*E948,2)</f>
        <v>0</v>
      </c>
      <c r="G948" s="337"/>
      <c r="H948" s="327"/>
      <c r="I948" s="327"/>
    </row>
    <row r="949" spans="1:9" x14ac:dyDescent="0.2">
      <c r="A949" s="34" t="s">
        <v>637</v>
      </c>
      <c r="B949" s="44" t="s">
        <v>638</v>
      </c>
      <c r="C949" s="287">
        <v>14</v>
      </c>
      <c r="D949" s="36" t="s">
        <v>52</v>
      </c>
      <c r="E949" s="324"/>
      <c r="F949" s="37">
        <f t="shared" si="24"/>
        <v>0</v>
      </c>
      <c r="G949" s="337"/>
      <c r="H949" s="327"/>
      <c r="I949" s="327"/>
    </row>
    <row r="950" spans="1:9" x14ac:dyDescent="0.2">
      <c r="A950" s="34" t="s">
        <v>639</v>
      </c>
      <c r="B950" s="38" t="s">
        <v>640</v>
      </c>
      <c r="C950" s="286">
        <v>23</v>
      </c>
      <c r="D950" s="39" t="s">
        <v>52</v>
      </c>
      <c r="E950" s="325"/>
      <c r="F950" s="37">
        <f t="shared" si="24"/>
        <v>0</v>
      </c>
      <c r="G950" s="337"/>
      <c r="H950" s="327"/>
      <c r="I950" s="327"/>
    </row>
    <row r="951" spans="1:9" x14ac:dyDescent="0.2">
      <c r="A951" s="34" t="s">
        <v>641</v>
      </c>
      <c r="B951" s="38" t="s">
        <v>642</v>
      </c>
      <c r="C951" s="286">
        <v>6</v>
      </c>
      <c r="D951" s="39" t="s">
        <v>52</v>
      </c>
      <c r="E951" s="325"/>
      <c r="F951" s="37">
        <f t="shared" si="24"/>
        <v>0</v>
      </c>
      <c r="G951" s="337"/>
      <c r="H951" s="327"/>
      <c r="I951" s="327"/>
    </row>
    <row r="952" spans="1:9" x14ac:dyDescent="0.2">
      <c r="A952" s="34" t="s">
        <v>643</v>
      </c>
      <c r="B952" s="38" t="s">
        <v>644</v>
      </c>
      <c r="C952" s="286">
        <v>4</v>
      </c>
      <c r="D952" s="39" t="s">
        <v>52</v>
      </c>
      <c r="E952" s="325"/>
      <c r="F952" s="37">
        <f t="shared" si="24"/>
        <v>0</v>
      </c>
      <c r="G952" s="337"/>
      <c r="H952" s="327"/>
      <c r="I952" s="327"/>
    </row>
    <row r="953" spans="1:9" x14ac:dyDescent="0.2">
      <c r="A953" s="34" t="s">
        <v>645</v>
      </c>
      <c r="B953" s="38" t="s">
        <v>233</v>
      </c>
      <c r="C953" s="286">
        <v>8</v>
      </c>
      <c r="D953" s="39" t="s">
        <v>52</v>
      </c>
      <c r="E953" s="325"/>
      <c r="F953" s="37">
        <f t="shared" si="24"/>
        <v>0</v>
      </c>
      <c r="G953" s="337"/>
      <c r="H953" s="327"/>
      <c r="I953" s="327"/>
    </row>
    <row r="954" spans="1:9" x14ac:dyDescent="0.2">
      <c r="A954" s="34" t="s">
        <v>646</v>
      </c>
      <c r="B954" s="38" t="s">
        <v>647</v>
      </c>
      <c r="C954" s="286">
        <v>2</v>
      </c>
      <c r="D954" s="39" t="s">
        <v>52</v>
      </c>
      <c r="E954" s="325"/>
      <c r="F954" s="37">
        <f t="shared" si="24"/>
        <v>0</v>
      </c>
      <c r="G954" s="337"/>
      <c r="H954" s="327"/>
      <c r="I954" s="327"/>
    </row>
    <row r="955" spans="1:9" x14ac:dyDescent="0.2">
      <c r="A955" s="34" t="s">
        <v>648</v>
      </c>
      <c r="B955" s="38" t="s">
        <v>649</v>
      </c>
      <c r="C955" s="286">
        <v>3</v>
      </c>
      <c r="D955" s="39" t="s">
        <v>52</v>
      </c>
      <c r="E955" s="325"/>
      <c r="F955" s="37">
        <f t="shared" si="24"/>
        <v>0</v>
      </c>
      <c r="G955" s="337"/>
      <c r="H955" s="327"/>
      <c r="I955" s="327"/>
    </row>
    <row r="956" spans="1:9" ht="25.5" x14ac:dyDescent="0.2">
      <c r="A956" s="34" t="s">
        <v>650</v>
      </c>
      <c r="B956" s="38" t="s">
        <v>651</v>
      </c>
      <c r="C956" s="287">
        <v>1</v>
      </c>
      <c r="D956" s="36" t="s">
        <v>52</v>
      </c>
      <c r="E956" s="324"/>
      <c r="F956" s="37">
        <f t="shared" si="24"/>
        <v>0</v>
      </c>
      <c r="G956" s="337"/>
      <c r="H956" s="327"/>
      <c r="I956" s="327"/>
    </row>
    <row r="957" spans="1:9" x14ac:dyDescent="0.2">
      <c r="A957" s="40"/>
      <c r="B957" s="41" t="s">
        <v>652</v>
      </c>
      <c r="C957" s="286"/>
      <c r="D957" s="39"/>
      <c r="E957" s="325"/>
      <c r="F957" s="42">
        <f>SUM(F947:F956)</f>
        <v>0</v>
      </c>
      <c r="G957" s="337"/>
      <c r="H957" s="327"/>
      <c r="I957" s="327"/>
    </row>
    <row r="958" spans="1:9" x14ac:dyDescent="0.2">
      <c r="A958" s="40"/>
      <c r="B958" s="41"/>
      <c r="C958" s="286"/>
      <c r="D958" s="39"/>
      <c r="E958" s="325"/>
      <c r="F958" s="42"/>
      <c r="G958" s="337"/>
      <c r="H958" s="327"/>
      <c r="I958" s="327"/>
    </row>
    <row r="959" spans="1:9" x14ac:dyDescent="0.2">
      <c r="A959" s="31" t="s">
        <v>409</v>
      </c>
      <c r="B959" s="32" t="s">
        <v>653</v>
      </c>
      <c r="C959" s="286"/>
      <c r="D959" s="32"/>
      <c r="E959" s="323"/>
      <c r="F959" s="33"/>
      <c r="G959" s="337"/>
      <c r="H959" s="327"/>
      <c r="I959" s="327"/>
    </row>
    <row r="960" spans="1:9" x14ac:dyDescent="0.2">
      <c r="A960" s="34" t="s">
        <v>633</v>
      </c>
      <c r="B960" s="44" t="s">
        <v>654</v>
      </c>
      <c r="C960" s="287">
        <v>2</v>
      </c>
      <c r="D960" s="36" t="s">
        <v>52</v>
      </c>
      <c r="E960" s="324"/>
      <c r="F960" s="37">
        <f t="shared" ref="F960:F970" si="25">ROUND(C960*E960,2)</f>
        <v>0</v>
      </c>
      <c r="G960" s="337"/>
      <c r="H960" s="327"/>
      <c r="I960" s="327"/>
    </row>
    <row r="961" spans="1:9" x14ac:dyDescent="0.2">
      <c r="A961" s="34" t="s">
        <v>635</v>
      </c>
      <c r="B961" s="44" t="s">
        <v>636</v>
      </c>
      <c r="C961" s="287">
        <v>1</v>
      </c>
      <c r="D961" s="36" t="s">
        <v>52</v>
      </c>
      <c r="E961" s="324"/>
      <c r="F961" s="37">
        <f t="shared" si="25"/>
        <v>0</v>
      </c>
      <c r="G961" s="337"/>
      <c r="H961" s="327"/>
      <c r="I961" s="327"/>
    </row>
    <row r="962" spans="1:9" x14ac:dyDescent="0.2">
      <c r="A962" s="34" t="s">
        <v>637</v>
      </c>
      <c r="B962" s="44" t="s">
        <v>638</v>
      </c>
      <c r="C962" s="287">
        <v>20</v>
      </c>
      <c r="D962" s="36" t="s">
        <v>52</v>
      </c>
      <c r="E962" s="324"/>
      <c r="F962" s="37">
        <f t="shared" si="25"/>
        <v>0</v>
      </c>
      <c r="G962" s="337"/>
      <c r="H962" s="327"/>
      <c r="I962" s="327"/>
    </row>
    <row r="963" spans="1:9" x14ac:dyDescent="0.2">
      <c r="A963" s="34" t="s">
        <v>639</v>
      </c>
      <c r="B963" s="38" t="s">
        <v>640</v>
      </c>
      <c r="C963" s="286">
        <v>33</v>
      </c>
      <c r="D963" s="39" t="s">
        <v>52</v>
      </c>
      <c r="E963" s="325"/>
      <c r="F963" s="37">
        <f t="shared" si="25"/>
        <v>0</v>
      </c>
      <c r="G963" s="337"/>
      <c r="H963" s="327"/>
      <c r="I963" s="327"/>
    </row>
    <row r="964" spans="1:9" x14ac:dyDescent="0.2">
      <c r="A964" s="34" t="s">
        <v>641</v>
      </c>
      <c r="B964" s="38" t="s">
        <v>642</v>
      </c>
      <c r="C964" s="286">
        <v>7</v>
      </c>
      <c r="D964" s="39" t="s">
        <v>52</v>
      </c>
      <c r="E964" s="325"/>
      <c r="F964" s="37">
        <f t="shared" si="25"/>
        <v>0</v>
      </c>
      <c r="G964" s="337"/>
      <c r="H964" s="327"/>
      <c r="I964" s="327"/>
    </row>
    <row r="965" spans="1:9" x14ac:dyDescent="0.2">
      <c r="A965" s="34" t="s">
        <v>643</v>
      </c>
      <c r="B965" s="38" t="s">
        <v>644</v>
      </c>
      <c r="C965" s="286">
        <v>7</v>
      </c>
      <c r="D965" s="39" t="s">
        <v>52</v>
      </c>
      <c r="E965" s="325"/>
      <c r="F965" s="37">
        <f t="shared" si="25"/>
        <v>0</v>
      </c>
      <c r="G965" s="337"/>
      <c r="H965" s="327"/>
      <c r="I965" s="327"/>
    </row>
    <row r="966" spans="1:9" x14ac:dyDescent="0.2">
      <c r="A966" s="34" t="s">
        <v>645</v>
      </c>
      <c r="B966" s="38" t="s">
        <v>233</v>
      </c>
      <c r="C966" s="286">
        <v>6</v>
      </c>
      <c r="D966" s="39" t="s">
        <v>52</v>
      </c>
      <c r="E966" s="325"/>
      <c r="F966" s="37">
        <f t="shared" si="25"/>
        <v>0</v>
      </c>
      <c r="G966" s="337"/>
      <c r="H966" s="327"/>
      <c r="I966" s="327"/>
    </row>
    <row r="967" spans="1:9" x14ac:dyDescent="0.2">
      <c r="A967" s="34" t="s">
        <v>646</v>
      </c>
      <c r="B967" s="38" t="s">
        <v>647</v>
      </c>
      <c r="C967" s="286">
        <v>1</v>
      </c>
      <c r="D967" s="39" t="s">
        <v>52</v>
      </c>
      <c r="E967" s="325"/>
      <c r="F967" s="37">
        <f t="shared" si="25"/>
        <v>0</v>
      </c>
      <c r="G967" s="337"/>
      <c r="H967" s="327"/>
      <c r="I967" s="327"/>
    </row>
    <row r="968" spans="1:9" x14ac:dyDescent="0.2">
      <c r="A968" s="34" t="s">
        <v>648</v>
      </c>
      <c r="B968" s="38" t="s">
        <v>655</v>
      </c>
      <c r="C968" s="286">
        <v>1</v>
      </c>
      <c r="D968" s="39" t="s">
        <v>52</v>
      </c>
      <c r="E968" s="325"/>
      <c r="F968" s="37">
        <f t="shared" si="25"/>
        <v>0</v>
      </c>
      <c r="G968" s="337"/>
      <c r="H968" s="327"/>
      <c r="I968" s="327"/>
    </row>
    <row r="969" spans="1:9" x14ac:dyDescent="0.2">
      <c r="A969" s="34" t="s">
        <v>650</v>
      </c>
      <c r="B969" s="38" t="s">
        <v>649</v>
      </c>
      <c r="C969" s="286">
        <v>1</v>
      </c>
      <c r="D969" s="39" t="s">
        <v>52</v>
      </c>
      <c r="E969" s="325"/>
      <c r="F969" s="37">
        <f t="shared" si="25"/>
        <v>0</v>
      </c>
      <c r="G969" s="337"/>
      <c r="H969" s="327"/>
      <c r="I969" s="327"/>
    </row>
    <row r="970" spans="1:9" ht="25.5" x14ac:dyDescent="0.2">
      <c r="A970" s="34" t="s">
        <v>656</v>
      </c>
      <c r="B970" s="38" t="s">
        <v>651</v>
      </c>
      <c r="C970" s="287">
        <v>1</v>
      </c>
      <c r="D970" s="36" t="s">
        <v>52</v>
      </c>
      <c r="E970" s="324"/>
      <c r="F970" s="37">
        <f t="shared" si="25"/>
        <v>0</v>
      </c>
      <c r="G970" s="337"/>
      <c r="H970" s="327"/>
      <c r="I970" s="327"/>
    </row>
    <row r="971" spans="1:9" x14ac:dyDescent="0.2">
      <c r="A971" s="40"/>
      <c r="B971" s="41" t="s">
        <v>657</v>
      </c>
      <c r="C971" s="286"/>
      <c r="D971" s="39"/>
      <c r="E971" s="325"/>
      <c r="F971" s="42">
        <f>SUM(F960:F970)</f>
        <v>0</v>
      </c>
      <c r="G971" s="337"/>
      <c r="H971" s="327"/>
      <c r="I971" s="327"/>
    </row>
    <row r="972" spans="1:9" x14ac:dyDescent="0.2">
      <c r="A972" s="31"/>
      <c r="B972" s="32"/>
      <c r="C972" s="286"/>
      <c r="D972" s="32"/>
      <c r="E972" s="323"/>
      <c r="F972" s="33"/>
      <c r="G972" s="337"/>
      <c r="H972" s="327"/>
      <c r="I972" s="327"/>
    </row>
    <row r="973" spans="1:9" ht="15.75" customHeight="1" x14ac:dyDescent="0.2">
      <c r="A973" s="31" t="s">
        <v>56</v>
      </c>
      <c r="B973" s="32" t="s">
        <v>658</v>
      </c>
      <c r="C973" s="286"/>
      <c r="D973" s="32"/>
      <c r="E973" s="323"/>
      <c r="F973" s="33"/>
      <c r="G973" s="337"/>
      <c r="H973" s="327"/>
      <c r="I973" s="327"/>
    </row>
    <row r="974" spans="1:9" x14ac:dyDescent="0.2">
      <c r="A974" s="34" t="s">
        <v>633</v>
      </c>
      <c r="B974" s="35" t="s">
        <v>659</v>
      </c>
      <c r="C974" s="287">
        <v>8</v>
      </c>
      <c r="D974" s="36" t="s">
        <v>52</v>
      </c>
      <c r="E974" s="324"/>
      <c r="F974" s="37">
        <f t="shared" ref="F974:F979" si="26">ROUND(C974*E974,2)</f>
        <v>0</v>
      </c>
      <c r="G974" s="337"/>
      <c r="H974" s="327"/>
      <c r="I974" s="327"/>
    </row>
    <row r="975" spans="1:9" x14ac:dyDescent="0.2">
      <c r="A975" s="40" t="s">
        <v>635</v>
      </c>
      <c r="B975" s="38" t="s">
        <v>640</v>
      </c>
      <c r="C975" s="286">
        <v>7</v>
      </c>
      <c r="D975" s="39" t="s">
        <v>52</v>
      </c>
      <c r="E975" s="325"/>
      <c r="F975" s="37">
        <f t="shared" si="26"/>
        <v>0</v>
      </c>
      <c r="G975" s="337"/>
      <c r="H975" s="327"/>
      <c r="I975" s="327"/>
    </row>
    <row r="976" spans="1:9" x14ac:dyDescent="0.2">
      <c r="A976" s="40" t="s">
        <v>637</v>
      </c>
      <c r="B976" s="38" t="s">
        <v>644</v>
      </c>
      <c r="C976" s="286">
        <v>1</v>
      </c>
      <c r="D976" s="39" t="s">
        <v>52</v>
      </c>
      <c r="E976" s="325"/>
      <c r="F976" s="37">
        <f t="shared" si="26"/>
        <v>0</v>
      </c>
      <c r="G976" s="337"/>
      <c r="H976" s="327"/>
      <c r="I976" s="327"/>
    </row>
    <row r="977" spans="1:9" x14ac:dyDescent="0.2">
      <c r="A977" s="40" t="s">
        <v>639</v>
      </c>
      <c r="B977" s="38" t="s">
        <v>233</v>
      </c>
      <c r="C977" s="286">
        <v>4</v>
      </c>
      <c r="D977" s="39" t="s">
        <v>52</v>
      </c>
      <c r="E977" s="325"/>
      <c r="F977" s="37">
        <f t="shared" si="26"/>
        <v>0</v>
      </c>
      <c r="G977" s="337"/>
      <c r="H977" s="327"/>
      <c r="I977" s="327"/>
    </row>
    <row r="978" spans="1:9" x14ac:dyDescent="0.2">
      <c r="A978" s="40" t="s">
        <v>641</v>
      </c>
      <c r="B978" s="38" t="s">
        <v>647</v>
      </c>
      <c r="C978" s="286">
        <v>2</v>
      </c>
      <c r="D978" s="39" t="s">
        <v>52</v>
      </c>
      <c r="E978" s="325"/>
      <c r="F978" s="37">
        <f t="shared" si="26"/>
        <v>0</v>
      </c>
      <c r="G978" s="337"/>
      <c r="H978" s="327"/>
      <c r="I978" s="327"/>
    </row>
    <row r="979" spans="1:9" ht="25.5" x14ac:dyDescent="0.2">
      <c r="A979" s="34" t="s">
        <v>643</v>
      </c>
      <c r="B979" s="38" t="s">
        <v>660</v>
      </c>
      <c r="C979" s="287">
        <v>1</v>
      </c>
      <c r="D979" s="36" t="s">
        <v>52</v>
      </c>
      <c r="E979" s="324"/>
      <c r="F979" s="37">
        <f t="shared" si="26"/>
        <v>0</v>
      </c>
      <c r="G979" s="337"/>
      <c r="H979" s="327"/>
      <c r="I979" s="327"/>
    </row>
    <row r="980" spans="1:9" x14ac:dyDescent="0.2">
      <c r="A980" s="40"/>
      <c r="B980" s="41" t="s">
        <v>661</v>
      </c>
      <c r="C980" s="286"/>
      <c r="D980" s="39"/>
      <c r="E980" s="325"/>
      <c r="F980" s="42">
        <f>SUM(F974:F979)</f>
        <v>0</v>
      </c>
      <c r="G980" s="337"/>
      <c r="H980" s="327"/>
      <c r="I980" s="327"/>
    </row>
    <row r="981" spans="1:9" x14ac:dyDescent="0.2">
      <c r="A981" s="40"/>
      <c r="B981" s="41"/>
      <c r="C981" s="286"/>
      <c r="D981" s="39"/>
      <c r="E981" s="325"/>
      <c r="F981" s="42"/>
      <c r="G981" s="337"/>
      <c r="H981" s="327"/>
      <c r="I981" s="327"/>
    </row>
    <row r="982" spans="1:9" x14ac:dyDescent="0.2">
      <c r="A982" s="184"/>
      <c r="B982" s="228" t="s">
        <v>571</v>
      </c>
      <c r="C982" s="280"/>
      <c r="D982" s="229"/>
      <c r="E982" s="314"/>
      <c r="F982" s="381">
        <f>+F892+F924+F944+F957+F971+F980</f>
        <v>0</v>
      </c>
      <c r="G982" s="337"/>
      <c r="H982" s="327"/>
      <c r="I982" s="327"/>
    </row>
    <row r="983" spans="1:9" x14ac:dyDescent="0.2">
      <c r="A983" s="202"/>
      <c r="B983" s="1"/>
      <c r="C983" s="245"/>
      <c r="D983" s="85"/>
      <c r="E983" s="262"/>
      <c r="F983" s="356"/>
      <c r="G983" s="337"/>
      <c r="H983" s="327"/>
      <c r="I983" s="327"/>
    </row>
    <row r="984" spans="1:9" x14ac:dyDescent="0.2">
      <c r="A984" s="92" t="s">
        <v>137</v>
      </c>
      <c r="B984" s="401" t="s">
        <v>138</v>
      </c>
      <c r="C984" s="245"/>
      <c r="D984" s="85"/>
      <c r="E984" s="262"/>
      <c r="F984" s="504"/>
      <c r="G984" s="337"/>
      <c r="H984" s="327"/>
      <c r="I984" s="327"/>
    </row>
    <row r="985" spans="1:9" ht="51" x14ac:dyDescent="0.2">
      <c r="A985" s="55">
        <v>1</v>
      </c>
      <c r="B985" s="505" t="s">
        <v>237</v>
      </c>
      <c r="C985" s="673">
        <v>1</v>
      </c>
      <c r="D985" s="506" t="s">
        <v>52</v>
      </c>
      <c r="E985" s="507"/>
      <c r="F985" s="508">
        <f>ROUND(C985*E985,2)</f>
        <v>0</v>
      </c>
      <c r="G985" s="337"/>
      <c r="H985" s="327"/>
      <c r="I985" s="327"/>
    </row>
    <row r="986" spans="1:9" ht="25.5" x14ac:dyDescent="0.2">
      <c r="A986" s="55">
        <v>2</v>
      </c>
      <c r="B986" s="674" t="s">
        <v>794</v>
      </c>
      <c r="C986" s="509">
        <v>1</v>
      </c>
      <c r="D986" s="510" t="s">
        <v>52</v>
      </c>
      <c r="E986" s="511"/>
      <c r="F986" s="508">
        <f t="shared" ref="F986:F988" si="27">ROUND(C986*E986,2)</f>
        <v>0</v>
      </c>
      <c r="G986" s="337"/>
      <c r="H986" s="327"/>
      <c r="I986" s="327"/>
    </row>
    <row r="987" spans="1:9" x14ac:dyDescent="0.2">
      <c r="A987" s="55">
        <v>3</v>
      </c>
      <c r="B987" s="512" t="s">
        <v>569</v>
      </c>
      <c r="C987" s="509">
        <v>21</v>
      </c>
      <c r="D987" s="510" t="s">
        <v>52</v>
      </c>
      <c r="E987" s="511"/>
      <c r="F987" s="508">
        <f t="shared" si="27"/>
        <v>0</v>
      </c>
      <c r="G987" s="337"/>
      <c r="H987" s="327"/>
      <c r="I987" s="327"/>
    </row>
    <row r="988" spans="1:9" x14ac:dyDescent="0.2">
      <c r="A988" s="349">
        <v>4</v>
      </c>
      <c r="B988" s="349" t="s">
        <v>139</v>
      </c>
      <c r="C988" s="245">
        <v>1</v>
      </c>
      <c r="D988" s="85" t="s">
        <v>52</v>
      </c>
      <c r="E988" s="262"/>
      <c r="F988" s="508">
        <f t="shared" si="27"/>
        <v>0</v>
      </c>
      <c r="G988" s="337"/>
      <c r="H988" s="327"/>
      <c r="I988" s="327"/>
    </row>
    <row r="989" spans="1:9" x14ac:dyDescent="0.2">
      <c r="A989" s="349"/>
      <c r="B989" s="1" t="s">
        <v>572</v>
      </c>
      <c r="C989" s="504"/>
      <c r="D989" s="85"/>
      <c r="E989" s="245"/>
      <c r="F989" s="513">
        <f>SUM(F985:F988)</f>
        <v>0</v>
      </c>
      <c r="G989" s="337"/>
      <c r="H989" s="327"/>
      <c r="I989" s="327"/>
    </row>
    <row r="990" spans="1:9" x14ac:dyDescent="0.2">
      <c r="A990" s="202"/>
      <c r="B990" s="1"/>
      <c r="C990" s="504"/>
      <c r="D990" s="85"/>
      <c r="E990" s="245"/>
      <c r="F990" s="356"/>
      <c r="G990" s="337"/>
      <c r="H990" s="327"/>
      <c r="I990" s="327"/>
    </row>
    <row r="991" spans="1:9" x14ac:dyDescent="0.2">
      <c r="A991" s="358"/>
      <c r="B991" s="359" t="s">
        <v>10</v>
      </c>
      <c r="C991" s="514"/>
      <c r="D991" s="48"/>
      <c r="E991" s="247"/>
      <c r="F991" s="361">
        <f>+F131+F250+F344+F427+F507+F605+F696+F725+F874+F982+F989</f>
        <v>0</v>
      </c>
      <c r="G991" s="515"/>
      <c r="H991" s="327"/>
      <c r="I991" s="327"/>
    </row>
    <row r="992" spans="1:9" x14ac:dyDescent="0.2">
      <c r="A992" s="516"/>
      <c r="B992" s="363" t="s">
        <v>10</v>
      </c>
      <c r="C992" s="517"/>
      <c r="D992" s="516"/>
      <c r="E992" s="518"/>
      <c r="F992" s="347">
        <f>+F991</f>
        <v>0</v>
      </c>
      <c r="G992" s="337"/>
      <c r="H992" s="327"/>
      <c r="I992" s="327"/>
    </row>
    <row r="993" spans="1:9" x14ac:dyDescent="0.2">
      <c r="A993" s="519"/>
      <c r="B993" s="169"/>
      <c r="C993" s="520"/>
      <c r="D993" s="519"/>
      <c r="E993" s="242"/>
      <c r="F993" s="51"/>
      <c r="G993" s="337"/>
      <c r="H993" s="327"/>
      <c r="I993" s="327"/>
    </row>
    <row r="994" spans="1:9" x14ac:dyDescent="0.2">
      <c r="A994" s="521"/>
      <c r="B994" s="522" t="s">
        <v>17</v>
      </c>
      <c r="C994" s="357"/>
      <c r="D994" s="77"/>
      <c r="E994" s="241"/>
      <c r="F994" s="523"/>
      <c r="G994" s="337"/>
      <c r="H994" s="327"/>
      <c r="I994" s="327"/>
    </row>
    <row r="995" spans="1:9" x14ac:dyDescent="0.2">
      <c r="A995" s="524"/>
      <c r="B995" s="525" t="s">
        <v>11</v>
      </c>
      <c r="C995" s="526">
        <v>0.1</v>
      </c>
      <c r="D995" s="77"/>
      <c r="E995" s="241"/>
      <c r="F995" s="357">
        <f t="shared" ref="F995:F1000" si="28">ROUND(C995*$F$992,2)</f>
        <v>0</v>
      </c>
      <c r="G995" s="337"/>
      <c r="H995" s="327"/>
      <c r="I995" s="327"/>
    </row>
    <row r="996" spans="1:9" x14ac:dyDescent="0.2">
      <c r="A996" s="524"/>
      <c r="B996" s="525" t="s">
        <v>12</v>
      </c>
      <c r="C996" s="526">
        <v>2.5000000000000001E-2</v>
      </c>
      <c r="D996" s="527"/>
      <c r="E996" s="241"/>
      <c r="F996" s="357">
        <f t="shared" si="28"/>
        <v>0</v>
      </c>
      <c r="G996" s="337"/>
      <c r="H996" s="327"/>
      <c r="I996" s="327"/>
    </row>
    <row r="997" spans="1:9" x14ac:dyDescent="0.2">
      <c r="A997" s="524"/>
      <c r="B997" s="525" t="s">
        <v>13</v>
      </c>
      <c r="C997" s="526">
        <v>0.05</v>
      </c>
      <c r="D997" s="527"/>
      <c r="E997" s="241"/>
      <c r="F997" s="357">
        <f t="shared" si="28"/>
        <v>0</v>
      </c>
      <c r="G997" s="337"/>
      <c r="H997" s="327"/>
      <c r="I997" s="327"/>
    </row>
    <row r="998" spans="1:9" x14ac:dyDescent="0.2">
      <c r="A998" s="524"/>
      <c r="B998" s="525" t="s">
        <v>14</v>
      </c>
      <c r="C998" s="526">
        <v>0.01</v>
      </c>
      <c r="D998" s="527"/>
      <c r="E998" s="241"/>
      <c r="F998" s="357">
        <f t="shared" si="28"/>
        <v>0</v>
      </c>
      <c r="G998" s="337"/>
      <c r="H998" s="327"/>
      <c r="I998" s="327"/>
    </row>
    <row r="999" spans="1:9" x14ac:dyDescent="0.2">
      <c r="A999" s="524"/>
      <c r="B999" s="525" t="s">
        <v>15</v>
      </c>
      <c r="C999" s="526">
        <v>0.04</v>
      </c>
      <c r="D999" s="527"/>
      <c r="E999" s="241"/>
      <c r="F999" s="357">
        <f t="shared" si="28"/>
        <v>0</v>
      </c>
      <c r="G999" s="337"/>
      <c r="H999" s="327"/>
      <c r="I999" s="327"/>
    </row>
    <row r="1000" spans="1:9" x14ac:dyDescent="0.2">
      <c r="A1000" s="524"/>
      <c r="B1000" s="525" t="s">
        <v>16</v>
      </c>
      <c r="C1000" s="526">
        <v>0.04</v>
      </c>
      <c r="D1000" s="527"/>
      <c r="E1000" s="241"/>
      <c r="F1000" s="357">
        <f t="shared" si="28"/>
        <v>0</v>
      </c>
      <c r="G1000" s="337"/>
      <c r="H1000" s="327"/>
      <c r="I1000" s="327"/>
    </row>
    <row r="1001" spans="1:9" x14ac:dyDescent="0.2">
      <c r="A1001" s="524"/>
      <c r="B1001" s="525" t="s">
        <v>46</v>
      </c>
      <c r="C1001" s="526">
        <v>0.18</v>
      </c>
      <c r="D1001" s="528"/>
      <c r="E1001" s="242"/>
      <c r="F1001" s="357">
        <f>ROUND(C1001*F995,2)</f>
        <v>0</v>
      </c>
      <c r="G1001" s="337"/>
      <c r="H1001" s="327"/>
      <c r="I1001" s="327"/>
    </row>
    <row r="1002" spans="1:9" x14ac:dyDescent="0.2">
      <c r="A1002" s="524"/>
      <c r="B1002" s="429" t="s">
        <v>692</v>
      </c>
      <c r="C1002" s="526">
        <v>1E-3</v>
      </c>
      <c r="D1002" s="528"/>
      <c r="E1002" s="242"/>
      <c r="F1002" s="357">
        <f>ROUND(C1002*$F$992,2)</f>
        <v>0</v>
      </c>
      <c r="G1002" s="337"/>
      <c r="H1002" s="327"/>
      <c r="I1002" s="327"/>
    </row>
    <row r="1003" spans="1:9" x14ac:dyDescent="0.2">
      <c r="A1003" s="524"/>
      <c r="B1003" s="429" t="s">
        <v>19</v>
      </c>
      <c r="C1003" s="526">
        <v>0.1</v>
      </c>
      <c r="D1003" s="528"/>
      <c r="E1003" s="242"/>
      <c r="F1003" s="357">
        <f>ROUND(C1003*$F$992,2)</f>
        <v>0</v>
      </c>
      <c r="G1003" s="337"/>
      <c r="H1003" s="327"/>
      <c r="I1003" s="327"/>
    </row>
    <row r="1004" spans="1:9" x14ac:dyDescent="0.2">
      <c r="A1004" s="524"/>
      <c r="B1004" s="529" t="s">
        <v>693</v>
      </c>
      <c r="C1004" s="530">
        <v>0.1</v>
      </c>
      <c r="D1004" s="531"/>
      <c r="E1004" s="532"/>
      <c r="F1004" s="357">
        <f>ROUND(C1004*$F$992,2)</f>
        <v>0</v>
      </c>
      <c r="G1004" s="337"/>
      <c r="H1004" s="327"/>
      <c r="I1004" s="327"/>
    </row>
    <row r="1005" spans="1:9" x14ac:dyDescent="0.2">
      <c r="A1005" s="524"/>
      <c r="B1005" s="525" t="s">
        <v>65</v>
      </c>
      <c r="C1005" s="533">
        <v>1</v>
      </c>
      <c r="D1005" s="75" t="s">
        <v>6</v>
      </c>
      <c r="E1005" s="241"/>
      <c r="F1005" s="357">
        <f>ROUND(E1005*C1005,2)</f>
        <v>0</v>
      </c>
      <c r="G1005" s="337"/>
      <c r="H1005" s="327"/>
      <c r="I1005" s="327"/>
    </row>
    <row r="1006" spans="1:9" x14ac:dyDescent="0.2">
      <c r="A1006" s="524"/>
      <c r="B1006" s="525" t="s">
        <v>664</v>
      </c>
      <c r="C1006" s="533">
        <v>1</v>
      </c>
      <c r="D1006" s="75" t="s">
        <v>6</v>
      </c>
      <c r="E1006" s="241"/>
      <c r="F1006" s="357">
        <f>ROUND(E1006*C1006,2)</f>
        <v>0</v>
      </c>
      <c r="G1006" s="337"/>
      <c r="H1006" s="327"/>
      <c r="I1006" s="327"/>
    </row>
    <row r="1007" spans="1:9" x14ac:dyDescent="0.2">
      <c r="A1007" s="49"/>
      <c r="B1007" s="534" t="s">
        <v>18</v>
      </c>
      <c r="C1007" s="520"/>
      <c r="D1007" s="528"/>
      <c r="E1007" s="242"/>
      <c r="F1007" s="51">
        <f>SUM(F995:F1006)</f>
        <v>0</v>
      </c>
      <c r="G1007" s="337"/>
      <c r="H1007" s="327"/>
      <c r="I1007" s="327"/>
    </row>
    <row r="1008" spans="1:9" x14ac:dyDescent="0.2">
      <c r="A1008" s="49"/>
      <c r="B1008" s="169"/>
      <c r="C1008" s="520"/>
      <c r="D1008" s="528"/>
      <c r="E1008" s="242"/>
      <c r="F1008" s="520"/>
      <c r="G1008" s="337"/>
      <c r="H1008" s="327"/>
      <c r="I1008" s="327"/>
    </row>
    <row r="1009" spans="1:48" ht="25.5" x14ac:dyDescent="0.2">
      <c r="A1009" s="203" t="s">
        <v>185</v>
      </c>
      <c r="B1009" s="180" t="s">
        <v>400</v>
      </c>
      <c r="C1009" s="535"/>
      <c r="D1009" s="172"/>
      <c r="E1009" s="241"/>
      <c r="F1009" s="51"/>
      <c r="G1009" s="337"/>
      <c r="H1009" s="327"/>
      <c r="I1009" s="327"/>
    </row>
    <row r="1010" spans="1:48" ht="25.5" x14ac:dyDescent="0.2">
      <c r="A1010" s="536">
        <v>1</v>
      </c>
      <c r="B1010" s="698" t="s">
        <v>801</v>
      </c>
      <c r="C1010" s="535">
        <v>4</v>
      </c>
      <c r="D1010" s="537" t="s">
        <v>52</v>
      </c>
      <c r="E1010" s="538"/>
      <c r="F1010" s="539">
        <f>ROUND(C1010*E1010,2)</f>
        <v>0</v>
      </c>
      <c r="G1010" s="337"/>
      <c r="H1010" s="327"/>
      <c r="I1010" s="327"/>
    </row>
    <row r="1011" spans="1:48" x14ac:dyDescent="0.2">
      <c r="A1011" s="536">
        <v>2</v>
      </c>
      <c r="B1011" s="540" t="s">
        <v>131</v>
      </c>
      <c r="C1011" s="535">
        <v>4</v>
      </c>
      <c r="D1011" s="537" t="s">
        <v>52</v>
      </c>
      <c r="E1011" s="538"/>
      <c r="F1011" s="539">
        <f>ROUND(C1011*E1011,2)</f>
        <v>0</v>
      </c>
      <c r="G1011" s="337"/>
      <c r="H1011" s="327"/>
      <c r="I1011" s="327"/>
    </row>
    <row r="1012" spans="1:48" s="696" customFormat="1" ht="25.5" x14ac:dyDescent="0.2">
      <c r="A1012" s="536">
        <v>3</v>
      </c>
      <c r="B1012" s="63" t="s">
        <v>799</v>
      </c>
      <c r="C1012" s="241">
        <v>1</v>
      </c>
      <c r="D1012" s="103" t="s">
        <v>6</v>
      </c>
      <c r="E1012" s="691"/>
      <c r="F1012" s="692">
        <f t="shared" ref="F1012:F1013" si="29">ROUND(C1012*E1012,2)</f>
        <v>0</v>
      </c>
      <c r="G1012" s="693"/>
      <c r="H1012" s="694"/>
      <c r="I1012" s="695"/>
      <c r="J1012" s="695"/>
      <c r="K1012" s="695"/>
      <c r="L1012" s="695"/>
      <c r="M1012" s="695"/>
      <c r="N1012" s="695"/>
      <c r="O1012" s="695"/>
      <c r="P1012" s="695"/>
      <c r="Q1012" s="695"/>
      <c r="R1012" s="695"/>
      <c r="S1012" s="695"/>
      <c r="T1012" s="695"/>
      <c r="U1012" s="695"/>
      <c r="V1012" s="695"/>
      <c r="W1012" s="695"/>
      <c r="X1012" s="695"/>
      <c r="Y1012" s="695"/>
      <c r="Z1012" s="695"/>
      <c r="AA1012" s="695"/>
      <c r="AB1012" s="695"/>
      <c r="AC1012" s="695"/>
      <c r="AD1012" s="695"/>
      <c r="AE1012" s="695"/>
      <c r="AF1012" s="695"/>
      <c r="AG1012" s="695"/>
      <c r="AH1012" s="695"/>
      <c r="AI1012" s="695"/>
      <c r="AJ1012" s="695"/>
      <c r="AK1012" s="695"/>
      <c r="AL1012" s="695"/>
      <c r="AM1012" s="695"/>
      <c r="AN1012" s="695"/>
      <c r="AO1012" s="695"/>
      <c r="AP1012" s="695"/>
      <c r="AQ1012" s="695"/>
      <c r="AR1012" s="695"/>
      <c r="AS1012" s="695"/>
      <c r="AT1012" s="695"/>
      <c r="AU1012" s="695"/>
      <c r="AV1012" s="695"/>
    </row>
    <row r="1013" spans="1:48" s="696" customFormat="1" x14ac:dyDescent="0.2">
      <c r="A1013" s="536">
        <v>4</v>
      </c>
      <c r="B1013" s="63" t="s">
        <v>800</v>
      </c>
      <c r="C1013" s="241">
        <v>1</v>
      </c>
      <c r="D1013" s="103" t="s">
        <v>6</v>
      </c>
      <c r="E1013" s="691"/>
      <c r="F1013" s="692">
        <f t="shared" si="29"/>
        <v>0</v>
      </c>
      <c r="G1013" s="697"/>
      <c r="H1013" s="694"/>
      <c r="I1013" s="695"/>
      <c r="J1013" s="695"/>
      <c r="K1013" s="695"/>
      <c r="L1013" s="695"/>
      <c r="M1013" s="695"/>
      <c r="N1013" s="695"/>
      <c r="O1013" s="695"/>
      <c r="P1013" s="695"/>
      <c r="Q1013" s="695"/>
      <c r="R1013" s="695"/>
      <c r="S1013" s="695"/>
      <c r="T1013" s="695"/>
      <c r="U1013" s="695"/>
      <c r="V1013" s="695"/>
      <c r="W1013" s="695"/>
      <c r="X1013" s="695"/>
      <c r="Y1013" s="695"/>
      <c r="Z1013" s="695"/>
      <c r="AA1013" s="695"/>
      <c r="AB1013" s="695"/>
      <c r="AC1013" s="695"/>
      <c r="AD1013" s="695"/>
      <c r="AE1013" s="695"/>
      <c r="AF1013" s="695"/>
      <c r="AG1013" s="695"/>
      <c r="AH1013" s="695"/>
      <c r="AI1013" s="695"/>
      <c r="AJ1013" s="695"/>
      <c r="AK1013" s="695"/>
      <c r="AL1013" s="695"/>
      <c r="AM1013" s="695"/>
      <c r="AN1013" s="695"/>
      <c r="AO1013" s="695"/>
      <c r="AP1013" s="695"/>
      <c r="AQ1013" s="695"/>
      <c r="AR1013" s="695"/>
      <c r="AS1013" s="695"/>
      <c r="AT1013" s="695"/>
      <c r="AU1013" s="695"/>
      <c r="AV1013" s="695"/>
    </row>
    <row r="1014" spans="1:48" x14ac:dyDescent="0.2">
      <c r="A1014" s="536"/>
      <c r="B1014" s="540"/>
      <c r="C1014" s="535"/>
      <c r="D1014" s="537"/>
      <c r="E1014" s="538"/>
      <c r="F1014" s="539"/>
      <c r="G1014" s="337"/>
      <c r="H1014" s="327"/>
      <c r="I1014" s="327"/>
    </row>
    <row r="1015" spans="1:48" x14ac:dyDescent="0.2">
      <c r="A1015" s="192"/>
      <c r="B1015" s="88" t="s">
        <v>132</v>
      </c>
      <c r="C1015" s="535"/>
      <c r="D1015" s="172"/>
      <c r="E1015" s="241"/>
      <c r="F1015" s="51">
        <f>SUM(F1010:F1011)</f>
        <v>0</v>
      </c>
      <c r="G1015" s="337"/>
      <c r="H1015" s="327"/>
      <c r="I1015" s="327"/>
    </row>
    <row r="1016" spans="1:48" x14ac:dyDescent="0.2">
      <c r="A1016" s="55"/>
      <c r="B1016" s="203"/>
      <c r="C1016" s="541"/>
      <c r="D1016" s="542"/>
      <c r="E1016" s="249"/>
      <c r="F1016" s="543"/>
      <c r="G1016" s="337"/>
      <c r="H1016" s="327"/>
      <c r="I1016" s="327"/>
    </row>
    <row r="1017" spans="1:48" ht="25.5" x14ac:dyDescent="0.2">
      <c r="A1017" s="544" t="s">
        <v>186</v>
      </c>
      <c r="B1017" s="191" t="s">
        <v>401</v>
      </c>
      <c r="C1017" s="535"/>
      <c r="D1017" s="537"/>
      <c r="E1017" s="538"/>
      <c r="F1017" s="539">
        <f t="shared" ref="F1017:F1024" si="30">ROUND(C1017*E1017,2)</f>
        <v>0</v>
      </c>
      <c r="G1017" s="337"/>
      <c r="H1017" s="327"/>
      <c r="I1017" s="327"/>
    </row>
    <row r="1018" spans="1:48" ht="25.5" x14ac:dyDescent="0.2">
      <c r="A1018" s="536">
        <v>1</v>
      </c>
      <c r="B1018" s="540" t="s">
        <v>289</v>
      </c>
      <c r="C1018" s="535">
        <v>200</v>
      </c>
      <c r="D1018" s="537" t="s">
        <v>45</v>
      </c>
      <c r="E1018" s="538"/>
      <c r="F1018" s="539">
        <f t="shared" si="30"/>
        <v>0</v>
      </c>
      <c r="G1018" s="337"/>
      <c r="H1018" s="327"/>
      <c r="I1018" s="327"/>
    </row>
    <row r="1019" spans="1:48" x14ac:dyDescent="0.2">
      <c r="A1019" s="536">
        <v>2</v>
      </c>
      <c r="B1019" s="545" t="s">
        <v>290</v>
      </c>
      <c r="C1019" s="535">
        <v>200</v>
      </c>
      <c r="D1019" s="537" t="s">
        <v>45</v>
      </c>
      <c r="E1019" s="538"/>
      <c r="F1019" s="539">
        <f t="shared" si="30"/>
        <v>0</v>
      </c>
      <c r="G1019" s="337"/>
      <c r="H1019" s="327"/>
      <c r="I1019" s="327"/>
    </row>
    <row r="1020" spans="1:48" x14ac:dyDescent="0.2">
      <c r="A1020" s="536">
        <v>3</v>
      </c>
      <c r="B1020" s="545" t="s">
        <v>291</v>
      </c>
      <c r="C1020" s="535">
        <v>120</v>
      </c>
      <c r="D1020" s="537" t="s">
        <v>45</v>
      </c>
      <c r="E1020" s="538"/>
      <c r="F1020" s="539">
        <f t="shared" si="30"/>
        <v>0</v>
      </c>
      <c r="G1020" s="337"/>
      <c r="H1020" s="327"/>
      <c r="I1020" s="327"/>
    </row>
    <row r="1021" spans="1:48" x14ac:dyDescent="0.2">
      <c r="A1021" s="536">
        <v>4</v>
      </c>
      <c r="B1021" s="545" t="s">
        <v>292</v>
      </c>
      <c r="C1021" s="535">
        <v>200</v>
      </c>
      <c r="D1021" s="537" t="s">
        <v>45</v>
      </c>
      <c r="E1021" s="538"/>
      <c r="F1021" s="539">
        <f t="shared" si="30"/>
        <v>0</v>
      </c>
      <c r="G1021" s="337"/>
      <c r="H1021" s="327"/>
      <c r="I1021" s="327"/>
    </row>
    <row r="1022" spans="1:48" ht="25.5" x14ac:dyDescent="0.2">
      <c r="A1022" s="536">
        <v>5</v>
      </c>
      <c r="B1022" s="698" t="s">
        <v>801</v>
      </c>
      <c r="C1022" s="535">
        <v>1</v>
      </c>
      <c r="D1022" s="537" t="s">
        <v>6</v>
      </c>
      <c r="E1022" s="538"/>
      <c r="F1022" s="539">
        <f t="shared" si="30"/>
        <v>0</v>
      </c>
      <c r="G1022" s="337"/>
      <c r="H1022" s="327"/>
      <c r="I1022" s="327"/>
    </row>
    <row r="1023" spans="1:48" s="696" customFormat="1" ht="25.5" x14ac:dyDescent="0.2">
      <c r="A1023" s="536">
        <v>6</v>
      </c>
      <c r="B1023" s="63" t="s">
        <v>799</v>
      </c>
      <c r="C1023" s="241">
        <v>1</v>
      </c>
      <c r="D1023" s="103" t="s">
        <v>6</v>
      </c>
      <c r="E1023" s="691"/>
      <c r="F1023" s="692">
        <f t="shared" si="30"/>
        <v>0</v>
      </c>
      <c r="G1023" s="693"/>
      <c r="H1023" s="694"/>
      <c r="I1023" s="695"/>
      <c r="J1023" s="695"/>
      <c r="K1023" s="695"/>
      <c r="L1023" s="695"/>
      <c r="M1023" s="695"/>
      <c r="N1023" s="695"/>
      <c r="O1023" s="695"/>
      <c r="P1023" s="695"/>
      <c r="Q1023" s="695"/>
      <c r="R1023" s="695"/>
      <c r="S1023" s="695"/>
      <c r="T1023" s="695"/>
      <c r="U1023" s="695"/>
      <c r="V1023" s="695"/>
      <c r="W1023" s="695"/>
      <c r="X1023" s="695"/>
      <c r="Y1023" s="695"/>
      <c r="Z1023" s="695"/>
      <c r="AA1023" s="695"/>
      <c r="AB1023" s="695"/>
      <c r="AC1023" s="695"/>
      <c r="AD1023" s="695"/>
      <c r="AE1023" s="695"/>
      <c r="AF1023" s="695"/>
      <c r="AG1023" s="695"/>
      <c r="AH1023" s="695"/>
      <c r="AI1023" s="695"/>
      <c r="AJ1023" s="695"/>
      <c r="AK1023" s="695"/>
      <c r="AL1023" s="695"/>
      <c r="AM1023" s="695"/>
      <c r="AN1023" s="695"/>
      <c r="AO1023" s="695"/>
      <c r="AP1023" s="695"/>
      <c r="AQ1023" s="695"/>
      <c r="AR1023" s="695"/>
      <c r="AS1023" s="695"/>
      <c r="AT1023" s="695"/>
      <c r="AU1023" s="695"/>
      <c r="AV1023" s="695"/>
    </row>
    <row r="1024" spans="1:48" s="696" customFormat="1" x14ac:dyDescent="0.2">
      <c r="A1024" s="536">
        <v>7</v>
      </c>
      <c r="B1024" s="63" t="s">
        <v>800</v>
      </c>
      <c r="C1024" s="241">
        <v>1</v>
      </c>
      <c r="D1024" s="103" t="s">
        <v>6</v>
      </c>
      <c r="E1024" s="691"/>
      <c r="F1024" s="692">
        <f t="shared" si="30"/>
        <v>0</v>
      </c>
      <c r="G1024" s="697"/>
      <c r="H1024" s="694"/>
      <c r="I1024" s="695"/>
      <c r="J1024" s="695"/>
      <c r="K1024" s="695"/>
      <c r="L1024" s="695"/>
      <c r="M1024" s="695"/>
      <c r="N1024" s="695"/>
      <c r="O1024" s="695"/>
      <c r="P1024" s="695"/>
      <c r="Q1024" s="695"/>
      <c r="R1024" s="695"/>
      <c r="S1024" s="695"/>
      <c r="T1024" s="695"/>
      <c r="U1024" s="695"/>
      <c r="V1024" s="695"/>
      <c r="W1024" s="695"/>
      <c r="X1024" s="695"/>
      <c r="Y1024" s="695"/>
      <c r="Z1024" s="695"/>
      <c r="AA1024" s="695"/>
      <c r="AB1024" s="695"/>
      <c r="AC1024" s="695"/>
      <c r="AD1024" s="695"/>
      <c r="AE1024" s="695"/>
      <c r="AF1024" s="695"/>
      <c r="AG1024" s="695"/>
      <c r="AH1024" s="695"/>
      <c r="AI1024" s="695"/>
      <c r="AJ1024" s="695"/>
      <c r="AK1024" s="695"/>
      <c r="AL1024" s="695"/>
      <c r="AM1024" s="695"/>
      <c r="AN1024" s="695"/>
      <c r="AO1024" s="695"/>
      <c r="AP1024" s="695"/>
      <c r="AQ1024" s="695"/>
      <c r="AR1024" s="695"/>
      <c r="AS1024" s="695"/>
      <c r="AT1024" s="695"/>
      <c r="AU1024" s="695"/>
      <c r="AV1024" s="695"/>
    </row>
    <row r="1025" spans="1:48" x14ac:dyDescent="0.2">
      <c r="A1025" s="536"/>
      <c r="B1025" s="545"/>
      <c r="C1025" s="535"/>
      <c r="D1025" s="537"/>
      <c r="E1025" s="538"/>
      <c r="F1025" s="539"/>
      <c r="G1025" s="337"/>
      <c r="H1025" s="327"/>
      <c r="I1025" s="327"/>
    </row>
    <row r="1026" spans="1:48" ht="25.5" x14ac:dyDescent="0.2">
      <c r="A1026" s="544" t="s">
        <v>389</v>
      </c>
      <c r="B1026" s="191" t="s">
        <v>402</v>
      </c>
      <c r="C1026" s="535"/>
      <c r="D1026" s="537"/>
      <c r="E1026" s="538"/>
      <c r="F1026" s="539">
        <f t="shared" ref="F1026:F1033" si="31">ROUND(C1026*E1026,2)</f>
        <v>0</v>
      </c>
      <c r="G1026" s="337"/>
      <c r="H1026" s="327"/>
      <c r="I1026" s="327"/>
    </row>
    <row r="1027" spans="1:48" ht="25.5" x14ac:dyDescent="0.2">
      <c r="A1027" s="536">
        <v>1</v>
      </c>
      <c r="B1027" s="540" t="s">
        <v>289</v>
      </c>
      <c r="C1027" s="535">
        <v>200</v>
      </c>
      <c r="D1027" s="537" t="s">
        <v>45</v>
      </c>
      <c r="E1027" s="538"/>
      <c r="F1027" s="539">
        <f t="shared" si="31"/>
        <v>0</v>
      </c>
      <c r="G1027" s="337"/>
      <c r="H1027" s="327"/>
      <c r="I1027" s="327"/>
    </row>
    <row r="1028" spans="1:48" x14ac:dyDescent="0.2">
      <c r="A1028" s="536">
        <v>2</v>
      </c>
      <c r="B1028" s="545" t="s">
        <v>290</v>
      </c>
      <c r="C1028" s="535">
        <v>200</v>
      </c>
      <c r="D1028" s="537" t="s">
        <v>45</v>
      </c>
      <c r="E1028" s="538"/>
      <c r="F1028" s="539">
        <f t="shared" si="31"/>
        <v>0</v>
      </c>
      <c r="G1028" s="337"/>
      <c r="H1028" s="327"/>
      <c r="I1028" s="327"/>
    </row>
    <row r="1029" spans="1:48" x14ac:dyDescent="0.2">
      <c r="A1029" s="536">
        <v>3</v>
      </c>
      <c r="B1029" s="545" t="s">
        <v>291</v>
      </c>
      <c r="C1029" s="535">
        <v>120</v>
      </c>
      <c r="D1029" s="537" t="s">
        <v>45</v>
      </c>
      <c r="E1029" s="538"/>
      <c r="F1029" s="539">
        <f t="shared" si="31"/>
        <v>0</v>
      </c>
      <c r="G1029" s="337"/>
      <c r="H1029" s="327"/>
      <c r="I1029" s="327"/>
    </row>
    <row r="1030" spans="1:48" x14ac:dyDescent="0.2">
      <c r="A1030" s="536">
        <v>4</v>
      </c>
      <c r="B1030" s="545" t="s">
        <v>292</v>
      </c>
      <c r="C1030" s="535">
        <v>200</v>
      </c>
      <c r="D1030" s="537" t="s">
        <v>45</v>
      </c>
      <c r="E1030" s="538"/>
      <c r="F1030" s="539">
        <f t="shared" si="31"/>
        <v>0</v>
      </c>
      <c r="G1030" s="337"/>
      <c r="H1030" s="327"/>
      <c r="I1030" s="327"/>
    </row>
    <row r="1031" spans="1:48" ht="25.5" x14ac:dyDescent="0.2">
      <c r="A1031" s="536">
        <v>5</v>
      </c>
      <c r="B1031" s="698" t="s">
        <v>801</v>
      </c>
      <c r="C1031" s="535">
        <v>1</v>
      </c>
      <c r="D1031" s="537" t="s">
        <v>6</v>
      </c>
      <c r="E1031" s="538"/>
      <c r="F1031" s="539">
        <f t="shared" si="31"/>
        <v>0</v>
      </c>
      <c r="G1031" s="337"/>
      <c r="H1031" s="327"/>
      <c r="I1031" s="327"/>
    </row>
    <row r="1032" spans="1:48" s="696" customFormat="1" ht="25.5" x14ac:dyDescent="0.2">
      <c r="A1032" s="536">
        <v>6</v>
      </c>
      <c r="B1032" s="63" t="s">
        <v>799</v>
      </c>
      <c r="C1032" s="241">
        <v>1</v>
      </c>
      <c r="D1032" s="103" t="s">
        <v>6</v>
      </c>
      <c r="E1032" s="691"/>
      <c r="F1032" s="692">
        <f t="shared" si="31"/>
        <v>0</v>
      </c>
      <c r="G1032" s="693"/>
      <c r="H1032" s="694"/>
      <c r="I1032" s="695"/>
      <c r="J1032" s="695"/>
      <c r="K1032" s="695"/>
      <c r="L1032" s="695"/>
      <c r="M1032" s="695"/>
      <c r="N1032" s="695"/>
      <c r="O1032" s="695"/>
      <c r="P1032" s="695"/>
      <c r="Q1032" s="695"/>
      <c r="R1032" s="695"/>
      <c r="S1032" s="695"/>
      <c r="T1032" s="695"/>
      <c r="U1032" s="695"/>
      <c r="V1032" s="695"/>
      <c r="W1032" s="695"/>
      <c r="X1032" s="695"/>
      <c r="Y1032" s="695"/>
      <c r="Z1032" s="695"/>
      <c r="AA1032" s="695"/>
      <c r="AB1032" s="695"/>
      <c r="AC1032" s="695"/>
      <c r="AD1032" s="695"/>
      <c r="AE1032" s="695"/>
      <c r="AF1032" s="695"/>
      <c r="AG1032" s="695"/>
      <c r="AH1032" s="695"/>
      <c r="AI1032" s="695"/>
      <c r="AJ1032" s="695"/>
      <c r="AK1032" s="695"/>
      <c r="AL1032" s="695"/>
      <c r="AM1032" s="695"/>
      <c r="AN1032" s="695"/>
      <c r="AO1032" s="695"/>
      <c r="AP1032" s="695"/>
      <c r="AQ1032" s="695"/>
      <c r="AR1032" s="695"/>
      <c r="AS1032" s="695"/>
      <c r="AT1032" s="695"/>
      <c r="AU1032" s="695"/>
      <c r="AV1032" s="695"/>
    </row>
    <row r="1033" spans="1:48" s="696" customFormat="1" x14ac:dyDescent="0.2">
      <c r="A1033" s="536">
        <v>7</v>
      </c>
      <c r="B1033" s="63" t="s">
        <v>800</v>
      </c>
      <c r="C1033" s="241">
        <v>1</v>
      </c>
      <c r="D1033" s="103" t="s">
        <v>6</v>
      </c>
      <c r="E1033" s="691"/>
      <c r="F1033" s="692">
        <f t="shared" si="31"/>
        <v>0</v>
      </c>
      <c r="G1033" s="697"/>
      <c r="H1033" s="694"/>
      <c r="I1033" s="695"/>
      <c r="J1033" s="695"/>
      <c r="K1033" s="695"/>
      <c r="L1033" s="695"/>
      <c r="M1033" s="695"/>
      <c r="N1033" s="695"/>
      <c r="O1033" s="695"/>
      <c r="P1033" s="695"/>
      <c r="Q1033" s="695"/>
      <c r="R1033" s="695"/>
      <c r="S1033" s="695"/>
      <c r="T1033" s="695"/>
      <c r="U1033" s="695"/>
      <c r="V1033" s="695"/>
      <c r="W1033" s="695"/>
      <c r="X1033" s="695"/>
      <c r="Y1033" s="695"/>
      <c r="Z1033" s="695"/>
      <c r="AA1033" s="695"/>
      <c r="AB1033" s="695"/>
      <c r="AC1033" s="695"/>
      <c r="AD1033" s="695"/>
      <c r="AE1033" s="695"/>
      <c r="AF1033" s="695"/>
      <c r="AG1033" s="695"/>
      <c r="AH1033" s="695"/>
      <c r="AI1033" s="695"/>
      <c r="AJ1033" s="695"/>
      <c r="AK1033" s="695"/>
      <c r="AL1033" s="695"/>
      <c r="AM1033" s="695"/>
      <c r="AN1033" s="695"/>
      <c r="AO1033" s="695"/>
      <c r="AP1033" s="695"/>
      <c r="AQ1033" s="695"/>
      <c r="AR1033" s="695"/>
      <c r="AS1033" s="695"/>
      <c r="AT1033" s="695"/>
      <c r="AU1033" s="695"/>
      <c r="AV1033" s="695"/>
    </row>
    <row r="1034" spans="1:48" x14ac:dyDescent="0.2">
      <c r="A1034" s="192"/>
      <c r="B1034" s="534" t="s">
        <v>403</v>
      </c>
      <c r="C1034" s="535"/>
      <c r="D1034" s="172"/>
      <c r="E1034" s="241"/>
      <c r="F1034" s="51">
        <f>SUM(F1018:F1033)</f>
        <v>0</v>
      </c>
      <c r="G1034" s="337"/>
      <c r="H1034" s="327"/>
      <c r="I1034" s="327"/>
    </row>
    <row r="1035" spans="1:48" x14ac:dyDescent="0.2">
      <c r="A1035" s="55"/>
      <c r="B1035" s="203"/>
      <c r="C1035" s="541"/>
      <c r="D1035" s="542"/>
      <c r="E1035" s="249"/>
      <c r="F1035" s="543"/>
      <c r="G1035" s="337"/>
      <c r="H1035" s="327"/>
      <c r="I1035" s="327"/>
    </row>
    <row r="1036" spans="1:48" x14ac:dyDescent="0.2">
      <c r="A1036" s="162"/>
      <c r="B1036" s="546" t="s">
        <v>404</v>
      </c>
      <c r="C1036" s="547"/>
      <c r="D1036" s="548"/>
      <c r="E1036" s="549"/>
      <c r="F1036" s="550">
        <f>+F1015+F1034</f>
        <v>0</v>
      </c>
      <c r="G1036" s="337"/>
      <c r="H1036" s="327"/>
      <c r="I1036" s="327"/>
    </row>
    <row r="1037" spans="1:48" x14ac:dyDescent="0.2">
      <c r="A1037" s="55"/>
      <c r="B1037" s="203"/>
      <c r="C1037" s="541"/>
      <c r="D1037" s="542"/>
      <c r="E1037" s="249"/>
      <c r="F1037" s="543"/>
      <c r="G1037" s="337"/>
      <c r="H1037" s="327"/>
      <c r="I1037" s="327"/>
    </row>
    <row r="1038" spans="1:48" x14ac:dyDescent="0.2">
      <c r="A1038" s="521"/>
      <c r="B1038" s="522" t="s">
        <v>17</v>
      </c>
      <c r="C1038" s="357"/>
      <c r="D1038" s="77"/>
      <c r="E1038" s="241"/>
      <c r="F1038" s="464"/>
      <c r="G1038" s="337"/>
      <c r="H1038" s="327"/>
      <c r="I1038" s="327"/>
    </row>
    <row r="1039" spans="1:48" x14ac:dyDescent="0.2">
      <c r="A1039" s="524"/>
      <c r="B1039" s="525" t="s">
        <v>11</v>
      </c>
      <c r="C1039" s="526">
        <v>0.1</v>
      </c>
      <c r="D1039" s="77"/>
      <c r="E1039" s="241"/>
      <c r="F1039" s="551">
        <f>ROUND(F1036*C1039,2)</f>
        <v>0</v>
      </c>
      <c r="G1039" s="337"/>
      <c r="H1039" s="327"/>
      <c r="I1039" s="327"/>
    </row>
    <row r="1040" spans="1:48" x14ac:dyDescent="0.2">
      <c r="A1040" s="524"/>
      <c r="B1040" s="525" t="s">
        <v>13</v>
      </c>
      <c r="C1040" s="526">
        <v>0.05</v>
      </c>
      <c r="D1040" s="527"/>
      <c r="E1040" s="241"/>
      <c r="F1040" s="551">
        <f>ROUND(F1036*C1040,2)</f>
        <v>0</v>
      </c>
      <c r="G1040" s="337"/>
      <c r="H1040" s="327"/>
      <c r="I1040" s="327"/>
    </row>
    <row r="1041" spans="1:9" x14ac:dyDescent="0.2">
      <c r="A1041" s="524"/>
      <c r="B1041" s="525" t="s">
        <v>14</v>
      </c>
      <c r="C1041" s="526">
        <v>0.01</v>
      </c>
      <c r="D1041" s="527"/>
      <c r="E1041" s="241"/>
      <c r="F1041" s="551">
        <f>ROUND(F1036*C1041,2)</f>
        <v>0</v>
      </c>
      <c r="G1041" s="337"/>
      <c r="H1041" s="327"/>
      <c r="I1041" s="327"/>
    </row>
    <row r="1042" spans="1:9" x14ac:dyDescent="0.2">
      <c r="A1042" s="524"/>
      <c r="B1042" s="552" t="s">
        <v>133</v>
      </c>
      <c r="C1042" s="526">
        <v>0.18</v>
      </c>
      <c r="D1042" s="528"/>
      <c r="E1042" s="241"/>
      <c r="F1042" s="551">
        <f>ROUND(F1039*C1042,2)</f>
        <v>0</v>
      </c>
      <c r="G1042" s="337"/>
      <c r="H1042" s="327"/>
      <c r="I1042" s="327"/>
    </row>
    <row r="1043" spans="1:9" x14ac:dyDescent="0.2">
      <c r="A1043" s="524"/>
      <c r="B1043" s="429" t="s">
        <v>692</v>
      </c>
      <c r="C1043" s="526">
        <v>1E-3</v>
      </c>
      <c r="D1043" s="528"/>
      <c r="E1043" s="242"/>
      <c r="F1043" s="357">
        <f>ROUND(C1043*F1036,2)</f>
        <v>0</v>
      </c>
      <c r="G1043" s="337"/>
      <c r="H1043" s="327"/>
      <c r="I1043" s="327"/>
    </row>
    <row r="1044" spans="1:9" x14ac:dyDescent="0.2">
      <c r="A1044" s="524"/>
      <c r="B1044" s="552" t="s">
        <v>293</v>
      </c>
      <c r="C1044" s="526">
        <v>2.5000000000000001E-2</v>
      </c>
      <c r="D1044" s="528"/>
      <c r="E1044" s="241"/>
      <c r="F1044" s="551">
        <f>ROUND(F1036*C1044,2)</f>
        <v>0</v>
      </c>
      <c r="G1044" s="337"/>
      <c r="H1044" s="327"/>
      <c r="I1044" s="327"/>
    </row>
    <row r="1045" spans="1:9" x14ac:dyDescent="0.2">
      <c r="A1045" s="49"/>
      <c r="B1045" s="534" t="s">
        <v>18</v>
      </c>
      <c r="C1045" s="520"/>
      <c r="D1045" s="528"/>
      <c r="E1045" s="242"/>
      <c r="F1045" s="553">
        <f>SUM(F1039:F1044)</f>
        <v>0</v>
      </c>
      <c r="G1045" s="337"/>
      <c r="H1045" s="327"/>
      <c r="I1045" s="327"/>
    </row>
    <row r="1046" spans="1:9" x14ac:dyDescent="0.2">
      <c r="A1046" s="49"/>
      <c r="B1046" s="534"/>
      <c r="C1046" s="520"/>
      <c r="D1046" s="528"/>
      <c r="E1046" s="242"/>
      <c r="F1046" s="553"/>
      <c r="G1046" s="337"/>
      <c r="H1046" s="327"/>
      <c r="I1046" s="327"/>
    </row>
    <row r="1047" spans="1:9" x14ac:dyDescent="0.2">
      <c r="A1047" s="55"/>
      <c r="B1047" s="534" t="s">
        <v>405</v>
      </c>
      <c r="C1047" s="541"/>
      <c r="D1047" s="542"/>
      <c r="E1047" s="249"/>
      <c r="F1047" s="554">
        <f>+F1036+F1045</f>
        <v>0</v>
      </c>
      <c r="G1047" s="337"/>
      <c r="H1047" s="327"/>
      <c r="I1047" s="327"/>
    </row>
    <row r="1048" spans="1:9" x14ac:dyDescent="0.2">
      <c r="A1048" s="55"/>
      <c r="B1048" s="203"/>
      <c r="C1048" s="541"/>
      <c r="D1048" s="542"/>
      <c r="E1048" s="249"/>
      <c r="F1048" s="543"/>
      <c r="G1048" s="337"/>
      <c r="H1048" s="327"/>
      <c r="I1048" s="327"/>
    </row>
    <row r="1049" spans="1:9" x14ac:dyDescent="0.2">
      <c r="A1049" s="49"/>
      <c r="B1049" s="534" t="s">
        <v>40</v>
      </c>
      <c r="C1049" s="520"/>
      <c r="D1049" s="528"/>
      <c r="E1049" s="242"/>
      <c r="F1049" s="51">
        <f>+F992+F1007+F1047</f>
        <v>0</v>
      </c>
      <c r="G1049" s="337"/>
      <c r="H1049" s="327"/>
      <c r="I1049" s="327"/>
    </row>
    <row r="1050" spans="1:9" x14ac:dyDescent="0.2">
      <c r="A1050" s="49"/>
      <c r="B1050" s="522"/>
      <c r="C1050" s="520"/>
      <c r="D1050" s="528"/>
      <c r="E1050" s="242"/>
      <c r="F1050" s="520"/>
      <c r="G1050" s="337"/>
      <c r="H1050" s="327"/>
      <c r="I1050" s="327"/>
    </row>
    <row r="1051" spans="1:9" x14ac:dyDescent="0.2">
      <c r="A1051" s="555"/>
      <c r="B1051" s="546" t="s">
        <v>41</v>
      </c>
      <c r="C1051" s="556"/>
      <c r="D1051" s="557"/>
      <c r="E1051" s="247"/>
      <c r="F1051" s="558">
        <f>+F1049</f>
        <v>0</v>
      </c>
      <c r="G1051" s="337"/>
      <c r="H1051" s="327"/>
      <c r="I1051" s="327"/>
    </row>
    <row r="1052" spans="1:9" x14ac:dyDescent="0.2">
      <c r="A1052" s="559"/>
      <c r="B1052" s="327"/>
      <c r="C1052" s="560"/>
      <c r="D1052" s="561"/>
      <c r="E1052" s="562"/>
      <c r="F1052" s="560"/>
      <c r="G1052" s="337"/>
      <c r="H1052" s="327"/>
      <c r="I1052" s="327"/>
    </row>
    <row r="1053" spans="1:9" x14ac:dyDescent="0.2">
      <c r="A1053" s="327"/>
      <c r="B1053" s="327"/>
      <c r="C1053" s="563"/>
      <c r="D1053" s="564"/>
      <c r="E1053" s="565"/>
      <c r="F1053" s="563"/>
      <c r="G1053" s="337"/>
      <c r="H1053" s="327"/>
      <c r="I1053" s="327"/>
    </row>
    <row r="1054" spans="1:9" x14ac:dyDescent="0.2">
      <c r="A1054" s="327"/>
      <c r="B1054" s="327"/>
      <c r="C1054" s="563"/>
      <c r="D1054" s="564"/>
      <c r="E1054" s="565"/>
      <c r="F1054" s="563"/>
      <c r="G1054" s="337"/>
      <c r="H1054" s="327"/>
      <c r="I1054" s="327"/>
    </row>
    <row r="1055" spans="1:9" x14ac:dyDescent="0.2">
      <c r="A1055" s="566"/>
      <c r="B1055" s="567"/>
      <c r="C1055" s="568"/>
      <c r="D1055" s="566"/>
      <c r="E1055" s="569"/>
      <c r="F1055" s="569"/>
    </row>
    <row r="1056" spans="1:9" x14ac:dyDescent="0.2">
      <c r="A1056" s="566"/>
      <c r="B1056" s="567"/>
      <c r="C1056" s="568"/>
      <c r="D1056" s="566"/>
      <c r="E1056" s="569"/>
      <c r="F1056" s="568"/>
    </row>
    <row r="1057" spans="1:6" x14ac:dyDescent="0.2">
      <c r="A1057" s="566"/>
      <c r="B1057" s="567"/>
      <c r="C1057" s="568"/>
      <c r="D1057" s="566"/>
      <c r="E1057" s="569"/>
      <c r="F1057" s="569"/>
    </row>
    <row r="1058" spans="1:6" x14ac:dyDescent="0.2">
      <c r="A1058" s="566"/>
      <c r="B1058" s="567"/>
      <c r="C1058" s="568"/>
      <c r="D1058" s="566"/>
      <c r="E1058" s="569"/>
      <c r="F1058" s="569"/>
    </row>
    <row r="1059" spans="1:6" x14ac:dyDescent="0.2">
      <c r="A1059" s="566"/>
      <c r="B1059" s="566"/>
      <c r="C1059" s="568"/>
      <c r="D1059" s="566"/>
      <c r="E1059" s="569"/>
      <c r="F1059" s="569"/>
    </row>
    <row r="1060" spans="1:6" x14ac:dyDescent="0.2">
      <c r="A1060" s="566"/>
      <c r="B1060" s="566"/>
      <c r="C1060" s="568"/>
      <c r="D1060" s="566"/>
      <c r="E1060" s="569"/>
      <c r="F1060" s="569"/>
    </row>
    <row r="1061" spans="1:6" x14ac:dyDescent="0.2">
      <c r="A1061" s="566"/>
      <c r="B1061" s="566"/>
      <c r="C1061" s="568"/>
      <c r="D1061" s="566"/>
      <c r="E1061" s="569"/>
      <c r="F1061" s="569"/>
    </row>
    <row r="1062" spans="1:6" x14ac:dyDescent="0.2">
      <c r="A1062" s="566"/>
      <c r="B1062" s="566"/>
      <c r="C1062" s="568"/>
      <c r="D1062" s="566"/>
      <c r="E1062" s="569"/>
      <c r="F1062" s="569"/>
    </row>
    <row r="1063" spans="1:6" x14ac:dyDescent="0.2">
      <c r="A1063" s="566"/>
      <c r="B1063" s="566"/>
      <c r="C1063" s="568"/>
      <c r="D1063" s="566"/>
      <c r="E1063" s="569"/>
      <c r="F1063" s="569"/>
    </row>
  </sheetData>
  <mergeCells count="2">
    <mergeCell ref="A3:F3"/>
    <mergeCell ref="A5:F5"/>
  </mergeCells>
  <dataValidations disablePrompts="1" count="1">
    <dataValidation type="list" allowBlank="1" showInputMessage="1" showErrorMessage="1" sqref="B4">
      <formula1>$B$4:$B$1073</formula1>
    </dataValidation>
  </dataValidations>
  <printOptions horizontalCentered="1"/>
  <pageMargins left="0.19685039370078741" right="0.19685039370078741" top="0.19685039370078741" bottom="0.19685039370078741" header="0.31496062992125984" footer="0"/>
  <pageSetup scale="82" orientation="portrait" r:id="rId1"/>
  <headerFooter alignWithMargins="0">
    <oddFooter>&amp;C&amp;9Página &amp;P de &amp;N</oddFooter>
  </headerFooter>
  <rowBreaks count="20" manualBreakCount="20">
    <brk id="45" max="5" man="1"/>
    <brk id="93" max="5" man="1"/>
    <brk id="131" max="5" man="1"/>
    <brk id="165" max="5" man="1"/>
    <brk id="216" max="5" man="1"/>
    <brk id="263" max="5" man="1"/>
    <brk id="308" max="5" man="1"/>
    <brk id="344" max="5" man="1"/>
    <brk id="379" max="5" man="1"/>
    <brk id="427" max="5" man="1"/>
    <brk id="474" max="5" man="1"/>
    <brk id="507" max="5" man="1"/>
    <brk id="556" max="5" man="1"/>
    <brk id="605" max="5" man="1"/>
    <brk id="651" max="5" man="1"/>
    <brk id="696" max="5" man="1"/>
    <brk id="874" max="5" man="1"/>
    <brk id="934" max="5" man="1"/>
    <brk id="991" max="5" man="1"/>
    <brk id="1036" max="5" man="1"/>
  </rowBreaks>
  <ignoredErrors>
    <ignoredError sqref="F11:F130 F1035:F1051 F436:F439 F606:F619 F697:F724 F875:F981 F983:F1000 F251:F343 F345:F376 F378 F382:F383 F386:F389 F392:F393 F396:F402 F405 F407 F410:F414 F416:F417 F420:F426 F445 F694:F695 F688:F692 F685 F680:F682 F676:F677 F669:F672 F660:F666 F641:F657 F622:F638 F603:F604 F597:F601 F594 F589:F591 F585:F586 F578:F581 F569:F575 F550:F566 F528:F547 F512:F525 F494:F506 F490:F491 F479 F476 F473 F468:F470 F464 F459:F460 F451:F456 F448 F428:F433 F132:F249 F482:F487 F726:F873 F1025:F1031 F1015:F1022 F1002:F1011" unlockedFormula="1"/>
    <ignoredError sqref="A143 A841:A849 A757:A762 A947:A979" numberStoredAsText="1"/>
    <ignoredError sqref="F1052" evalError="1"/>
    <ignoredError sqref="F100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PRES. ELAB.-2018</vt:lpstr>
      <vt:lpstr>'PRES. ELAB.-2018'!Área_de_impresión</vt:lpstr>
      <vt:lpstr>'PRES. ELAB.-2018'!Títulos_a_imprimir</vt:lpstr>
    </vt:vector>
  </TitlesOfParts>
  <Company>sdo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1</dc:creator>
  <cp:lastModifiedBy>Karol Alexandra Peña Grullón</cp:lastModifiedBy>
  <cp:lastPrinted>2019-02-01T16:08:28Z</cp:lastPrinted>
  <dcterms:created xsi:type="dcterms:W3CDTF">2008-02-19T10:28:27Z</dcterms:created>
  <dcterms:modified xsi:type="dcterms:W3CDTF">2019-02-01T21:44:06Z</dcterms:modified>
</cp:coreProperties>
</file>