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COMPRAS Y CONTRATACIONES\02. División de Licitaciones\2023 DOCUMENTOS Y CARPETAS AÑO 2023\02-LICITACIONES PUBLICAS NACIONALES\LPN-2023-0008 SANTIAGO RODRIGUEZ\"/>
    </mc:Choice>
  </mc:AlternateContent>
  <bookViews>
    <workbookView xWindow="0" yWindow="0" windowWidth="21570" windowHeight="7965" tabRatio="625"/>
  </bookViews>
  <sheets>
    <sheet name="Lote III" sheetId="6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b">'[1]CUB-10181-3(Rescision)'!#REF!</definedName>
    <definedName name="\c">#N/A</definedName>
    <definedName name="\d">#N/A</definedName>
    <definedName name="\f">'[1]CUB-10181-3(Rescision)'!#REF!</definedName>
    <definedName name="\i">'[1]CUB-10181-3(Rescision)'!#REF!</definedName>
    <definedName name="\m">'[1]CUB-10181-3(Rescision)'!#REF!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>#REF!</definedName>
    <definedName name="__ZC1">#REF!</definedName>
    <definedName name="__ZE1">#REF!</definedName>
    <definedName name="__ZE2">#REF!</definedName>
    <definedName name="__ZE3">#REF!</definedName>
    <definedName name="__ZE4">#REF!</definedName>
    <definedName name="__ZE5">#REF!</definedName>
    <definedName name="__ZE6">#REF!</definedName>
    <definedName name="_1">#N/A</definedName>
    <definedName name="_F">#REF!</definedName>
    <definedName name="_Fill" hidden="1">#REF!</definedName>
    <definedName name="_ZC1">#REF!</definedName>
    <definedName name="_ZE1">#REF!</definedName>
    <definedName name="_ZE2">#REF!</definedName>
    <definedName name="_ZE3">#REF!</definedName>
    <definedName name="_ZE4">#REF!</definedName>
    <definedName name="_ZE5">#REF!</definedName>
    <definedName name="_ZE6">#REF!</definedName>
    <definedName name="a">#REF!</definedName>
    <definedName name="A_IMPRESIÓN_IM">#REF!</definedName>
    <definedName name="AC38G40">'[2]LISTADO INSUMOS DEL 2000'!$I$29</definedName>
    <definedName name="acero">#REF!</definedName>
    <definedName name="Acero_QQ">#REF!</definedName>
    <definedName name="acero60">#REF!</definedName>
    <definedName name="ACUEDUCTO">[3]INS!#REF!</definedName>
    <definedName name="ADAPTADOR_HEM_PVC_1">#REF!</definedName>
    <definedName name="ADAPTADOR_HEM_PVC_12">#REF!</definedName>
    <definedName name="ADAPTADOR_HEM_PVC_34">#REF!</definedName>
    <definedName name="ADAPTADOR_MAC_PVC_1">#REF!</definedName>
    <definedName name="ADAPTADOR_MAC_PVC_12">#REF!</definedName>
    <definedName name="ADAPTADOR_MAC_PVC_34">#REF!</definedName>
    <definedName name="ADICIONAL">#N/A</definedName>
    <definedName name="ADITIVO_IMPERMEABILIZANTE">#REF!</definedName>
    <definedName name="Agua">#REF!</definedName>
    <definedName name="AL_ELEC_No10">#REF!</definedName>
    <definedName name="AL_ELEC_No12">#REF!</definedName>
    <definedName name="AL_ELEC_No14">#REF!</definedName>
    <definedName name="AL_ELEC_No6">#REF!</definedName>
    <definedName name="AL_ELEC_No8">#REF!</definedName>
    <definedName name="Alambre_Varilla">#REF!</definedName>
    <definedName name="alambre18">#REF!</definedName>
    <definedName name="ALBANIL">#REF!</definedName>
    <definedName name="ALBANIL2">#REF!</definedName>
    <definedName name="ALBANIL3">#REF!</definedName>
    <definedName name="ana">[4]PRESUPUESTO!$C$4</definedName>
    <definedName name="analiis">[5]M.O.!#REF!</definedName>
    <definedName name="ANALISSSSS">#N/A</definedName>
    <definedName name="ANDAMIOS">#REF!</definedName>
    <definedName name="ANGULAR">#REF!</definedName>
    <definedName name="ARANDELA_INODORO_PVC_4">#REF!</definedName>
    <definedName name="ARCILLA_ROJA">#REF!</definedName>
    <definedName name="_xlnm.Extract">#REF!</definedName>
    <definedName name="_xlnm.Print_Area" localSheetId="0">'Lote III'!$A$1:$F$667</definedName>
    <definedName name="_xlnm.Print_Area">#REF!</definedName>
    <definedName name="ARENA_PAÑETE">#REF!</definedName>
    <definedName name="ArenaItabo">#REF!</definedName>
    <definedName name="ArenaPlanta">#REF!</definedName>
    <definedName name="as">#N/A</definedName>
    <definedName name="asd">#REF!</definedName>
    <definedName name="AYCARP">#REF!</definedName>
    <definedName name="Ayudante">#REF!</definedName>
    <definedName name="Ayudante_2da">#REF!</definedName>
    <definedName name="Ayudante_Soldador">#REF!</definedName>
    <definedName name="b">[6]ADDENDA!#REF!</definedName>
    <definedName name="BALDOSAS_TRANSPARENTE">#REF!</definedName>
    <definedName name="bas3e">#N/A</definedName>
    <definedName name="base">#REF!</definedName>
    <definedName name="BASE_CONTEN">#REF!</definedName>
    <definedName name="BLOCK_4">#REF!</definedName>
    <definedName name="BLOCK_6">#REF!</definedName>
    <definedName name="BLOCK_8">#REF!</definedName>
    <definedName name="BLOCK_CALADO">#REF!</definedName>
    <definedName name="bloque8">#REF!</definedName>
    <definedName name="BOMBA_ACHIQUE">#REF!</definedName>
    <definedName name="BOMBILLAS_1500W">[7]INSU!$B$42</definedName>
    <definedName name="BOQUILLA_FREGADERO_CROMO">#REF!</definedName>
    <definedName name="BOQUILLA_LAVADERO_CROMO">#REF!</definedName>
    <definedName name="BOTE">#REF!</definedName>
    <definedName name="BREAKERS">#REF!</definedName>
    <definedName name="BREAKERS_15A">#REF!</definedName>
    <definedName name="BREAKERS_20A">#REF!</definedName>
    <definedName name="BREAKERS_30A">#REF!</definedName>
    <definedName name="BRIGADATOPOGRAFICA">#REF!</definedName>
    <definedName name="BVNBVNBV">#N/A</definedName>
    <definedName name="C._ADICIONAL">#N/A</definedName>
    <definedName name="caballeteasbecto">[8]precios!#REF!</definedName>
    <definedName name="caballeteasbeto">[8]precios!#REF!</definedName>
    <definedName name="CAJA_2x4_12">#REF!</definedName>
    <definedName name="CAJA_2x4_34">#REF!</definedName>
    <definedName name="CAJA_OCTAGONAL">#REF!</definedName>
    <definedName name="Cal">#REF!</definedName>
    <definedName name="CALICHE">#REF!</definedName>
    <definedName name="CAMION_BOTE">#REF!</definedName>
    <definedName name="CARACOL">[5]M.O.!#REF!</definedName>
    <definedName name="CARANTEPECHO">#REF!</definedName>
    <definedName name="CARCOL30">#REF!</definedName>
    <definedName name="CARCOL50">#REF!</definedName>
    <definedName name="CARCOLAMARRE">#REF!</definedName>
    <definedName name="CARGA_SOCIAL">#REF!</definedName>
    <definedName name="CARLOSAPLA">#REF!</definedName>
    <definedName name="CARLOSAVARIASAGUAS">#REF!</definedName>
    <definedName name="CARMURO">#REF!</definedName>
    <definedName name="CARP1">#REF!</definedName>
    <definedName name="CARP2">#REF!</definedName>
    <definedName name="CARPDINTEL">#REF!</definedName>
    <definedName name="CARPINTERIA_COL_PERIMETRO">#REF!</definedName>
    <definedName name="CARPINTERIA_INSTAL_COL_PERIMETRO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">#REF!</definedName>
    <definedName name="CARRETILLA">#REF!</definedName>
    <definedName name="CASABE">[5]M.O.!#REF!</definedName>
    <definedName name="CASBESTO">#REF!</definedName>
    <definedName name="CBLOCK10">#REF!</definedName>
    <definedName name="cell">'[9]LISTADO INSUMOS DEL 2000'!$I$29</definedName>
    <definedName name="CEMENTO">#REF!</definedName>
    <definedName name="CEMENTO_BLANCO">#REF!</definedName>
    <definedName name="CEMENTO_PVC">#REF!</definedName>
    <definedName name="CERAMICA_20x20_BLANCA">#REF!</definedName>
    <definedName name="CERAMICA_ANTIDESLIZANTE">#REF!</definedName>
    <definedName name="CERAMICA_PISOS_40x40">#REF!</definedName>
    <definedName name="CHAZO">[7]INSU!$B$104</definedName>
    <definedName name="CHAZOS">#REF!</definedName>
    <definedName name="CHEQUE_HORZ_34">#REF!</definedName>
    <definedName name="CHEQUE_VERT_34">#REF!</definedName>
    <definedName name="CLAVO_ACERO">#REF!</definedName>
    <definedName name="CLAVO_CORRIENTE">#REF!</definedName>
    <definedName name="CLAVO_ZINC">#REF!</definedName>
    <definedName name="clavos">#REF!</definedName>
    <definedName name="CLAVOZINC">[10]INS!$D$767</definedName>
    <definedName name="CODIGO">#N/A</definedName>
    <definedName name="CODO_ACERO_16x25a70">#REF!</definedName>
    <definedName name="CODO_ACERO_16x25menos">#REF!</definedName>
    <definedName name="CODO_ACERO_16x45">#REF!</definedName>
    <definedName name="CODO_ACERO_16x70mas">#REF!</definedName>
    <definedName name="CODO_ACERO_16x90">#REF!</definedName>
    <definedName name="CODO_ACERO_20x90">#REF!</definedName>
    <definedName name="CODO_ACERO_3x45">#REF!</definedName>
    <definedName name="CODO_ACERO_3x90">#REF!</definedName>
    <definedName name="CODO_ACERO_4X45">#REF!</definedName>
    <definedName name="CODO_ACERO_4X90">#REF!</definedName>
    <definedName name="CODO_ACERO_6x25a70">#REF!</definedName>
    <definedName name="CODO_ACERO_6x25menos">#REF!</definedName>
    <definedName name="CODO_ACERO_6x70mas">#REF!</definedName>
    <definedName name="CODO_ACERO_8x25a70">#REF!</definedName>
    <definedName name="CODO_ACERO_8x25menos">#REF!</definedName>
    <definedName name="CODO_ACERO_8x45">#REF!</definedName>
    <definedName name="CODO_ACERO_8x70mas">#REF!</definedName>
    <definedName name="CODO_ACERO_8x90">#REF!</definedName>
    <definedName name="CODO_CPVC_12x90">#REF!</definedName>
    <definedName name="CODO_ELEC_1">#REF!</definedName>
    <definedName name="CODO_ELEC_12">#REF!</definedName>
    <definedName name="CODO_ELEC_1y12">#REF!</definedName>
    <definedName name="CODO_ELEC_2">#REF!</definedName>
    <definedName name="CODO_ELEC_34">#REF!</definedName>
    <definedName name="CODO_HG_1_12_x90">#REF!</definedName>
    <definedName name="CODO_HG_12x90">#REF!</definedName>
    <definedName name="CODO_HG_1x90">#REF!</definedName>
    <definedName name="CODO_HG_1y12x90">#REF!</definedName>
    <definedName name="CODO_HG_2x90">#REF!</definedName>
    <definedName name="CODO_HG_34x90">#REF!</definedName>
    <definedName name="CODO_PVC_DRE_2x45">#REF!</definedName>
    <definedName name="CODO_PVC_DRE_2x90">#REF!</definedName>
    <definedName name="CODO_PVC_DRE_3x45">#REF!</definedName>
    <definedName name="CODO_PVC_DRE_3x90">#REF!</definedName>
    <definedName name="CODO_PVC_DRE_4x45">#REF!</definedName>
    <definedName name="CODO_PVC_DRE_4x90">#REF!</definedName>
    <definedName name="CODO_PVC_PRES_12x90">#REF!</definedName>
    <definedName name="CODO_PVC_PRES_1x90">#REF!</definedName>
    <definedName name="COLA_EXT_LAVAMANOS_PVC_1_14x8">#REF!</definedName>
    <definedName name="COLC1">#REF!</definedName>
    <definedName name="COLC2">#REF!</definedName>
    <definedName name="COLC3CIR">#REF!</definedName>
    <definedName name="COLC4">#REF!</definedName>
    <definedName name="COLOC_BLOCK4">#REF!</definedName>
    <definedName name="COLOC_BLOCK6">#REF!</definedName>
    <definedName name="COLOC_BLOCK8">#REF!</definedName>
    <definedName name="COLOC_TUB_PEAD_16">#REF!</definedName>
    <definedName name="COLOC_TUB_PEAD_20">#REF!</definedName>
    <definedName name="COLOC_TUB_PEAD_8">#REF!</definedName>
    <definedName name="COMPRESOR">#REF!</definedName>
    <definedName name="COMPUERTA_1x1_VOLANTA">#REF!</definedName>
    <definedName name="CONTEN">#REF!</definedName>
    <definedName name="COPIA">[3]INS!#REF!</definedName>
    <definedName name="CRUZ_HG_1_12">#REF!</definedName>
    <definedName name="cuadro">[6]ADDENDA!#REF!</definedName>
    <definedName name="CUBETA_5Gls">#REF!</definedName>
    <definedName name="CUBIC._ANTERIOR">#N/A</definedName>
    <definedName name="CUBICACION">#N/A</definedName>
    <definedName name="CUBICADO">#N/A</definedName>
    <definedName name="CUBO_GOMA">#REF!</definedName>
    <definedName name="CUBREFALTA_INODORO_CROMO_38">#REF!</definedName>
    <definedName name="CURVA_ELEC_PVC_12">#REF!</definedName>
    <definedName name="CURVA_ELEC_PVC_34">#REF!</definedName>
    <definedName name="CUT_OUT_100AMP">#REF!</definedName>
    <definedName name="CUT_OUT_200AMP">#REF!</definedName>
    <definedName name="CZINC">#REF!</definedName>
    <definedName name="derop">#N/A</definedName>
    <definedName name="DERRETIDO_BCO">#REF!</definedName>
    <definedName name="DESAGUE_DOBLE_FREGADERO_PVC">#REF!</definedName>
    <definedName name="DESCRIPCION">#N/A</definedName>
    <definedName name="desencofrado">#REF!</definedName>
    <definedName name="DESENCOFRADO_COLS">#REF!</definedName>
    <definedName name="DESENCOFRADO_LOSA">#REF!</definedName>
    <definedName name="DESENCOFRADO_MURO">#REF!</definedName>
    <definedName name="DESENCOFRADO_VIGA">#REF!</definedName>
    <definedName name="desencofradovigas">#REF!</definedName>
    <definedName name="DIA">#REF!</definedName>
    <definedName name="DISTRIBUCION_DE_AREAS_POR_NIVEL">#REF!</definedName>
    <definedName name="donatelo">#N/A</definedName>
    <definedName name="DUCHA_PLASTICA_CALIENTE_CROMO_12">#REF!</definedName>
    <definedName name="e">#REF!</definedName>
    <definedName name="ELECTRODOS">#REF!</definedName>
    <definedName name="ENCACHE">#REF!</definedName>
    <definedName name="ENCOF_COLS_1">#REF!</definedName>
    <definedName name="ENCOF_DES_TC_COL_VIGA_AMARRE">#REF!</definedName>
    <definedName name="ENCOF_DES_TC_COL50">#REF!</definedName>
    <definedName name="ENCOF_DES_TC_DINTEL_ML">#REF!</definedName>
    <definedName name="ENCOF_DES_TC_MUROS">#REF!</definedName>
    <definedName name="ENCOF_TC_LOSA">#REF!</definedName>
    <definedName name="ENCOF_TC_MURO_1">#REF!</definedName>
    <definedName name="ENCOFRADO_COL_RETALLE_0.10">#REF!</definedName>
    <definedName name="ENCOFRADO_ESCALERA">#REF!</definedName>
    <definedName name="ENCOFRADO_LOSA">#REF!</definedName>
    <definedName name="ENCOFRADO_MUROS">#REF!</definedName>
    <definedName name="ENCOFRADO_MUROS_CONFECC">#REF!</definedName>
    <definedName name="ENCOFRADO_MUROS_instalacion">#REF!</definedName>
    <definedName name="ENCOFRADO_VIGA">#REF!</definedName>
    <definedName name="ENCOFRADO_VIGA_AMARRE_20x20">#REF!</definedName>
    <definedName name="ENCOFRADO_VIGA_FONDO">#REF!</definedName>
    <definedName name="ENCOFRADO_VIGA_GUARDERA">#REF!</definedName>
    <definedName name="encofradocolumna">#REF!</definedName>
    <definedName name="encofradorampa">#REF!</definedName>
    <definedName name="ESCALON_17x30">#REF!</definedName>
    <definedName name="ESCOBILLON">#REF!</definedName>
    <definedName name="ESTAMPADO">#REF!</definedName>
    <definedName name="ESTOPA">#REF!</definedName>
    <definedName name="expl">[6]ADDENDA!#REF!</definedName>
    <definedName name="Extracción_IM">#REF!</definedName>
    <definedName name="FIOR">#REF!</definedName>
    <definedName name="FREGADERO_DOBLE_ACERO_INOX">#REF!</definedName>
    <definedName name="FREGADERO_SENCILLO_ACERO_INOX">#REF!</definedName>
    <definedName name="FSDFS">#N/A</definedName>
    <definedName name="GAS_CIL">#REF!</definedName>
    <definedName name="GASOIL">#REF!</definedName>
    <definedName name="GASOLINA">#REF!</definedName>
    <definedName name="GAVIONES">#REF!</definedName>
    <definedName name="GENERADOR_DIESEL_400KW">#REF!</definedName>
    <definedName name="GRANITO_30x30">#REF!</definedName>
    <definedName name="GRANITO_40x40">#REF!</definedName>
    <definedName name="GRANITO_FONDO_BCO_30x30">#REF!</definedName>
    <definedName name="GRANITO_FONDO_GRIS">#REF!</definedName>
    <definedName name="Grava">#REF!</definedName>
    <definedName name="GRUA">#REF!</definedName>
    <definedName name="HACHA">#REF!</definedName>
    <definedName name="HERR_MENO">#REF!</definedName>
    <definedName name="HILO">#REF!</definedName>
    <definedName name="Horm_124_TrompoyWinche">#REF!</definedName>
    <definedName name="HORM_IND_180">#REF!</definedName>
    <definedName name="HORM_IND_210">#REF!</definedName>
    <definedName name="HORM_IND_240">#REF!</definedName>
    <definedName name="HORM135_MANUAL">'[10]HORM. Y MORTEROS.'!$H$212</definedName>
    <definedName name="hormigon140">#REF!</definedName>
    <definedName name="hormigon180">#REF!</definedName>
    <definedName name="hormigon210">#REF!</definedName>
    <definedName name="ilma">[5]M.O.!#REF!</definedName>
    <definedName name="Imprimir_área_IM">[4]PRESUPUESTO!$A$1763:$L$1796</definedName>
    <definedName name="ingeniera">#N/A</definedName>
    <definedName name="INODORO_BCO_TAPA">#REF!</definedName>
    <definedName name="INSUMO_1">#REF!</definedName>
    <definedName name="INTERRUPTOR_3w">#REF!</definedName>
    <definedName name="INTERRUPTOR_4w">#REF!</definedName>
    <definedName name="INTERRUPTOR_DOBLE">#REF!</definedName>
    <definedName name="INTERRUPTOR_SENC">#REF!</definedName>
    <definedName name="JUNTA_CERA_INODORO">#REF!</definedName>
    <definedName name="JUNTA_DRESSER_12">#REF!</definedName>
    <definedName name="JUNTA_DRESSER_16">#REF!</definedName>
    <definedName name="JUNTA_DRESSER_2">#REF!</definedName>
    <definedName name="JUNTA_DRESSER_3">#REF!</definedName>
    <definedName name="JUNTA_DRESSER_4">#REF!</definedName>
    <definedName name="JUNTA_DRESSER_6">#REF!</definedName>
    <definedName name="JUNTA_DRESSER_8">#REF!</definedName>
    <definedName name="JUNTA_WATER_STOP_9">#REF!</definedName>
    <definedName name="k">[5]M.O.!#REF!</definedName>
    <definedName name="LADRILLOS_4x8x2">#REF!</definedName>
    <definedName name="LAMPARA_FLUORESC_2x4">#REF!</definedName>
    <definedName name="LAMPARAS_DE_1500W_220V">[7]INSU!$B$41</definedName>
    <definedName name="LAQUEAR_MADERA">#REF!</definedName>
    <definedName name="LAVADERO_DOBLE">#REF!</definedName>
    <definedName name="LAVADERO_GRANITO_SENCILLO">#REF!</definedName>
    <definedName name="LAVAMANO_19x17_BCO">#REF!</definedName>
    <definedName name="Ligadora2fdas">#REF!</definedName>
    <definedName name="LINEA_DE_CONDUC">#N/A</definedName>
    <definedName name="LLAVE_ANG_38">#REF!</definedName>
    <definedName name="LLAVE_CHORRO">#REF!</definedName>
    <definedName name="LLAVE_EMPOTRAR_CROMO_12">#REF!</definedName>
    <definedName name="LLAVE_PASO_1">#REF!</definedName>
    <definedName name="LLAVE_PASO_34">#REF!</definedName>
    <definedName name="LLAVE_SENCILLA">#REF!</definedName>
    <definedName name="LLAVIN_PUERTA">#REF!</definedName>
    <definedName name="LLENADO_BLOQUES_20">#REF!</definedName>
    <definedName name="LLENADO_BLOQUES_40">#REF!</definedName>
    <definedName name="LLENADO_BLOQUES_60">#REF!</definedName>
    <definedName name="LLENADO_BLOQUES_80">#REF!</definedName>
    <definedName name="LOSA12">#REF!</definedName>
    <definedName name="LOSA20">#REF!</definedName>
    <definedName name="LOSA30">#REF!</definedName>
    <definedName name="MA">#REF!</definedName>
    <definedName name="MACHETE">#REF!</definedName>
    <definedName name="MACO">#REF!</definedName>
    <definedName name="Madera_P2">#REF!</definedName>
    <definedName name="maderabrutapino">#REF!</definedName>
    <definedName name="Maestro">#REF!</definedName>
    <definedName name="MAESTROCARP">#REF!</definedName>
    <definedName name="MALLA_ABRAZ_1_12">#REF!</definedName>
    <definedName name="MALLA_AL_GALVANIZADO">#REF!</definedName>
    <definedName name="MALLA_AL_PUAS">#REF!</definedName>
    <definedName name="MALLA_BARRA_TENZORA">#REF!</definedName>
    <definedName name="MALLA_BOTE">#REF!</definedName>
    <definedName name="MALLA_CARP_COLS">#REF!</definedName>
    <definedName name="MALLA_CICLONICA_6">#REF!</definedName>
    <definedName name="MALLA_COLOC_6">#REF!</definedName>
    <definedName name="MALLA_COPAFINAL_1_12">#REF!</definedName>
    <definedName name="MALLA_COPAFINAL_2">#REF!</definedName>
    <definedName name="MALLA_CORTE_ABR">#REF!</definedName>
    <definedName name="Malla_Electrosoldada_10x10">#REF!</definedName>
    <definedName name="MALLA_PALOMETA_DOBLE_1_12">#REF!</definedName>
    <definedName name="MALLA_RELLENO">#REF!</definedName>
    <definedName name="MALLA_SEGUETA">#REF!</definedName>
    <definedName name="MALLA_TERMINAL_1_14">#REF!</definedName>
    <definedName name="MALLA_TUBOHG_1">#REF!</definedName>
    <definedName name="MALLA_TUBOHG_1_12">#REF!</definedName>
    <definedName name="MALLA_TUBOHG_1_14">#REF!</definedName>
    <definedName name="MALLA_ZABALETA">#REF!</definedName>
    <definedName name="MARCO_PUERTA_PINO">#REF!</definedName>
    <definedName name="MATERIAL_RELLENO">#REF!</definedName>
    <definedName name="MBA">#REF!</definedName>
    <definedName name="MEXCLADORA_LAVAMANOS">#REF!</definedName>
    <definedName name="MEZCLA_CAL_ARENA_PISOS">#REF!</definedName>
    <definedName name="MezclaAntillana">#REF!</definedName>
    <definedName name="mezclajuntabloque">#REF!</definedName>
    <definedName name="MO_ACERA_FROTyVIOL">#REF!</definedName>
    <definedName name="MO_CANTOS">#REF!</definedName>
    <definedName name="MO_CARETEO">#REF!</definedName>
    <definedName name="MO_ColAcero_Dintel">#REF!</definedName>
    <definedName name="MO_ColAcero_Escalera">#REF!</definedName>
    <definedName name="MO_ColAcero_G60_QQ">#REF!</definedName>
    <definedName name="MO_ColAcero_Malla">#REF!</definedName>
    <definedName name="MO_ColAcero_QQ">#REF!</definedName>
    <definedName name="MO_ColAcero_ZapMuros">#REF!</definedName>
    <definedName name="MO_ColAcero14_Piso">#REF!</definedName>
    <definedName name="MO_ColAcero38y12_Cols">#REF!</definedName>
    <definedName name="MO_DEMOLICION_MURO_HA">#REF!</definedName>
    <definedName name="MO_ELEC_BREAKERS">#REF!</definedName>
    <definedName name="MO_ELEC_INTERRUPTOR_3W">#REF!</definedName>
    <definedName name="MO_ELEC_INTERRUPTOR_4W">#REF!</definedName>
    <definedName name="MO_ELEC_INTERRUPTOR_DOB">#REF!</definedName>
    <definedName name="MO_ELEC_INTERRUPTOR_SENC">#REF!</definedName>
    <definedName name="MO_ELEC_INTERRUPTOR_TRIPLE">#REF!</definedName>
    <definedName name="MO_ELEC_LAMPARA_FLUORESCENTE">#REF!</definedName>
    <definedName name="MO_ELEC_LUZ_CENITAL">#REF!</definedName>
    <definedName name="MO_ELEC_PANEL_DIST">#REF!</definedName>
    <definedName name="MO_ELEC_TOMACORRIENTE_110">#REF!</definedName>
    <definedName name="MO_ELEC_TOMACORRIENTE_220">#REF!</definedName>
    <definedName name="MO_ENTABLILLADOS">#REF!</definedName>
    <definedName name="MO_ESCALON_GRANITO">#REF!</definedName>
    <definedName name="MO_ESCALON_HUELLA_y_CONTRAHUELLA">#REF!</definedName>
    <definedName name="MO_ESTRIAS">#REF!</definedName>
    <definedName name="MO_EXC_CALICHE_MANO_3M">#REF!</definedName>
    <definedName name="MO_EXC_ROCA_BLANDA_MANO_3M">#REF!</definedName>
    <definedName name="MO_EXC_ROCA_COMP_3M">#REF!</definedName>
    <definedName name="MO_EXC_ROCA_MANO_3M">#REF!</definedName>
    <definedName name="MO_EXC_TIERRA_MANO_3M">#REF!</definedName>
    <definedName name="MO_FINO_TECHO_HOR">#REF!</definedName>
    <definedName name="MO_FRAGUACHE">#REF!</definedName>
    <definedName name="MO_GOTEROS">#REF!</definedName>
    <definedName name="MO_NATILLA">#REF!</definedName>
    <definedName name="MO_PAÑETE_COLs">#REF!</definedName>
    <definedName name="MO_PAÑETE_EXT">#REF!</definedName>
    <definedName name="MO_PAÑETE_INT">#REF!</definedName>
    <definedName name="MO_PAÑETE_PULIDO">#REF!</definedName>
    <definedName name="MO_PAÑETE_RASGADO">#REF!</definedName>
    <definedName name="MO_PAÑETE_TECHOSyVIGAS">#REF!</definedName>
    <definedName name="MO_PERRILLA">#REF!</definedName>
    <definedName name="MO_PIEDRA">#REF!</definedName>
    <definedName name="MO_PINTURA">#REF!</definedName>
    <definedName name="MO_PISO_ADOQUIN">#REF!</definedName>
    <definedName name="MO_PISO_CementoPulido">#REF!</definedName>
    <definedName name="MO_PISO_CERAMICA_15a20">#REF!</definedName>
    <definedName name="MO_PISO_CERAMICA_15a20_BASE">#REF!</definedName>
    <definedName name="MO_PISO_CERAMICA_30a40">#REF!</definedName>
    <definedName name="MO_PISO_CERAMICA_30a40_BASE">#REF!</definedName>
    <definedName name="MO_PISO_FROTA_VIOL">#REF!</definedName>
    <definedName name="MO_PISO_FROTADO">#REF!</definedName>
    <definedName name="MO_PISO_GRANITO_25">#REF!</definedName>
    <definedName name="MO_PISO_GRANITO_30">#REF!</definedName>
    <definedName name="MO_PISO_GRANITO_33">#REF!</definedName>
    <definedName name="MO_PISO_GRANITO_40">#REF!</definedName>
    <definedName name="MO_PISO_GRANITO_50">#REF!</definedName>
    <definedName name="MO_PISO_PULI_VIOL">#REF!</definedName>
    <definedName name="MO_PISO_ZOCALO">#REF!</definedName>
    <definedName name="MO_REPELLO">#REF!</definedName>
    <definedName name="MO_RESANE_FROTA">#REF!</definedName>
    <definedName name="MO_RESANE_GOMA">#REF!</definedName>
    <definedName name="MO_SUBIDA_BLOCK_4_1NIVEL">#REF!</definedName>
    <definedName name="MO_SUBIDA_BLOCK_6_1NIVEL">#REF!</definedName>
    <definedName name="MO_SUBIDA_BLOCK_8_1NIVEL">#REF!</definedName>
    <definedName name="MO_SUBIDA_CEMENTO_1NIVEL">#REF!</definedName>
    <definedName name="MO_SUBIDA_MADERA_1NIVEL">#REF!</definedName>
    <definedName name="MO_SUBIR_AGREGADO_1Nivel">#REF!</definedName>
    <definedName name="MO_SubirAcero_1Niv">#REF!</definedName>
    <definedName name="MO_ZABALETA_PISO">#REF!</definedName>
    <definedName name="MO_ZABALETA_TECHO">#REF!</definedName>
    <definedName name="moacero">#REF!</definedName>
    <definedName name="moaceromalla">#REF!</definedName>
    <definedName name="moacerorampa">#REF!</definedName>
    <definedName name="MOLDE_ESTAMPADO">#REF!</definedName>
    <definedName name="MOPISOCERAMICA">#REF!</definedName>
    <definedName name="MOTONIVELADORA">#REF!</definedName>
    <definedName name="MURO30">#REF!</definedName>
    <definedName name="MUROBOVEDA12A10X2AD">#REF!</definedName>
    <definedName name="NADA">[11]Insumos!#REF!</definedName>
    <definedName name="NINGUNA">[11]Insumos!#REF!</definedName>
    <definedName name="NIPLE_ACERO_12x3">#REF!</definedName>
    <definedName name="NIPLE_ACERO_16x2">#REF!</definedName>
    <definedName name="NIPLE_ACERO_16x3">#REF!</definedName>
    <definedName name="NIPLE_ACERO_20x3">#REF!</definedName>
    <definedName name="NIPLE_ACERO_6x3">#REF!</definedName>
    <definedName name="NIPLE_ACERO_8x3">#REF!</definedName>
    <definedName name="NIPLE_ACERO_PLATILLADO_12x12">#REF!</definedName>
    <definedName name="NIPLE_ACERO_PLATILLADO_2x1">#REF!</definedName>
    <definedName name="NIPLE_ACERO_PLATILLADO_3x1">#REF!</definedName>
    <definedName name="NIPLE_ACERO_PLATILLADO_8x1">#REF!</definedName>
    <definedName name="NIPLE_CROMO_38x2_12">#REF!</definedName>
    <definedName name="NIPLE_HG_12x4">#REF!</definedName>
    <definedName name="NIPLE_HG_34x4">#REF!</definedName>
    <definedName name="OPERADOR_GREADER">#REF!</definedName>
    <definedName name="OPERADOR_PALA">#REF!</definedName>
    <definedName name="OPERADOR_TRACTOR">#REF!</definedName>
    <definedName name="Operario_1ra">#REF!</definedName>
    <definedName name="Operario_2da">#REF!</definedName>
    <definedName name="Operario_3ra">#REF!</definedName>
    <definedName name="OPERARIOPRIMERA">[10]SALARIOS!$C$10</definedName>
    <definedName name="OXIGENO_CIL">#REF!</definedName>
    <definedName name="p">[12]peso!#REF!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LA">#REF!</definedName>
    <definedName name="PALA_950">#REF!</definedName>
    <definedName name="PANEL_DIST_24C">#REF!</definedName>
    <definedName name="PANEL_DIST_32C">#REF!</definedName>
    <definedName name="PANEL_DIST_4a8C">#REF!</definedName>
    <definedName name="PanelDist_6a12_Circ_125a">#REF!</definedName>
    <definedName name="PARARRAYOS_9KV">#REF!</definedName>
    <definedName name="Peon">#REF!</definedName>
    <definedName name="Peon_1">#REF!</definedName>
    <definedName name="Peon_Colchas">[7]MO!$B$11</definedName>
    <definedName name="PEONCARP">#REF!</definedName>
    <definedName name="PERFIL_CUADRADO_34">[7]INSU!$B$91</definedName>
    <definedName name="Pernos">#REF!</definedName>
    <definedName name="PICO">#REF!</definedName>
    <definedName name="PIEDRA">#REF!</definedName>
    <definedName name="PIEDRA_GAVIONES">#REF!</definedName>
    <definedName name="PINO">[10]INS!$D$770</definedName>
    <definedName name="PINTURA_ACR_COLOR_PREPARADO">#REF!</definedName>
    <definedName name="PINTURA_ACR_EXT">#REF!</definedName>
    <definedName name="PINTURA_ACR_INT">#REF!</definedName>
    <definedName name="PINTURA_BASE">#REF!</definedName>
    <definedName name="PINTURA_MANTENIMIENTO">#REF!</definedName>
    <definedName name="PINTURA_OXIDO_ROJO">#REF!</definedName>
    <definedName name="PISO_GRANITO_FONDO_BCO">[7]INSU!$B$103</definedName>
    <definedName name="PLANTA_ELECTRICA">#REF!</definedName>
    <definedName name="PLASTICO">[7]INSU!$B$90</definedName>
    <definedName name="PLIGADORA2">#REF!</definedName>
    <definedName name="PLOMERO">#REF!</definedName>
    <definedName name="PLOMERO_SOLDADOR">#REF!</definedName>
    <definedName name="PLOMEROAYUDANTE">#REF!</definedName>
    <definedName name="PLOMEROOFICIAL">#REF!</definedName>
    <definedName name="PLYWOOD_34_2CARAS">#REF!</definedName>
    <definedName name="pmadera2162">[8]precios!#REF!</definedName>
    <definedName name="po">[13]PRESUPUESTO!$O$9:$O$236</definedName>
    <definedName name="POSTE_HA_25_CUAD">#REF!</definedName>
    <definedName name="POSTE_HA_30_CUAD">#REF!</definedName>
    <definedName name="POSTE_HA_35_CUAD">#REF!</definedName>
    <definedName name="POSTE_HA_40_CUAD">#REF!</definedName>
    <definedName name="PREC._UNITARIO">#N/A</definedName>
    <definedName name="precios">[14]Precios!$A$4:$F$1576</definedName>
    <definedName name="PRESUPUESTO">#N/A</definedName>
    <definedName name="PUERTA_PANEL_PINO">#REF!</definedName>
    <definedName name="PUERTA_PLYWOOD">#REF!</definedName>
    <definedName name="PULIDO_Y_BRILLADO_ESCALON">#REF!</definedName>
    <definedName name="PULIDOyBRILLADO_TC">#REF!</definedName>
    <definedName name="PWINCHE2000K">#REF!</definedName>
    <definedName name="Q">#REF!</definedName>
    <definedName name="qw">[13]PRESUPUESTO!$M$10:$AH$731</definedName>
    <definedName name="qwe">[4]PRESUPUESTO!$D$133</definedName>
    <definedName name="RASTRILLO">#REF!</definedName>
    <definedName name="REDUCCION_BUSHING_HG_12x38">#REF!</definedName>
    <definedName name="REDUCCION_PVC_34a12">#REF!</definedName>
    <definedName name="REDUCCION_PVC_DREN_4x2">#REF!</definedName>
    <definedName name="REFERENCIA">[15]COF!$G$733</definedName>
    <definedName name="REGISTRO_ELEC_6x6">#REF!</definedName>
    <definedName name="REGLA_PAÑETE">#REF!</definedName>
    <definedName name="REJILLA_PISO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#REF!</definedName>
    <definedName name="REVESTIMIENTO_CERAMICA_20x20">#REF!</definedName>
    <definedName name="RODILLO_CAT_815">#REF!</definedName>
    <definedName name="ROSETA">#REF!</definedName>
    <definedName name="SALARIO">#REF!</definedName>
    <definedName name="SALIDA">#N/A</definedName>
    <definedName name="SDSDFSDFSDF">#N/A</definedName>
    <definedName name="SEGUETA">#REF!</definedName>
    <definedName name="SIERRA_ELECTRICA">#REF!</definedName>
    <definedName name="SIFON_PVC_1_12">#REF!</definedName>
    <definedName name="SIFON_PVC_1_14">#REF!</definedName>
    <definedName name="SIFON_PVC_2">#REF!</definedName>
    <definedName name="SIFON_PVC_4">#REF!</definedName>
    <definedName name="SILICONE">#REF!</definedName>
    <definedName name="SOLDADORA">#REF!</definedName>
    <definedName name="spm">#REF!</definedName>
    <definedName name="SS">[5]M.O.!$C$12</definedName>
    <definedName name="SUB_TOTAL">#REF!</definedName>
    <definedName name="TANQUE_55Gls">#REF!</definedName>
    <definedName name="TAPA_ALUMINIO_1x1">#REF!</definedName>
    <definedName name="TAPA_REGISTRO_HF">#REF!</definedName>
    <definedName name="TAPA_REGISTRO_HF_LIVIANA">#REF!</definedName>
    <definedName name="TAPE_3M">#REF!</definedName>
    <definedName name="TC">#REF!</definedName>
    <definedName name="TEE_ACERO_12x8">#REF!</definedName>
    <definedName name="TEE_ACERO_16x12">#REF!</definedName>
    <definedName name="TEE_ACERO_16x16">#REF!</definedName>
    <definedName name="TEE_ACERO_16x6">#REF!</definedName>
    <definedName name="TEE_ACERO_16x8">#REF!</definedName>
    <definedName name="TEE_ACERO_20x16">#REF!</definedName>
    <definedName name="TEE_CPVC_12">#REF!</definedName>
    <definedName name="TEE_HG_1">#REF!</definedName>
    <definedName name="TEE_HG_1_12">#REF!</definedName>
    <definedName name="TEE_HG_12">#REF!</definedName>
    <definedName name="TEE_HG_34">#REF!</definedName>
    <definedName name="TEE_PVC_PRES_1">#REF!</definedName>
    <definedName name="TEE_PVC_PRES_12">#REF!</definedName>
    <definedName name="TEE_PVC_PRES_34">#REF!</definedName>
    <definedName name="TEFLON">#REF!</definedName>
    <definedName name="THINNER">#REF!</definedName>
    <definedName name="_xlnm.Print_Titles" localSheetId="0">'Lote III'!$1:$6</definedName>
    <definedName name="_xlnm.Print_Titles">#N/A</definedName>
    <definedName name="Tolas">#REF!</definedName>
    <definedName name="TOMACORRIENTE_110V">#REF!</definedName>
    <definedName name="TOMACORRIENTE_220V_SENC">#REF!</definedName>
    <definedName name="TOMACORRIENTE_30a">#REF!</definedName>
    <definedName name="Topografo">#REF!</definedName>
    <definedName name="TORNILLOS">#REF!</definedName>
    <definedName name="TORNILLOS_INODORO">#REF!</definedName>
    <definedName name="TRACTOR_D8K">#REF!</definedName>
    <definedName name="TRANSFER_MANUAL_150_3AMPS">#REF!</definedName>
    <definedName name="TRANSFER_MANUAL_800_3AMPS">#REF!</definedName>
    <definedName name="TRANSFORMADOR_100KVA_240_480_POSTE">#REF!</definedName>
    <definedName name="TRANSFORMADOR_15KVA_120_240_POSTE">#REF!</definedName>
    <definedName name="TRANSFORMADOR_25KVA_240_480_POSTE">#REF!</definedName>
    <definedName name="Trompo">#REF!</definedName>
    <definedName name="TUBO_ACERO_16">#REF!</definedName>
    <definedName name="TUBO_ACERO_20">#REF!</definedName>
    <definedName name="TUBO_ACERO_20_e14">#REF!</definedName>
    <definedName name="TUBO_ACERO_3">#REF!</definedName>
    <definedName name="TUBO_ACERO_4">#REF!</definedName>
    <definedName name="TUBO_ACERO_6">#REF!</definedName>
    <definedName name="TUBO_ACERO_8">#REF!</definedName>
    <definedName name="TUBO_CPVC_12">#REF!</definedName>
    <definedName name="TUBO_FLEXIBLE_INODORO_C_TUERCA">#REF!</definedName>
    <definedName name="TUBO_HA_36">#REF!</definedName>
    <definedName name="TUBO_HG_1">#REF!</definedName>
    <definedName name="TUBO_HG_1_12">#REF!</definedName>
    <definedName name="TUBO_HG_12">#REF!</definedName>
    <definedName name="TUBO_HG_34">#REF!</definedName>
    <definedName name="TUBO_PVC_DRENAJE_1_12">#REF!</definedName>
    <definedName name="TUBO_PVC_SCH40_12">#REF!</definedName>
    <definedName name="TUBO_PVC_SCH40_34">#REF!</definedName>
    <definedName name="TUBO_PVC_SDR21_2">#REF!</definedName>
    <definedName name="TUBO_PVC_SDR21_JG_16">#REF!</definedName>
    <definedName name="TUBO_PVC_SDR21_JG_6">#REF!</definedName>
    <definedName name="TUBO_PVC_SDR21_JG_8">#REF!</definedName>
    <definedName name="TUBO_PVC_SDR26_12">#REF!</definedName>
    <definedName name="TUBO_PVC_SDR26_2">#REF!</definedName>
    <definedName name="TUBO_PVC_SDR26_34">#REF!</definedName>
    <definedName name="TUBO_PVC_SDR26_JG_16">#REF!</definedName>
    <definedName name="TUBO_PVC_SDR26_JG_3">#REF!</definedName>
    <definedName name="TUBO_PVC_SDR26_JG_4">#REF!</definedName>
    <definedName name="TUBO_PVC_SDR26_JG_6">#REF!</definedName>
    <definedName name="TUBO_PVC_SDR26_JG_8">#REF!</definedName>
    <definedName name="TUBO_PVC_SDR325_JG_16">#REF!</definedName>
    <definedName name="TUBO_PVC_SDR325_JG_20">#REF!</definedName>
    <definedName name="TUBO_PVC_SDR325_JG_8">#REF!</definedName>
    <definedName name="TUBO_PVC_SDR41_2">#REF!</definedName>
    <definedName name="TUBO_PVC_SDR41_3">#REF!</definedName>
    <definedName name="TUBO_PVC_SDR41_4">#REF!</definedName>
    <definedName name="TYPE_3M">#REF!</definedName>
    <definedName name="UND">#N/A</definedName>
    <definedName name="UNION_HG_1">#REF!</definedName>
    <definedName name="UNION_HG_12">#REF!</definedName>
    <definedName name="UNION_HG_34">#REF!</definedName>
    <definedName name="UNION_PVC_PRES_12">#REF!</definedName>
    <definedName name="UNION_PVC_PRES_34">#REF!</definedName>
    <definedName name="vaciadohormigonindustrial">#REF!</definedName>
    <definedName name="vaciadozapata">#REF!</definedName>
    <definedName name="VALVULA_AIRE_1_HF_ROSCADA">#REF!</definedName>
    <definedName name="VALVULA_AIRE_3_HF_ROSCADA">#REF!</definedName>
    <definedName name="VALVULA_AIRE_34_HF_ROSCADA">#REF!</definedName>
    <definedName name="VALVULA_COMP_12_HF_PLATILLADA">#REF!</definedName>
    <definedName name="VALVULA_COMP_16_HF_PLATILLADA">#REF!</definedName>
    <definedName name="VALVULA_COMP_2_12_HF_ROSCADA">#REF!</definedName>
    <definedName name="VALVULA_COMP_2_HF_ROSCADA">#REF!</definedName>
    <definedName name="VALVULA_COMP_20_HF_PLATILLADA">#REF!</definedName>
    <definedName name="VALVULA_COMP_3_HF_ROSCADA">#REF!</definedName>
    <definedName name="VALVULA_COMP_4_HF_PLATILLADA">#REF!</definedName>
    <definedName name="VALVULA_COMP_4_HF_ROSCADA">#REF!</definedName>
    <definedName name="VALVULA_COMP_6_HF_PLATILLADA">#REF!</definedName>
    <definedName name="VALVULA_COMP_8_HF_PLATILLADA">#REF!</definedName>
    <definedName name="VARILLA_BLOQUES_20">#REF!</definedName>
    <definedName name="VARILLA_BLOQUES_40">#REF!</definedName>
    <definedName name="VARILLA_BLOQUES_60">#REF!</definedName>
    <definedName name="VARILLA_BLOQUES_80">#REF!</definedName>
    <definedName name="VCOLGANTE1590">#REF!</definedName>
    <definedName name="VIBRADO">#REF!</definedName>
    <definedName name="VIGASHP">#REF!</definedName>
    <definedName name="VIOLINADO">#REF!</definedName>
    <definedName name="VUELO10">#REF!</definedName>
    <definedName name="Winche">#REF!</definedName>
    <definedName name="YEE_PVC_DREN_2">#REF!</definedName>
    <definedName name="YEE_PVC_DREN_3">#REF!</definedName>
    <definedName name="YEE_PVC_DREN_4">#REF!</definedName>
    <definedName name="YEE_PVC_DREN_4x2">#REF!</definedName>
    <definedName name="ZINC_CAL26_3x6">#REF!</definedName>
    <definedName name="ZOCALO_8x34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4" l="1"/>
  <c r="H11" i="64"/>
  <c r="H12" i="64"/>
  <c r="H13" i="64"/>
  <c r="H14" i="64"/>
  <c r="H15" i="64"/>
  <c r="H16" i="64"/>
  <c r="H17" i="64"/>
  <c r="H18" i="64"/>
  <c r="H19" i="64"/>
  <c r="H20" i="64"/>
  <c r="H21" i="64"/>
  <c r="H22" i="64"/>
  <c r="H23" i="64"/>
  <c r="H24" i="64"/>
  <c r="H25" i="64"/>
  <c r="H26" i="64"/>
  <c r="H27" i="64"/>
  <c r="H28" i="64"/>
  <c r="H29" i="64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4" i="64"/>
  <c r="H95" i="64"/>
  <c r="H96" i="64"/>
  <c r="H97" i="64"/>
  <c r="H98" i="64"/>
  <c r="H99" i="64"/>
  <c r="H100" i="64"/>
  <c r="H101" i="64"/>
  <c r="H102" i="64"/>
  <c r="H103" i="64"/>
  <c r="H104" i="64"/>
  <c r="H105" i="64"/>
  <c r="H106" i="64"/>
  <c r="H107" i="64"/>
  <c r="H108" i="64"/>
  <c r="H109" i="64"/>
  <c r="H110" i="64"/>
  <c r="H111" i="64"/>
  <c r="H112" i="64"/>
  <c r="H113" i="64"/>
  <c r="H114" i="64"/>
  <c r="H115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139" i="64"/>
  <c r="H140" i="64"/>
  <c r="H141" i="64"/>
  <c r="H142" i="64"/>
  <c r="H143" i="64"/>
  <c r="H144" i="64"/>
  <c r="H145" i="64"/>
  <c r="H146" i="64"/>
  <c r="H147" i="64"/>
  <c r="H148" i="64"/>
  <c r="H149" i="64"/>
  <c r="H150" i="64"/>
  <c r="H151" i="64"/>
  <c r="H152" i="64"/>
  <c r="H153" i="64"/>
  <c r="H154" i="64"/>
  <c r="H155" i="64"/>
  <c r="H156" i="64"/>
  <c r="H157" i="64"/>
  <c r="H158" i="64"/>
  <c r="H159" i="64"/>
  <c r="H160" i="64"/>
  <c r="H161" i="64"/>
  <c r="H162" i="64"/>
  <c r="H163" i="64"/>
  <c r="H164" i="64"/>
  <c r="H165" i="64"/>
  <c r="H166" i="64"/>
  <c r="H167" i="64"/>
  <c r="H168" i="64"/>
  <c r="H169" i="64"/>
  <c r="H170" i="64"/>
  <c r="H171" i="64"/>
  <c r="H172" i="64"/>
  <c r="H173" i="64"/>
  <c r="H174" i="64"/>
  <c r="H175" i="64"/>
  <c r="H176" i="64"/>
  <c r="H177" i="64"/>
  <c r="H178" i="64"/>
  <c r="H179" i="64"/>
  <c r="H180" i="64"/>
  <c r="H181" i="64"/>
  <c r="H182" i="64"/>
  <c r="H183" i="64"/>
  <c r="H184" i="64"/>
  <c r="H185" i="64"/>
  <c r="H186" i="64"/>
  <c r="H187" i="64"/>
  <c r="H188" i="64"/>
  <c r="H189" i="64"/>
  <c r="H190" i="64"/>
  <c r="H191" i="64"/>
  <c r="H192" i="64"/>
  <c r="H193" i="64"/>
  <c r="H194" i="64"/>
  <c r="H195" i="64"/>
  <c r="H196" i="64"/>
  <c r="H197" i="64"/>
  <c r="H198" i="64"/>
  <c r="H199" i="64"/>
  <c r="H200" i="64"/>
  <c r="H201" i="64"/>
  <c r="H202" i="64"/>
  <c r="H203" i="64"/>
  <c r="H204" i="64"/>
  <c r="H205" i="64"/>
  <c r="H206" i="64"/>
  <c r="H207" i="64"/>
  <c r="H208" i="64"/>
  <c r="H209" i="64"/>
  <c r="H210" i="64"/>
  <c r="H211" i="64"/>
  <c r="H212" i="64"/>
  <c r="H213" i="64"/>
  <c r="H214" i="64"/>
  <c r="H215" i="64"/>
  <c r="H216" i="64"/>
  <c r="H217" i="64"/>
  <c r="H218" i="64"/>
  <c r="H220" i="64"/>
  <c r="H221" i="64"/>
  <c r="H222" i="64"/>
  <c r="H223" i="64"/>
  <c r="H224" i="64"/>
  <c r="H225" i="64"/>
  <c r="H226" i="64"/>
  <c r="H227" i="64"/>
  <c r="H228" i="64"/>
  <c r="H229" i="64"/>
  <c r="H230" i="64"/>
  <c r="H231" i="64"/>
  <c r="H232" i="64"/>
  <c r="H233" i="64"/>
  <c r="H234" i="64"/>
  <c r="H235" i="64"/>
  <c r="H236" i="64"/>
  <c r="H237" i="64"/>
  <c r="H238" i="64"/>
  <c r="H239" i="64"/>
  <c r="H240" i="64"/>
  <c r="H241" i="64"/>
  <c r="H242" i="64"/>
  <c r="H243" i="64"/>
  <c r="H244" i="64"/>
  <c r="H245" i="64"/>
  <c r="H246" i="64"/>
  <c r="H247" i="64"/>
  <c r="H248" i="64"/>
  <c r="H249" i="64"/>
  <c r="H250" i="64"/>
  <c r="H251" i="64"/>
  <c r="H252" i="64"/>
  <c r="H253" i="64"/>
  <c r="H254" i="64"/>
  <c r="H255" i="64"/>
  <c r="H256" i="64"/>
  <c r="H257" i="64"/>
  <c r="H258" i="64"/>
  <c r="H259" i="64"/>
  <c r="H260" i="64"/>
  <c r="H261" i="64"/>
  <c r="H262" i="64"/>
  <c r="H263" i="64"/>
  <c r="H264" i="64"/>
  <c r="H265" i="64"/>
  <c r="H266" i="64"/>
  <c r="H267" i="64"/>
  <c r="H268" i="64"/>
  <c r="H269" i="64"/>
  <c r="H270" i="64"/>
  <c r="H271" i="64"/>
  <c r="H272" i="64"/>
  <c r="H273" i="64"/>
  <c r="H274" i="64"/>
  <c r="H275" i="64"/>
  <c r="H276" i="64"/>
  <c r="H277" i="64"/>
  <c r="H278" i="64"/>
  <c r="H279" i="64"/>
  <c r="H280" i="64"/>
  <c r="H281" i="64"/>
  <c r="H282" i="64"/>
  <c r="H283" i="64"/>
  <c r="H284" i="64"/>
  <c r="H285" i="64"/>
  <c r="H286" i="64"/>
  <c r="H287" i="64"/>
  <c r="H288" i="64"/>
  <c r="H289" i="64"/>
  <c r="H290" i="64"/>
  <c r="H291" i="64"/>
  <c r="H292" i="64"/>
  <c r="H293" i="64"/>
  <c r="H294" i="64"/>
  <c r="H295" i="64"/>
  <c r="H296" i="64"/>
  <c r="H297" i="64"/>
  <c r="H298" i="64"/>
  <c r="H299" i="64"/>
  <c r="H300" i="64"/>
  <c r="H301" i="64"/>
  <c r="H302" i="64"/>
  <c r="H303" i="64"/>
  <c r="H304" i="64"/>
  <c r="H305" i="64"/>
  <c r="H306" i="64"/>
  <c r="H307" i="64"/>
  <c r="H308" i="64"/>
  <c r="H309" i="64"/>
  <c r="H310" i="64"/>
  <c r="H311" i="64"/>
  <c r="H312" i="64"/>
  <c r="H313" i="64"/>
  <c r="H314" i="64"/>
  <c r="H315" i="64"/>
  <c r="H316" i="64"/>
  <c r="H317" i="64"/>
  <c r="H318" i="64"/>
  <c r="H319" i="64"/>
  <c r="H320" i="64"/>
  <c r="H321" i="64"/>
  <c r="H322" i="64"/>
  <c r="H323" i="64"/>
  <c r="H324" i="64"/>
  <c r="H325" i="64"/>
  <c r="H326" i="64"/>
  <c r="H327" i="64"/>
  <c r="H328" i="64"/>
  <c r="H329" i="64"/>
  <c r="H330" i="64"/>
  <c r="H331" i="64"/>
  <c r="H332" i="64"/>
  <c r="H333" i="64"/>
  <c r="H334" i="64"/>
  <c r="H335" i="64"/>
  <c r="H336" i="64"/>
  <c r="H337" i="64"/>
  <c r="H338" i="64"/>
  <c r="H339" i="64"/>
  <c r="H340" i="64"/>
  <c r="H341" i="64"/>
  <c r="H342" i="64"/>
  <c r="H343" i="64"/>
  <c r="H344" i="64"/>
  <c r="H345" i="64"/>
  <c r="H346" i="64"/>
  <c r="H347" i="64"/>
  <c r="H348" i="64"/>
  <c r="H349" i="64"/>
  <c r="H350" i="64"/>
  <c r="H351" i="64"/>
  <c r="H352" i="64"/>
  <c r="H353" i="64"/>
  <c r="H354" i="64"/>
  <c r="H355" i="64"/>
  <c r="H356" i="64"/>
  <c r="H357" i="64"/>
  <c r="H358" i="64"/>
  <c r="H359" i="64"/>
  <c r="H360" i="64"/>
  <c r="H361" i="64"/>
  <c r="H362" i="64"/>
  <c r="H363" i="64"/>
  <c r="H364" i="64"/>
  <c r="H365" i="64"/>
  <c r="H366" i="64"/>
  <c r="H367" i="64"/>
  <c r="H368" i="64"/>
  <c r="H369" i="64"/>
  <c r="H370" i="64"/>
  <c r="H371" i="64"/>
  <c r="H372" i="64"/>
  <c r="H373" i="64"/>
  <c r="H374" i="64"/>
  <c r="H375" i="64"/>
  <c r="H376" i="64"/>
  <c r="H377" i="64"/>
  <c r="H378" i="64"/>
  <c r="H379" i="64"/>
  <c r="H380" i="64"/>
  <c r="H381" i="64"/>
  <c r="H382" i="64"/>
  <c r="H383" i="64"/>
  <c r="H384" i="64"/>
  <c r="H385" i="64"/>
  <c r="H386" i="64"/>
  <c r="H387" i="64"/>
  <c r="H388" i="64"/>
  <c r="H389" i="64"/>
  <c r="H390" i="64"/>
  <c r="H391" i="64"/>
  <c r="H392" i="64"/>
  <c r="H393" i="64"/>
  <c r="H394" i="64"/>
  <c r="H395" i="64"/>
  <c r="H396" i="64"/>
  <c r="H397" i="64"/>
  <c r="H398" i="64"/>
  <c r="H399" i="64"/>
  <c r="H400" i="64"/>
  <c r="H401" i="64"/>
  <c r="H402" i="64"/>
  <c r="H403" i="64"/>
  <c r="H404" i="64"/>
  <c r="H405" i="64"/>
  <c r="H406" i="64"/>
  <c r="H407" i="64"/>
  <c r="H408" i="64"/>
  <c r="H409" i="64"/>
  <c r="H410" i="64"/>
  <c r="H411" i="64"/>
  <c r="H412" i="64"/>
  <c r="H413" i="64"/>
  <c r="H414" i="64"/>
  <c r="H415" i="64"/>
  <c r="H416" i="64"/>
  <c r="H417" i="64"/>
  <c r="H418" i="64"/>
  <c r="H419" i="64"/>
  <c r="H420" i="64"/>
  <c r="H421" i="64"/>
  <c r="H422" i="64"/>
  <c r="H423" i="64"/>
  <c r="H424" i="64"/>
  <c r="H425" i="64"/>
  <c r="H426" i="64"/>
  <c r="H427" i="64"/>
  <c r="H428" i="64"/>
  <c r="H429" i="64"/>
  <c r="H430" i="64"/>
  <c r="H431" i="64"/>
  <c r="H432" i="64"/>
  <c r="H433" i="64"/>
  <c r="H434" i="64"/>
  <c r="H435" i="64"/>
  <c r="H436" i="64"/>
  <c r="H437" i="64"/>
  <c r="H438" i="64"/>
  <c r="H439" i="64"/>
  <c r="H440" i="64"/>
  <c r="H441" i="64"/>
  <c r="H442" i="64"/>
  <c r="H443" i="64"/>
  <c r="H444" i="64"/>
  <c r="H445" i="64"/>
  <c r="H446" i="64"/>
  <c r="H447" i="64"/>
  <c r="H448" i="64"/>
  <c r="H449" i="64"/>
  <c r="H450" i="64"/>
  <c r="H451" i="64"/>
  <c r="H452" i="64"/>
  <c r="H453" i="64"/>
  <c r="H454" i="64"/>
  <c r="H455" i="64"/>
  <c r="H456" i="64"/>
  <c r="H457" i="64"/>
  <c r="H458" i="64"/>
  <c r="H459" i="64"/>
  <c r="H460" i="64"/>
  <c r="H461" i="64"/>
  <c r="H462" i="64"/>
  <c r="H463" i="64"/>
  <c r="H464" i="64"/>
  <c r="H465" i="64"/>
  <c r="H466" i="64"/>
  <c r="H467" i="64"/>
  <c r="H468" i="64"/>
  <c r="H469" i="64"/>
  <c r="H470" i="64"/>
  <c r="H471" i="64"/>
  <c r="H472" i="64"/>
  <c r="H473" i="64"/>
  <c r="H474" i="64"/>
  <c r="H475" i="64"/>
  <c r="H476" i="64"/>
  <c r="H477" i="64"/>
  <c r="H478" i="64"/>
  <c r="H479" i="64"/>
  <c r="H480" i="64"/>
  <c r="H481" i="64"/>
  <c r="H482" i="64"/>
  <c r="H483" i="64"/>
  <c r="H484" i="64"/>
  <c r="H485" i="64"/>
  <c r="H486" i="64"/>
  <c r="H487" i="64"/>
  <c r="H488" i="64"/>
  <c r="H489" i="64"/>
  <c r="H490" i="64"/>
  <c r="H491" i="64"/>
  <c r="H492" i="64"/>
  <c r="H493" i="64"/>
  <c r="H494" i="64"/>
  <c r="H495" i="64"/>
  <c r="H496" i="64"/>
  <c r="H497" i="64"/>
  <c r="H498" i="64"/>
  <c r="H499" i="64"/>
  <c r="H500" i="64"/>
  <c r="H501" i="64"/>
  <c r="H502" i="64"/>
  <c r="H503" i="64"/>
  <c r="H504" i="64"/>
  <c r="H505" i="64"/>
  <c r="H506" i="64"/>
  <c r="H508" i="64"/>
  <c r="H509" i="64"/>
  <c r="H510" i="64"/>
  <c r="H511" i="64"/>
  <c r="H512" i="64"/>
  <c r="H513" i="64"/>
  <c r="H514" i="64"/>
  <c r="H515" i="64"/>
  <c r="H516" i="64"/>
  <c r="H517" i="64"/>
  <c r="H518" i="64"/>
  <c r="H519" i="64"/>
  <c r="H520" i="64"/>
  <c r="H521" i="64"/>
  <c r="H522" i="64"/>
  <c r="H523" i="64"/>
  <c r="H524" i="64"/>
  <c r="H525" i="64"/>
  <c r="H526" i="64"/>
  <c r="H527" i="64"/>
  <c r="H528" i="64"/>
  <c r="H529" i="64"/>
  <c r="H530" i="64"/>
  <c r="H531" i="64"/>
  <c r="H532" i="64"/>
  <c r="H533" i="64"/>
  <c r="H534" i="64"/>
  <c r="H535" i="64"/>
  <c r="H536" i="64"/>
  <c r="H537" i="64"/>
  <c r="H538" i="64"/>
  <c r="H539" i="64"/>
  <c r="H540" i="64"/>
  <c r="H541" i="64"/>
  <c r="H542" i="64"/>
  <c r="H543" i="64"/>
  <c r="H544" i="64"/>
  <c r="H545" i="64"/>
  <c r="H546" i="64"/>
  <c r="H547" i="64"/>
  <c r="H548" i="64"/>
  <c r="H549" i="64"/>
  <c r="H550" i="64"/>
  <c r="H551" i="64"/>
  <c r="H552" i="64"/>
  <c r="H553" i="64"/>
  <c r="H554" i="64"/>
  <c r="H555" i="64"/>
  <c r="H556" i="64"/>
  <c r="H557" i="64"/>
  <c r="H558" i="64"/>
  <c r="H559" i="64"/>
  <c r="H560" i="64"/>
  <c r="H561" i="64"/>
  <c r="H562" i="64"/>
  <c r="H563" i="64"/>
  <c r="H564" i="64"/>
  <c r="H565" i="64"/>
  <c r="H566" i="64"/>
  <c r="H567" i="64"/>
  <c r="H568" i="64"/>
  <c r="H569" i="64"/>
  <c r="H570" i="64"/>
  <c r="H571" i="64"/>
  <c r="H572" i="64"/>
  <c r="H573" i="64"/>
  <c r="H574" i="64"/>
  <c r="H575" i="64"/>
  <c r="H576" i="64"/>
  <c r="H577" i="64"/>
  <c r="H578" i="64"/>
  <c r="H579" i="64"/>
  <c r="H580" i="64"/>
  <c r="H581" i="64"/>
  <c r="H582" i="64"/>
  <c r="H583" i="64"/>
  <c r="H584" i="64"/>
  <c r="H585" i="64"/>
  <c r="H586" i="64"/>
  <c r="H587" i="64"/>
  <c r="H588" i="64"/>
  <c r="H589" i="64"/>
  <c r="H590" i="64"/>
  <c r="H591" i="64"/>
  <c r="H592" i="64"/>
  <c r="H593" i="64"/>
  <c r="H594" i="64"/>
  <c r="H595" i="64"/>
  <c r="H596" i="64"/>
  <c r="H597" i="64"/>
  <c r="H598" i="64"/>
  <c r="H599" i="64"/>
  <c r="H600" i="64"/>
  <c r="H601" i="64"/>
  <c r="H602" i="64"/>
  <c r="H603" i="64"/>
  <c r="H604" i="64"/>
  <c r="H605" i="64"/>
  <c r="H606" i="64"/>
  <c r="H607" i="64"/>
  <c r="H608" i="64"/>
  <c r="H609" i="64"/>
  <c r="H610" i="64"/>
  <c r="H611" i="64"/>
  <c r="H612" i="64"/>
  <c r="H613" i="64"/>
  <c r="H614" i="64"/>
  <c r="H615" i="64"/>
  <c r="H616" i="64"/>
  <c r="H617" i="64"/>
  <c r="H618" i="64"/>
  <c r="H619" i="64"/>
  <c r="H620" i="64"/>
  <c r="H621" i="64"/>
  <c r="H622" i="64"/>
  <c r="H623" i="64"/>
  <c r="H624" i="64"/>
  <c r="H625" i="64"/>
  <c r="H626" i="64"/>
  <c r="H627" i="64"/>
  <c r="H628" i="64"/>
  <c r="H629" i="64"/>
  <c r="H630" i="64"/>
  <c r="H631" i="64"/>
  <c r="H632" i="64"/>
  <c r="H633" i="64"/>
  <c r="H634" i="64"/>
  <c r="H635" i="64"/>
  <c r="H636" i="64"/>
  <c r="H637" i="64"/>
  <c r="H638" i="64"/>
  <c r="H639" i="64"/>
  <c r="H9" i="64"/>
  <c r="F638" i="64"/>
  <c r="F636" i="64"/>
  <c r="F632" i="64"/>
  <c r="F630" i="64"/>
  <c r="F628" i="64"/>
  <c r="F626" i="64"/>
  <c r="F623" i="64"/>
  <c r="F624" i="64"/>
  <c r="F622" i="64"/>
  <c r="F621" i="64"/>
  <c r="F620" i="64"/>
  <c r="F618" i="64"/>
  <c r="F619" i="64"/>
  <c r="F615" i="64"/>
  <c r="F614" i="64"/>
  <c r="F613" i="64"/>
  <c r="F612" i="64"/>
  <c r="F611" i="64"/>
  <c r="F610" i="64"/>
  <c r="F609" i="64"/>
  <c r="F608" i="64"/>
  <c r="F607" i="64"/>
  <c r="F606" i="64"/>
  <c r="F605" i="64"/>
  <c r="F604" i="64"/>
  <c r="F603" i="64"/>
  <c r="F602" i="64"/>
  <c r="F599" i="64"/>
  <c r="F598" i="64"/>
  <c r="F597" i="64"/>
  <c r="F596" i="64"/>
  <c r="F595" i="64"/>
  <c r="F589" i="64"/>
  <c r="F587" i="64"/>
  <c r="F585" i="64"/>
  <c r="F584" i="64"/>
  <c r="F583" i="64"/>
  <c r="F580" i="64"/>
  <c r="F579" i="64"/>
  <c r="F578" i="64"/>
  <c r="F577" i="64"/>
  <c r="F576" i="64"/>
  <c r="F573" i="64"/>
  <c r="F572" i="64"/>
  <c r="F571" i="64"/>
  <c r="F570" i="64"/>
  <c r="F569" i="64"/>
  <c r="F568" i="64"/>
  <c r="F567" i="64"/>
  <c r="F566" i="64"/>
  <c r="F565" i="64"/>
  <c r="F562" i="64"/>
  <c r="F561" i="64"/>
  <c r="F560" i="64"/>
  <c r="F559" i="64"/>
  <c r="F558" i="64"/>
  <c r="F554" i="64"/>
  <c r="F551" i="64"/>
  <c r="F548" i="64"/>
  <c r="F545" i="64"/>
  <c r="F544" i="64"/>
  <c r="F543" i="64"/>
  <c r="F542" i="64"/>
  <c r="F541" i="64"/>
  <c r="F538" i="64"/>
  <c r="F537" i="64"/>
  <c r="F536" i="64"/>
  <c r="F533" i="64"/>
  <c r="F528" i="64"/>
  <c r="F526" i="64"/>
  <c r="F524" i="64"/>
  <c r="F523" i="64"/>
  <c r="F522" i="64"/>
  <c r="F519" i="64"/>
  <c r="F518" i="64"/>
  <c r="F515" i="64"/>
  <c r="F514" i="64"/>
  <c r="F513" i="64"/>
  <c r="F510" i="64"/>
  <c r="F498" i="64"/>
  <c r="E507" i="64" s="1"/>
  <c r="F507" i="64" s="1"/>
  <c r="F495" i="64"/>
  <c r="F494" i="64"/>
  <c r="F493" i="64"/>
  <c r="F492" i="64"/>
  <c r="F491" i="64"/>
  <c r="F488" i="64"/>
  <c r="F487" i="64"/>
  <c r="F486" i="64"/>
  <c r="F483" i="64"/>
  <c r="F478" i="64"/>
  <c r="F476" i="64"/>
  <c r="F474" i="64"/>
  <c r="F473" i="64"/>
  <c r="F472" i="64"/>
  <c r="F469" i="64"/>
  <c r="F468" i="64"/>
  <c r="F465" i="64"/>
  <c r="F464" i="64"/>
  <c r="F463" i="64"/>
  <c r="F460" i="64"/>
  <c r="F457" i="64"/>
  <c r="F456" i="64"/>
  <c r="F455" i="64"/>
  <c r="F452" i="64"/>
  <c r="F451" i="64"/>
  <c r="F450" i="64"/>
  <c r="F449" i="64"/>
  <c r="F448" i="64"/>
  <c r="F447" i="64"/>
  <c r="F446" i="64"/>
  <c r="F445" i="64"/>
  <c r="F441" i="64"/>
  <c r="F440" i="64"/>
  <c r="F437" i="64"/>
  <c r="F436" i="64"/>
  <c r="F429" i="64"/>
  <c r="F433" i="64"/>
  <c r="F432" i="64"/>
  <c r="F428" i="64"/>
  <c r="F427" i="64"/>
  <c r="F426" i="64"/>
  <c r="F425" i="64"/>
  <c r="F422" i="64"/>
  <c r="F421" i="64"/>
  <c r="F420" i="64"/>
  <c r="F417" i="64"/>
  <c r="F412" i="64"/>
  <c r="F410" i="64"/>
  <c r="F408" i="64"/>
  <c r="F406" i="64"/>
  <c r="F405" i="64"/>
  <c r="F402" i="64"/>
  <c r="F401" i="64"/>
  <c r="F398" i="64"/>
  <c r="F397" i="64"/>
  <c r="F396" i="64"/>
  <c r="F393" i="64"/>
  <c r="F392" i="64"/>
  <c r="F389" i="64"/>
  <c r="F388" i="64"/>
  <c r="F387" i="64"/>
  <c r="F386" i="64"/>
  <c r="F385" i="64"/>
  <c r="F382" i="64"/>
  <c r="F381" i="64"/>
  <c r="F380" i="64"/>
  <c r="F377" i="64"/>
  <c r="F374" i="64"/>
  <c r="F373" i="64"/>
  <c r="F372" i="64"/>
  <c r="F371" i="64"/>
  <c r="F368" i="64"/>
  <c r="F367" i="64"/>
  <c r="F366" i="64"/>
  <c r="F365" i="64"/>
  <c r="F364" i="64"/>
  <c r="F363" i="64"/>
  <c r="F362" i="64"/>
  <c r="F361" i="64"/>
  <c r="F360" i="64"/>
  <c r="F359" i="64"/>
  <c r="F358" i="64"/>
  <c r="F357" i="64"/>
  <c r="F354" i="64"/>
  <c r="F353" i="64"/>
  <c r="F350" i="64"/>
  <c r="F348" i="64"/>
  <c r="F346" i="64"/>
  <c r="F345" i="64"/>
  <c r="F344" i="64"/>
  <c r="F343" i="64"/>
  <c r="F342" i="64"/>
  <c r="F341" i="64"/>
  <c r="F340" i="64"/>
  <c r="F339" i="64"/>
  <c r="F338" i="64"/>
  <c r="F335" i="64"/>
  <c r="F333" i="64"/>
  <c r="F331" i="64"/>
  <c r="F329" i="64"/>
  <c r="F327" i="64"/>
  <c r="F326" i="64"/>
  <c r="F325" i="64"/>
  <c r="F324" i="64"/>
  <c r="F323" i="64"/>
  <c r="F322" i="64"/>
  <c r="F321" i="64"/>
  <c r="F320" i="64"/>
  <c r="F319" i="64"/>
  <c r="F316" i="64"/>
  <c r="F315" i="64"/>
  <c r="F314" i="64"/>
  <c r="F313" i="64"/>
  <c r="F310" i="64"/>
  <c r="F305" i="64"/>
  <c r="F303" i="64"/>
  <c r="F301" i="64"/>
  <c r="F300" i="64"/>
  <c r="F299" i="64"/>
  <c r="F296" i="64"/>
  <c r="F295" i="64"/>
  <c r="F294" i="64"/>
  <c r="F293" i="64"/>
  <c r="F290" i="64"/>
  <c r="F289" i="64"/>
  <c r="F288" i="64"/>
  <c r="F287" i="64"/>
  <c r="F286" i="64"/>
  <c r="F285" i="64"/>
  <c r="F284" i="64"/>
  <c r="F283" i="64"/>
  <c r="F282" i="64"/>
  <c r="F278" i="64"/>
  <c r="F277" i="64"/>
  <c r="F276" i="64"/>
  <c r="F275" i="64"/>
  <c r="F274" i="64"/>
  <c r="F273" i="64"/>
  <c r="F272" i="64"/>
  <c r="F268" i="64"/>
  <c r="F265" i="64"/>
  <c r="F262" i="64"/>
  <c r="F259" i="64"/>
  <c r="F258" i="64"/>
  <c r="F257" i="64"/>
  <c r="F256" i="64"/>
  <c r="F255" i="64"/>
  <c r="F252" i="64"/>
  <c r="F251" i="64"/>
  <c r="F250" i="64"/>
  <c r="F248" i="64"/>
  <c r="F242" i="64"/>
  <c r="F237" i="64"/>
  <c r="F240" i="64"/>
  <c r="F238" i="64"/>
  <c r="F236" i="64"/>
  <c r="F233" i="64"/>
  <c r="F230" i="64"/>
  <c r="F227" i="64"/>
  <c r="F224" i="64"/>
  <c r="F223" i="64"/>
  <c r="F222" i="64"/>
  <c r="F218" i="64"/>
  <c r="F217" i="64"/>
  <c r="F216" i="64"/>
  <c r="F215" i="64"/>
  <c r="F214" i="64"/>
  <c r="F213" i="64"/>
  <c r="F212" i="64"/>
  <c r="F211" i="64"/>
  <c r="F207" i="64"/>
  <c r="F206" i="64"/>
  <c r="F203" i="64"/>
  <c r="F202" i="64"/>
  <c r="F199" i="64"/>
  <c r="F198" i="64"/>
  <c r="F195" i="64"/>
  <c r="F194" i="64"/>
  <c r="F193" i="64"/>
  <c r="F192" i="64"/>
  <c r="F191" i="64"/>
  <c r="F188" i="64"/>
  <c r="F187" i="64"/>
  <c r="F186" i="64"/>
  <c r="F183" i="64"/>
  <c r="F178" i="64"/>
  <c r="F176" i="64"/>
  <c r="F174" i="64"/>
  <c r="F172" i="64"/>
  <c r="F171" i="64"/>
  <c r="F168" i="64"/>
  <c r="F167" i="64"/>
  <c r="F164" i="64"/>
  <c r="F163" i="64"/>
  <c r="F162" i="64"/>
  <c r="F159" i="64"/>
  <c r="F158" i="64"/>
  <c r="F155" i="64"/>
  <c r="F154" i="64"/>
  <c r="F153" i="64"/>
  <c r="F152" i="64"/>
  <c r="F151" i="64"/>
  <c r="F148" i="64"/>
  <c r="F147" i="64"/>
  <c r="F146" i="64"/>
  <c r="F143" i="64"/>
  <c r="F140" i="64"/>
  <c r="F139" i="64"/>
  <c r="F138" i="64"/>
  <c r="F137" i="64"/>
  <c r="F134" i="64"/>
  <c r="F133" i="64"/>
  <c r="F132" i="64"/>
  <c r="F131" i="64"/>
  <c r="F130" i="64"/>
  <c r="F129" i="64"/>
  <c r="F128" i="64"/>
  <c r="F127" i="64"/>
  <c r="F126" i="64"/>
  <c r="F125" i="64"/>
  <c r="F122" i="64"/>
  <c r="F121" i="64"/>
  <c r="F120" i="64"/>
  <c r="F117" i="64"/>
  <c r="F115" i="64"/>
  <c r="F114" i="64"/>
  <c r="F113" i="64"/>
  <c r="F110" i="64"/>
  <c r="F108" i="64"/>
  <c r="F107" i="64"/>
  <c r="F106" i="64"/>
  <c r="F105" i="64"/>
  <c r="F104" i="64"/>
  <c r="F103" i="64"/>
  <c r="F102" i="64"/>
  <c r="F101" i="64"/>
  <c r="F100" i="64"/>
  <c r="F99" i="64"/>
  <c r="F96" i="64"/>
  <c r="F95" i="64"/>
  <c r="F94" i="64"/>
  <c r="F93" i="64"/>
  <c r="F92" i="64"/>
  <c r="F91" i="64"/>
  <c r="F90" i="64"/>
  <c r="F89" i="64"/>
  <c r="F88" i="64"/>
  <c r="F85" i="64"/>
  <c r="F84" i="64"/>
  <c r="F83" i="64"/>
  <c r="F82" i="64"/>
  <c r="F79" i="64"/>
  <c r="F74" i="64"/>
  <c r="F72" i="64"/>
  <c r="F70" i="64"/>
  <c r="F69" i="64"/>
  <c r="F68" i="64"/>
  <c r="F65" i="64"/>
  <c r="F64" i="64"/>
  <c r="F61" i="64"/>
  <c r="F60" i="64"/>
  <c r="F59" i="64"/>
  <c r="F58" i="64"/>
  <c r="F57" i="64"/>
  <c r="F56" i="64"/>
  <c r="F55" i="64"/>
  <c r="F54" i="64"/>
  <c r="F51" i="64"/>
  <c r="F50" i="64"/>
  <c r="F49" i="64"/>
  <c r="F48" i="64"/>
  <c r="F47" i="64"/>
  <c r="F46" i="64"/>
  <c r="F45" i="64"/>
  <c r="F44" i="64"/>
  <c r="F43" i="64"/>
  <c r="F39" i="64"/>
  <c r="F38" i="64"/>
  <c r="F36" i="64"/>
  <c r="F37" i="64"/>
  <c r="F35" i="64"/>
  <c r="F34" i="64"/>
  <c r="F33" i="64"/>
  <c r="F30" i="64"/>
  <c r="F27" i="64"/>
  <c r="F24" i="64"/>
  <c r="F21" i="64"/>
  <c r="F20" i="64"/>
  <c r="F19" i="64"/>
  <c r="F18" i="64"/>
  <c r="F17" i="64"/>
  <c r="F14" i="64"/>
  <c r="F13" i="64"/>
  <c r="F12" i="64"/>
  <c r="F9" i="64"/>
  <c r="F219" i="64"/>
  <c r="F639" i="64" l="1"/>
  <c r="F590" i="64"/>
  <c r="F633" i="64"/>
  <c r="F306" i="64"/>
  <c r="H507" i="64"/>
  <c r="F479" i="64"/>
  <c r="F75" i="64"/>
  <c r="F179" i="64"/>
  <c r="H219" i="64"/>
  <c r="F243" i="64"/>
  <c r="A602" i="64" l="1"/>
  <c r="A603" i="64" s="1"/>
  <c r="A604" i="64" s="1"/>
  <c r="A605" i="64" s="1"/>
  <c r="A606" i="64" s="1"/>
  <c r="A607" i="64" s="1"/>
  <c r="A608" i="64" s="1"/>
  <c r="A609" i="64" s="1"/>
  <c r="A610" i="64" s="1"/>
  <c r="A595" i="64"/>
  <c r="A596" i="64" s="1"/>
  <c r="A597" i="64" s="1"/>
  <c r="A598" i="64" s="1"/>
  <c r="A599" i="64" s="1"/>
  <c r="A583" i="64"/>
  <c r="A584" i="64" s="1"/>
  <c r="A585" i="64" s="1"/>
  <c r="A576" i="64"/>
  <c r="A577" i="64" s="1"/>
  <c r="A578" i="64" s="1"/>
  <c r="A579" i="64" s="1"/>
  <c r="A580" i="64" s="1"/>
  <c r="A565" i="64"/>
  <c r="A566" i="64" s="1"/>
  <c r="A567" i="64" s="1"/>
  <c r="A568" i="64" s="1"/>
  <c r="A569" i="64" s="1"/>
  <c r="A570" i="64" s="1"/>
  <c r="A571" i="64" s="1"/>
  <c r="A572" i="64" s="1"/>
  <c r="A573" i="64" s="1"/>
  <c r="A557" i="64"/>
  <c r="A554" i="64"/>
  <c r="A551" i="64"/>
  <c r="A548" i="64"/>
  <c r="A541" i="64"/>
  <c r="A542" i="64" s="1"/>
  <c r="A543" i="64" s="1"/>
  <c r="A544" i="64" s="1"/>
  <c r="A545" i="64" s="1"/>
  <c r="A536" i="64"/>
  <c r="A537" i="64" s="1"/>
  <c r="A538" i="64" s="1"/>
  <c r="A522" i="64"/>
  <c r="A523" i="64" s="1"/>
  <c r="A524" i="64" s="1"/>
  <c r="A518" i="64"/>
  <c r="A519" i="64" s="1"/>
  <c r="A513" i="64"/>
  <c r="A514" i="64" s="1"/>
  <c r="A515" i="64" s="1"/>
  <c r="A510" i="64"/>
  <c r="A507" i="64"/>
  <c r="A504" i="64"/>
  <c r="F501" i="64"/>
  <c r="A501" i="64"/>
  <c r="A498" i="64"/>
  <c r="A491" i="64"/>
  <c r="A492" i="64" s="1"/>
  <c r="A493" i="64" s="1"/>
  <c r="A494" i="64" s="1"/>
  <c r="A495" i="64" s="1"/>
  <c r="A486" i="64"/>
  <c r="A487" i="64" s="1"/>
  <c r="A488" i="64" s="1"/>
  <c r="A472" i="64"/>
  <c r="A473" i="64" s="1"/>
  <c r="A474" i="64" s="1"/>
  <c r="A468" i="64"/>
  <c r="A469" i="64" s="1"/>
  <c r="A463" i="64"/>
  <c r="A464" i="64" s="1"/>
  <c r="A465" i="64" s="1"/>
  <c r="A460" i="64"/>
  <c r="A455" i="64"/>
  <c r="A456" i="64" s="1"/>
  <c r="A457" i="64" s="1"/>
  <c r="A444" i="64"/>
  <c r="A440" i="64"/>
  <c r="A441" i="64" s="1"/>
  <c r="A436" i="64"/>
  <c r="A437" i="64" s="1"/>
  <c r="A432" i="64"/>
  <c r="A433" i="64" s="1"/>
  <c r="A425" i="64"/>
  <c r="A426" i="64" s="1"/>
  <c r="A427" i="64" s="1"/>
  <c r="A428" i="64" s="1"/>
  <c r="A429" i="64" s="1"/>
  <c r="A420" i="64"/>
  <c r="A421" i="64" s="1"/>
  <c r="A422" i="64" s="1"/>
  <c r="A357" i="64"/>
  <c r="A358" i="64" s="1"/>
  <c r="A359" i="64" s="1"/>
  <c r="A360" i="64" s="1"/>
  <c r="A361" i="64" s="1"/>
  <c r="A362" i="64" s="1"/>
  <c r="A363" i="64" s="1"/>
  <c r="A364" i="64" s="1"/>
  <c r="A365" i="64" s="1"/>
  <c r="A353" i="64"/>
  <c r="A354" i="64" s="1"/>
  <c r="F347" i="64"/>
  <c r="A346" i="64"/>
  <c r="A338" i="64"/>
  <c r="A339" i="64" s="1"/>
  <c r="A340" i="64" s="1"/>
  <c r="A341" i="64" s="1"/>
  <c r="A342" i="64" s="1"/>
  <c r="A343" i="64" s="1"/>
  <c r="A319" i="64"/>
  <c r="A320" i="64" s="1"/>
  <c r="A321" i="64" s="1"/>
  <c r="A322" i="64" s="1"/>
  <c r="A323" i="64" s="1"/>
  <c r="A324" i="64" s="1"/>
  <c r="A325" i="64" s="1"/>
  <c r="A326" i="64" s="1"/>
  <c r="A313" i="64"/>
  <c r="A314" i="64" s="1"/>
  <c r="A315" i="64" s="1"/>
  <c r="A316" i="64" s="1"/>
  <c r="A299" i="64"/>
  <c r="A300" i="64" s="1"/>
  <c r="A301" i="64" s="1"/>
  <c r="A293" i="64"/>
  <c r="A294" i="64" s="1"/>
  <c r="A295" i="64" s="1"/>
  <c r="A296" i="64" s="1"/>
  <c r="A271" i="64"/>
  <c r="A268" i="64"/>
  <c r="A265" i="64"/>
  <c r="A262" i="64"/>
  <c r="A255" i="64"/>
  <c r="A256" i="64" s="1"/>
  <c r="A257" i="64" s="1"/>
  <c r="A258" i="64" s="1"/>
  <c r="A259" i="64" s="1"/>
  <c r="A250" i="64"/>
  <c r="A251" i="64" s="1"/>
  <c r="A252" i="64" s="1"/>
  <c r="A236" i="64"/>
  <c r="A237" i="64" s="1"/>
  <c r="A238" i="64" s="1"/>
  <c r="A233" i="64"/>
  <c r="A230" i="64"/>
  <c r="A227" i="64"/>
  <c r="A222" i="64"/>
  <c r="A223" i="64" s="1"/>
  <c r="A224" i="64" s="1"/>
  <c r="A210" i="64"/>
  <c r="A207" i="64"/>
  <c r="A206" i="64"/>
  <c r="A203" i="64"/>
  <c r="A202" i="64"/>
  <c r="A198" i="64"/>
  <c r="A199" i="64" s="1"/>
  <c r="A191" i="64"/>
  <c r="A192" i="64" s="1"/>
  <c r="A193" i="64" s="1"/>
  <c r="A194" i="64" s="1"/>
  <c r="A195" i="64" s="1"/>
  <c r="A186" i="64"/>
  <c r="A187" i="64" s="1"/>
  <c r="A188" i="64" s="1"/>
  <c r="A120" i="64"/>
  <c r="A121" i="64" s="1"/>
  <c r="A122" i="64" s="1"/>
  <c r="A113" i="64"/>
  <c r="A114" i="64" s="1"/>
  <c r="A115" i="64" s="1"/>
  <c r="A99" i="64"/>
  <c r="A100" i="64" s="1"/>
  <c r="A101" i="64" s="1"/>
  <c r="A102" i="64" s="1"/>
  <c r="A103" i="64" s="1"/>
  <c r="A104" i="64" s="1"/>
  <c r="A105" i="64" s="1"/>
  <c r="A106" i="64" s="1"/>
  <c r="A107" i="64" s="1"/>
  <c r="A88" i="64"/>
  <c r="A89" i="64" s="1"/>
  <c r="A90" i="64" s="1"/>
  <c r="A91" i="64" s="1"/>
  <c r="A92" i="64" s="1"/>
  <c r="A93" i="64" s="1"/>
  <c r="A94" i="64" s="1"/>
  <c r="A95" i="64" s="1"/>
  <c r="A96" i="64" s="1"/>
  <c r="A82" i="64"/>
  <c r="A83" i="64" s="1"/>
  <c r="A84" i="64" s="1"/>
  <c r="A85" i="64" s="1"/>
  <c r="A68" i="64"/>
  <c r="A69" i="64" s="1"/>
  <c r="A70" i="64" s="1"/>
  <c r="A64" i="64"/>
  <c r="A65" i="64" s="1"/>
  <c r="A17" i="64"/>
  <c r="A18" i="64" s="1"/>
  <c r="A19" i="64" s="1"/>
  <c r="A20" i="64" s="1"/>
  <c r="A21" i="64" s="1"/>
  <c r="A12" i="64"/>
  <c r="A13" i="64" s="1"/>
  <c r="A14" i="64" s="1"/>
  <c r="F413" i="64" l="1"/>
  <c r="F504" i="64" l="1"/>
  <c r="F529" i="64" l="1"/>
  <c r="F640" i="64" l="1"/>
  <c r="F645" i="64" s="1"/>
  <c r="H640" i="64"/>
  <c r="F648" i="64" l="1"/>
  <c r="H653" i="64"/>
  <c r="H650" i="64"/>
  <c r="H649" i="64"/>
  <c r="H648" i="64"/>
  <c r="H647" i="64"/>
  <c r="H646" i="64"/>
  <c r="H645" i="64"/>
  <c r="H644" i="64"/>
  <c r="H654" i="64"/>
  <c r="H652" i="64"/>
  <c r="F641" i="64"/>
  <c r="F652" i="64" s="1"/>
  <c r="H651" i="64" l="1"/>
  <c r="H655" i="64" s="1"/>
  <c r="F653" i="64"/>
  <c r="F647" i="64"/>
  <c r="F649" i="64"/>
  <c r="F654" i="64"/>
  <c r="F646" i="64"/>
  <c r="F644" i="64"/>
  <c r="F650" i="64"/>
  <c r="F651" i="64" l="1"/>
  <c r="F655" i="64" s="1"/>
  <c r="F657" i="64" s="1"/>
</calcChain>
</file>

<file path=xl/sharedStrings.xml><?xml version="1.0" encoding="utf-8"?>
<sst xmlns="http://schemas.openxmlformats.org/spreadsheetml/2006/main" count="1013" uniqueCount="388">
  <si>
    <t>TOTAL GASTOS INDIRECTOS</t>
  </si>
  <si>
    <t>CANTIDAD</t>
  </si>
  <si>
    <t>%</t>
  </si>
  <si>
    <t>M3</t>
  </si>
  <si>
    <t>P.U. (RD$)</t>
  </si>
  <si>
    <t>GASTOS INDIRECTOS</t>
  </si>
  <si>
    <t>PA</t>
  </si>
  <si>
    <t>REPLANTEO</t>
  </si>
  <si>
    <t>M</t>
  </si>
  <si>
    <t>MOVIMIENTO DE TIERRA:</t>
  </si>
  <si>
    <t>P.A</t>
  </si>
  <si>
    <t>VALOR ( RD$)</t>
  </si>
  <si>
    <t>A</t>
  </si>
  <si>
    <t>Z</t>
  </si>
  <si>
    <t>VARIOS</t>
  </si>
  <si>
    <t>CRUCES</t>
  </si>
  <si>
    <t>MOVIMIENTO DE TIERRA</t>
  </si>
  <si>
    <t xml:space="preserve">PRELIMINARES </t>
  </si>
  <si>
    <t>B</t>
  </si>
  <si>
    <t>C</t>
  </si>
  <si>
    <t>Nº</t>
  </si>
  <si>
    <t>DESCRIPCIÓN</t>
  </si>
  <si>
    <t>UD</t>
  </si>
  <si>
    <t>Ud</t>
  </si>
  <si>
    <r>
      <t>M</t>
    </r>
    <r>
      <rPr>
        <vertAlign val="superscript"/>
        <sz val="9"/>
        <rFont val="Arial"/>
        <family val="2"/>
      </rPr>
      <t>3</t>
    </r>
  </si>
  <si>
    <t>1.1</t>
  </si>
  <si>
    <t>SUMINISTRO DE TUBERÍA</t>
  </si>
  <si>
    <t>COLOCACIÓN DE TUBERÍA</t>
  </si>
  <si>
    <t>Replanteo</t>
  </si>
  <si>
    <t xml:space="preserve">Anclajes H.S. </t>
  </si>
  <si>
    <t xml:space="preserve">Excavación material </t>
  </si>
  <si>
    <t>Relleno compactado</t>
  </si>
  <si>
    <t>Bote de material</t>
  </si>
  <si>
    <t>Mano de obra plomero y soldador</t>
  </si>
  <si>
    <t>RED DE DISTRIBUCIÓN LOS QUEMADOS</t>
  </si>
  <si>
    <t>Ley 6-86</t>
  </si>
  <si>
    <t>Imprevistos</t>
  </si>
  <si>
    <t>GL</t>
  </si>
  <si>
    <t>M³</t>
  </si>
  <si>
    <t>MUROS DE BLOQUES</t>
  </si>
  <si>
    <t>Fraguache</t>
  </si>
  <si>
    <t>Pañete Interior Pulido</t>
  </si>
  <si>
    <t>Fino Losa de Fondo Pulido</t>
  </si>
  <si>
    <t>Cantos</t>
  </si>
  <si>
    <t>Fino losa de fondo pulido</t>
  </si>
  <si>
    <t>Remoción de carpeta asfáltica</t>
  </si>
  <si>
    <t>Relleno compactado de material c/compactador mecánico en capas de 0.20m</t>
  </si>
  <si>
    <t>REPOSICIÓN DE CARPETA ASFÁLTICA</t>
  </si>
  <si>
    <t xml:space="preserve">Imprimación sencilla </t>
  </si>
  <si>
    <t>SUMINISTRO Y COLOCACIÓN DE VÁLVULAS</t>
  </si>
  <si>
    <t>DEMOLICIÓN DE:</t>
  </si>
  <si>
    <t>Contén</t>
  </si>
  <si>
    <t>Bote de material demolido c/camión</t>
  </si>
  <si>
    <t>REPOSICIÓN DE:</t>
  </si>
  <si>
    <t>Escalera exterior H.N. c/protección anticaída (según detalle de diseño)</t>
  </si>
  <si>
    <t>Escalera interior acero inoxidable H = 2.50 m (Según detalle de diseño)</t>
  </si>
  <si>
    <t>APLICACIÓN DE:</t>
  </si>
  <si>
    <t>Impermeabilizante Sika Monotop -SEAL-107 o similar (Muro interior y losa de fondo)</t>
  </si>
  <si>
    <t>Corte de Asfalto e=2" (2 lados)</t>
  </si>
  <si>
    <t>Remoción de carpeta Asfáltica</t>
  </si>
  <si>
    <t>M²</t>
  </si>
  <si>
    <t>M³E</t>
  </si>
  <si>
    <t xml:space="preserve">Excavación material compacto c/equipo </t>
  </si>
  <si>
    <t>Asiento de arena (Suministro y colocación)</t>
  </si>
  <si>
    <t>M³N</t>
  </si>
  <si>
    <t>M³S</t>
  </si>
  <si>
    <t>M³C</t>
  </si>
  <si>
    <t>Suministro de material de mina a 15 Km (Caliche) (Sujeto aprobación por la supervisión)</t>
  </si>
  <si>
    <t>De Ø8" PVC (SDR-26) c/J. G. + 3% pérdida por campana</t>
  </si>
  <si>
    <t>De Ø8" PVC (SDR-26) c/J. G.</t>
  </si>
  <si>
    <t>PRUEBA HIDROSTÁTICA</t>
  </si>
  <si>
    <t>SUMINISTRO Y COLOCACIÓN DE PIEZAS ESPECIALES DE:</t>
  </si>
  <si>
    <t>ACERO SCH-30 (c/protección anticorrosiva):</t>
  </si>
  <si>
    <t>Válvula de Compuerta de Ø8" H.F. de 150 PSI, Platillada, Completa (Incluye cuerpo de válvula, niple, tornillos, tuercas, juntas de goma y junta dresser)</t>
  </si>
  <si>
    <t>Caja telescópica para Válvula de Compuerta (Según diseño)</t>
  </si>
  <si>
    <t>Registro para Válvula de Aire Simple (Según detalle de diseño)</t>
  </si>
  <si>
    <t>Suministro y colocación de Asfalto e=2" (Incluye Riego de Adherencia)</t>
  </si>
  <si>
    <t>M³E/KM</t>
  </si>
  <si>
    <r>
      <t xml:space="preserve">SEÑALIZACIÓN, CONTROL Y MANEJO DE TRÁNSITO </t>
    </r>
    <r>
      <rPr>
        <sz val="10"/>
        <rFont val="Arial"/>
        <family val="2"/>
      </rPr>
      <t>(Incluye letreros con base, conos refractarios, cinta de peligro, malla de seguridad naranja, tanques de 55 Gls pintados amarillo tráfico con cinta lumínica, pasarelas de madera y hombres con banderolas, chachelos y cascos de seguridad)</t>
    </r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</si>
  <si>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</si>
  <si>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D</t>
  </si>
  <si>
    <t>E</t>
  </si>
  <si>
    <t>F</t>
  </si>
  <si>
    <t>De Ø6" PVC (SDR-26) c/J. G.</t>
  </si>
  <si>
    <t>De Ø6" PVC (SDR-26) c/J. G. + 3% pérdida por campana</t>
  </si>
  <si>
    <t>G</t>
  </si>
  <si>
    <t>H</t>
  </si>
  <si>
    <t>De Ø3" PVC (SDR-26) c/J. G. + 2% pérdida por campana</t>
  </si>
  <si>
    <t>Válvula de Aire Simple de Ø 2" H.F. de 150 PSI, Platillada, Completa (Incluye cuerpo de válvula, niple, tornillos, tuercas, juntas de goma y clamp)</t>
  </si>
  <si>
    <t xml:space="preserve">De Ø3" PVC (SDR-26) c/J. G. </t>
  </si>
  <si>
    <t>Válvula de Compuerta de Ø6" H.F. de 150 PSI, Platillada, Completa (Incluye cuerpo de válvula, niple, tornillos, tuercas, juntas de goma y junta dresser)</t>
  </si>
  <si>
    <t>Válvula de Compuerta de Ø3" H.F. de 150 PSI, Platillada, Completa (Incluye cuerpo de válvula, niple, tornillos, tuercas, juntas de goma y junta dresser)</t>
  </si>
  <si>
    <t>Corte de asfalto e=2", ambos lados</t>
  </si>
  <si>
    <t>Asiento de arena (suministro y colocación)</t>
  </si>
  <si>
    <t>De Ø6" PVC (SDR-26) c/j. g. + 3% pérdida por campana</t>
  </si>
  <si>
    <t>De Ø4" PVC (SDR-26) c/J. G. + 2% pérdida por campana</t>
  </si>
  <si>
    <t xml:space="preserve">De Ø4" PVC (SDR-26) c/J. G. </t>
  </si>
  <si>
    <t>ACERO (c/protección anticorrosiva):</t>
  </si>
  <si>
    <t>SUMINISTRO Y COLOCACIÓN DE PIEZAS ESPECIALES ESPECIALES DE:</t>
  </si>
  <si>
    <t>Válvula de Compuerta de Ø4" H.F. de 150 PSI, Platillada, Completa (Incluye cuerpo de válvula, niple, tornillos, tuercas, juntas de goma y junta dresser)</t>
  </si>
  <si>
    <t>SUMINISTRO Y COLOCACIÓN DE ACOMETIDAS EN POLIETILENO</t>
  </si>
  <si>
    <t>Acometidas Urbanas</t>
  </si>
  <si>
    <t>Meses</t>
  </si>
  <si>
    <t>SUB-TOTAL FASE Z</t>
  </si>
  <si>
    <t>SUB-TOTAL GENERAL</t>
  </si>
  <si>
    <t>Honorarios Profesionales</t>
  </si>
  <si>
    <t>Gastos Administrativos</t>
  </si>
  <si>
    <t>Seguros, Pólizas y Fianzas</t>
  </si>
  <si>
    <t>Gastos de Transporte</t>
  </si>
  <si>
    <t>Supervisión de la Obra</t>
  </si>
  <si>
    <t>Puesta en Marcha y Estabilización del Sistema</t>
  </si>
  <si>
    <t>Medida de Compensación Ambiental</t>
  </si>
  <si>
    <t xml:space="preserve"> ITBIS Honorarios Profesionales (Ley 07-2007)</t>
  </si>
  <si>
    <t>CODIA</t>
  </si>
  <si>
    <t>TOTAL GENERAL EN RD$</t>
  </si>
  <si>
    <t>TERMINACION DE SUPERFICIE</t>
  </si>
  <si>
    <t>GLS</t>
  </si>
  <si>
    <t>PRELIMINARES</t>
  </si>
  <si>
    <t xml:space="preserve">MOVIMIENTO DE TIERRA </t>
  </si>
  <si>
    <t>Replanteo y control topográfico</t>
  </si>
  <si>
    <t>Visita</t>
  </si>
  <si>
    <t xml:space="preserve">Explanación de terreno c/equipo </t>
  </si>
  <si>
    <t>Relleno compactado c/compactador mecánico en capas de 0.20m</t>
  </si>
  <si>
    <t>Fino losa de techo</t>
  </si>
  <si>
    <t>Tapa metálica para acceso en techo depósito (0.80m x 0.80m) (según detalle diseño)</t>
  </si>
  <si>
    <t>Bote de material en Sitio</t>
  </si>
  <si>
    <t>Vibrado</t>
  </si>
  <si>
    <t>Anclaje de H. S. F'c=180 kg/cm² p/piezas (Según diseño)</t>
  </si>
  <si>
    <t>Puerta corrediza long=4.0 m (Incluye angular del riel, rodamientos y demas accesorios de instalación) (según detalle de diseño)</t>
  </si>
  <si>
    <t>Pañete exterior</t>
  </si>
  <si>
    <t>Ventilación de techo en tuberia acero Ø6" SCH-40 (según diseño)</t>
  </si>
  <si>
    <t xml:space="preserve">Aditivo SX-PELL </t>
  </si>
  <si>
    <t>SUMINISTRO E INSTALACIÓN DE:</t>
  </si>
  <si>
    <t>Excavación zapatas a mano</t>
  </si>
  <si>
    <t>Block 8" Ø3/8"@0.60m BNP</t>
  </si>
  <si>
    <t xml:space="preserve">Block 6" Ø3/8"@0.60m SNP violinado </t>
  </si>
  <si>
    <t>TERMINACIÓN DE SUPERFICIE</t>
  </si>
  <si>
    <t>Pañete en vigas y columnas</t>
  </si>
  <si>
    <t>PINTURA</t>
  </si>
  <si>
    <t>Pintura base blanca en vigas y columnas</t>
  </si>
  <si>
    <t xml:space="preserve">Acrílica azul turquesa en vigas y columnas </t>
  </si>
  <si>
    <t>Alambre galvanizado tipo trinchera</t>
  </si>
  <si>
    <t>Reposición material compactado</t>
  </si>
  <si>
    <t>Bote de material sobrante in situ</t>
  </si>
  <si>
    <t>SUMINISTRO Y COLOCACIÓN DE:</t>
  </si>
  <si>
    <t>Acometidas Rurales</t>
  </si>
  <si>
    <t>Acera de 1.00 m (250M)</t>
  </si>
  <si>
    <t xml:space="preserve">Replanteo </t>
  </si>
  <si>
    <t>8.2.3</t>
  </si>
  <si>
    <t>M³ N</t>
  </si>
  <si>
    <t>I</t>
  </si>
  <si>
    <r>
      <t>Transporte de asfalto, Distancia = 61.6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km apróx.</t>
    </r>
  </si>
  <si>
    <t>Abrazadera</t>
  </si>
  <si>
    <t>Pintura Oxido Rojo</t>
  </si>
  <si>
    <t>Pintura Azul Mantenimiento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</si>
  <si>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</si>
  <si>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</si>
  <si>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</si>
  <si>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</si>
  <si>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</si>
  <si>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</si>
  <si>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</si>
  <si>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</si>
  <si>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</si>
  <si>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8.2.1</t>
  </si>
  <si>
    <t>8.2.2</t>
  </si>
  <si>
    <t>8.2.4</t>
  </si>
  <si>
    <t>8.2.5</t>
  </si>
  <si>
    <t>8.2.6</t>
  </si>
  <si>
    <t>8.2.7</t>
  </si>
  <si>
    <t>8.2.8</t>
  </si>
  <si>
    <t>Pintura Mantenimiento</t>
  </si>
  <si>
    <t>CRUCE DE ALCANTARILLA Ø6" ACERO  L=8M  (1U) INCLUYE BRAZOS</t>
  </si>
  <si>
    <t>CRUCE DE PUENTE Ø8" ACERO  L=8M (1U) INCLUYE BRAZOS</t>
  </si>
  <si>
    <t>RED DE DISTRIBUCIÓN LAS CAOBAS</t>
  </si>
  <si>
    <t>Bote material Asfáltico c/camión dist= 5Km (Incluye esparcimiento en lugar de botadero)</t>
  </si>
  <si>
    <t>Bote material sobrante c/camión dist=5Km (Incluye esparcimiento en botadero)</t>
  </si>
  <si>
    <t xml:space="preserve">Pintura acrílica Base Blanca  </t>
  </si>
  <si>
    <t xml:space="preserve">Pintura acrílica Azul Turquesa  </t>
  </si>
  <si>
    <t>VERJA EN  BLOQUES DE 6" VIOLINADOS (L=77.20 M)</t>
  </si>
  <si>
    <t>SUMINISTRO Y COLOCACIÓN DE HIDRANTES</t>
  </si>
  <si>
    <t>Hidrante de Ø4"</t>
  </si>
  <si>
    <t>CÁMARA ROMPEDORA DE PRESIÓN</t>
  </si>
  <si>
    <t>Construcción Cámara Rompedora de Presión en tuberías de 3" y 4"</t>
  </si>
  <si>
    <t>Junta mecánica tipo Dresser Ø6"</t>
  </si>
  <si>
    <t>CRUCE DE PUENTE Ø6" ACERO  L=8M (1U) INCLUYE BRAZOS</t>
  </si>
  <si>
    <t>Codo 6" x 45º Acero SCH -40</t>
  </si>
  <si>
    <t>Suministro de tubería Ø6" Acero SCH-40</t>
  </si>
  <si>
    <t>ACERO SCH-40 (c/protección anticorrosiva):</t>
  </si>
  <si>
    <t>Codo 8" x 45º Acero SCH -40</t>
  </si>
  <si>
    <t>Junta mecánica tipo Dresser Ø8"</t>
  </si>
  <si>
    <r>
      <t xml:space="preserve">Suministro de </t>
    </r>
    <r>
      <rPr>
        <sz val="10"/>
        <color indexed="8"/>
        <rFont val="Arial"/>
        <family val="2"/>
      </rPr>
      <t>tubería  Ø8" Acero SCH-40</t>
    </r>
  </si>
  <si>
    <t>Suministro y colocación de banda de goma hidrofílica extensible para construcción impermeable 5 mmx20 mm</t>
  </si>
  <si>
    <t xml:space="preserve">Acera Perimetral  0.80 M </t>
  </si>
  <si>
    <t>Pintura acrílica Azul turquesa (inc. Base Blanca )</t>
  </si>
  <si>
    <t>Excavación material compacto c/a mano</t>
  </si>
  <si>
    <t>Transporte de asfalto, Distancia = 61.6 km apróx.</t>
  </si>
  <si>
    <t>SUB -TOTAL FASE A</t>
  </si>
  <si>
    <t>SUB -TOTAL FASE D</t>
  </si>
  <si>
    <t>11.2.1</t>
  </si>
  <si>
    <t>11.2.2</t>
  </si>
  <si>
    <t>11.2.3</t>
  </si>
  <si>
    <t>11.3.1</t>
  </si>
  <si>
    <t>11.3.2</t>
  </si>
  <si>
    <t>11.3.3</t>
  </si>
  <si>
    <t>11.3.4</t>
  </si>
  <si>
    <t>11.3.5</t>
  </si>
  <si>
    <t>11.4.1</t>
  </si>
  <si>
    <t>11.4.2</t>
  </si>
  <si>
    <t>11.5.1</t>
  </si>
  <si>
    <t>11.5.2</t>
  </si>
  <si>
    <t>11.5.3</t>
  </si>
  <si>
    <t>11.6.1</t>
  </si>
  <si>
    <t>11.6.2</t>
  </si>
  <si>
    <t>11.7.1</t>
  </si>
  <si>
    <t>11.7.2</t>
  </si>
  <si>
    <t>Pañete  Interior pulido</t>
  </si>
  <si>
    <t xml:space="preserve">Tee de Ø6"x 6 Acero SCH-40 c/protección anticorrosiva </t>
  </si>
  <si>
    <t>Manga de Ø6"x 18 Acero SCH-40 c/protección anticorrosiva</t>
  </si>
  <si>
    <t xml:space="preserve">Junta mecánica tipo Dresser de 6" 150 PSI </t>
  </si>
  <si>
    <t>Válvula de compuerta de Ø6" H.F. platillada completa (Incluye niples platillados con sus tornillos, tuercas, juntas de goma y juntas dresser)</t>
  </si>
  <si>
    <t>SUMINISTRO Y COLOCACIÓN EN ENTRADA, SALIDA, REBOSE Y BY PASS DE:</t>
  </si>
  <si>
    <t>7.1.1</t>
  </si>
  <si>
    <t>7.1.2</t>
  </si>
  <si>
    <t>7.1.3</t>
  </si>
  <si>
    <t>7.1.4</t>
  </si>
  <si>
    <t>7.1.5</t>
  </si>
  <si>
    <t>7.1.6</t>
  </si>
  <si>
    <t>7.1.7</t>
  </si>
  <si>
    <t>SUB-TOTAL FASE F</t>
  </si>
  <si>
    <t>SUB-TOTAL FASE I</t>
  </si>
  <si>
    <t>INSTALACIÓN DE:</t>
  </si>
  <si>
    <t xml:space="preserve">MOVIMIENTO DE TIERRA P/TUBERÍA </t>
  </si>
  <si>
    <t>DEPÓSITO REGULADOR  SUPERFICIAL H.A. 300 M3 PARA ABASTECER LOS QUEMADOS</t>
  </si>
  <si>
    <t>SUB-TOTAL FASE G</t>
  </si>
  <si>
    <t>LÍNEA CONDUCCIÓN HACIA EL CACIQUE - LOS QUEMADOS</t>
  </si>
  <si>
    <t>Acera de 1.00 m (100M)</t>
  </si>
  <si>
    <t>Acera de 1.00m (100M)</t>
  </si>
  <si>
    <t>Válvula de Aire combinada de Ø 2" H.F. de 150 PSI, Platillada, Completa (Incluye cuerpo de válvula, niple, tornillos, tuercas, juntas de goma y clamp)</t>
  </si>
  <si>
    <t>Codo 8" x 15º Acero SCH -40</t>
  </si>
  <si>
    <t>Codo 8" x 25º Acero SCH -40</t>
  </si>
  <si>
    <t>Codo 8" x 30º Acero SCH -40</t>
  </si>
  <si>
    <t>Codo 8" x 40º Acero SCH -40</t>
  </si>
  <si>
    <t>Codo 6" x 90º Acero SCH -40</t>
  </si>
  <si>
    <t>Codo 6" x 15º Acero SCH -40</t>
  </si>
  <si>
    <t>Codo 6" x 25º Acero SCH -40</t>
  </si>
  <si>
    <t>Codo 6" x 20º Acero SCH -40</t>
  </si>
  <si>
    <t>Codo 8" x 20º Acero SCH -40</t>
  </si>
  <si>
    <t>ANDAMIAJE</t>
  </si>
  <si>
    <t>Losa Fondo 0.20 - 2.41 qq/m³</t>
  </si>
  <si>
    <t>Sabaleta de hormigón</t>
  </si>
  <si>
    <t xml:space="preserve">Codo de Ø6"x 90º Acero SCH-40 c/protección anticorrosiva </t>
  </si>
  <si>
    <t xml:space="preserve">Tee de 6" x 6" Acero SCH-40 c/protección anticorrosiva </t>
  </si>
  <si>
    <t>Registro para válvula (2.60m x 2.30m x 1.50 m)  (Incluye tapa de metálica de 0.80m x 0.80m) (Según detalle de diseño)</t>
  </si>
  <si>
    <t>VERJA EN  BLOQUES DE 6" VIOLINADOS (L=74.00 M)</t>
  </si>
  <si>
    <t>Zapata de Muro 1.63 QQ/M3</t>
  </si>
  <si>
    <t>Zapata de  Columna Central 1.08 qq/m³</t>
  </si>
  <si>
    <t>Losa de Fondo E = 0.20m  2.40 qq/m³</t>
  </si>
  <si>
    <t>Columnas Laterales  (0.40 x 0.40)M- 5.46 qq/m³</t>
  </si>
  <si>
    <t>Columna Central (0.40 x 0.40)M- 5.46 qq/m³</t>
  </si>
  <si>
    <t>Muros 0.30 - 3.06 qq/m³</t>
  </si>
  <si>
    <t>Vigas  0.30 x 0.35 - 4.32 qq/m³</t>
  </si>
  <si>
    <t>Losa de Techo 0.15 m - 1.23 qq/m³</t>
  </si>
  <si>
    <t>Torta Hormigón Simple 140 kg/cm²</t>
  </si>
  <si>
    <t xml:space="preserve">Tubería de 6" Acero SCH-40 c/protección anticorrosiva </t>
  </si>
  <si>
    <t xml:space="preserve">Tuberia de  Ø6" PVC (SDR-26) c/J.G. </t>
  </si>
  <si>
    <t xml:space="preserve">Codo de 6"x 90º Acero SCH-40 c/protección anticorrosiva </t>
  </si>
  <si>
    <t>Registro para válvula (2.50m x 2.00m x 1.50 m)  (Incluye tapa de metálica de 0.80m x 0.80m) (Según detalle de diseño)</t>
  </si>
  <si>
    <t>Registro para válvula (1.60m x 1.60m x 1.50m)  (Incluye tapa de metálica de 0.80m x 0.80m) (Según detalle de diseño)</t>
  </si>
  <si>
    <t xml:space="preserve">Zapata de Muro  - 1.61 qq/m³ </t>
  </si>
  <si>
    <t>Zapata de  Columna C1, - 1.08 qq/m³</t>
  </si>
  <si>
    <t>Muros  0.30 -  2.82 qq/³</t>
  </si>
  <si>
    <t>Columnas  C1 (0.40 x 0.40 ) - 5.42 qq/m³</t>
  </si>
  <si>
    <t>Losa de Techo 0.15  -1.18 qq/m³</t>
  </si>
  <si>
    <t>Torta Hormigón Simple 140 kg/cm².( e=0.05 m )</t>
  </si>
  <si>
    <t>Tubería de Ø6" Acero SCH-40 c/protección anticorrosiva</t>
  </si>
  <si>
    <t>Tubería de Ø6" PVC SDR-26 c/J.G.</t>
  </si>
  <si>
    <t xml:space="preserve">Manga Ø6" x18" Acero SCH-40 c/protección anticorrosiva </t>
  </si>
  <si>
    <t>VIBRADO</t>
  </si>
  <si>
    <t>LOGO Y LETRERO DE INAPA</t>
  </si>
  <si>
    <t>CASETA DE MATERIALES</t>
  </si>
  <si>
    <t>ADITIVO RETARDANTE</t>
  </si>
  <si>
    <t>SUBIDA DE MATERIALES</t>
  </si>
  <si>
    <r>
      <rPr>
        <b/>
        <sz val="10"/>
        <rFont val="Arial"/>
        <family val="2"/>
      </rPr>
      <t xml:space="preserve">IMPERMEABILIZANTE </t>
    </r>
    <r>
      <rPr>
        <sz val="10"/>
        <rFont val="Arial"/>
        <family val="2"/>
      </rPr>
      <t>Sika Monotop -SEAL-107 o similar (Muro interior y losa de fondo)</t>
    </r>
  </si>
  <si>
    <t>CASETA PARA MATERIALES</t>
  </si>
  <si>
    <t xml:space="preserve">REFORZAMIENTO REDES  DE DISTRIBUCIÓN SECTORES LOS PINOS, LA ESTANCIA, GURABO, GURABITO, BAÑADERO, GUACHAMAL, LOMA DEL TANQUE Y LOS INGENITOS </t>
  </si>
  <si>
    <t xml:space="preserve">Válvula de Desagüe  Ø3" H.F de 150 PSI, platillada a colocar en tubería de Ø16" ( inc. cuerpo de válvula, niples platilado,tornillo, tuercas, junnta de goma, Junta mecánica tipo Dresser,  Tee, Codo y caja telescápica)  </t>
  </si>
  <si>
    <t xml:space="preserve">De Ø6" PVC (SDR-26) c/J. G. </t>
  </si>
  <si>
    <t>13.2.1</t>
  </si>
  <si>
    <t>13.2.2</t>
  </si>
  <si>
    <t>13.2.3</t>
  </si>
  <si>
    <t>13.3.1</t>
  </si>
  <si>
    <t>13.3.2</t>
  </si>
  <si>
    <t>13.3.3</t>
  </si>
  <si>
    <t>13.3.4</t>
  </si>
  <si>
    <t>13.3.5</t>
  </si>
  <si>
    <t>13.4.1</t>
  </si>
  <si>
    <t>13.4.2</t>
  </si>
  <si>
    <t>13.5.1</t>
  </si>
  <si>
    <t>13.5.2</t>
  </si>
  <si>
    <t>13.5.3</t>
  </si>
  <si>
    <t>13.6.1</t>
  </si>
  <si>
    <t>13.6.2</t>
  </si>
  <si>
    <t>13.7.1</t>
  </si>
  <si>
    <t>13.7.2</t>
  </si>
  <si>
    <t xml:space="preserve">CORTE, EXTRACCIÓN Y BOTE DE CARPETA ASFÁLTICA </t>
  </si>
  <si>
    <t xml:space="preserve">CORTE Y EXTRACCIÓN DE ASFALTO </t>
  </si>
  <si>
    <t>SUMINISTRO Y COLOCACIÓN DE PIEZAS ESPECIALES DE :</t>
  </si>
  <si>
    <t>HORMIGÓN ARMADO INDUSTRIAL  F'C=280 kg/cm²:</t>
  </si>
  <si>
    <r>
      <rPr>
        <b/>
        <sz val="10"/>
        <rFont val="Arial"/>
        <family val="2"/>
      </rPr>
      <t>VALLA</t>
    </r>
    <r>
      <rPr>
        <sz val="10"/>
        <rFont val="Arial"/>
        <family val="2"/>
      </rPr>
      <t xml:space="preserve"> anunciando obra 16' x 10' impresión full color conteniendo logo de INAPA, nombre de proyecto y contratista. Estructura en tubos galvanizados 1 </t>
    </r>
    <r>
      <rPr>
        <sz val="10"/>
        <rFont val="Calibri"/>
        <family val="2"/>
      </rPr>
      <t>½</t>
    </r>
    <r>
      <rPr>
        <sz val="10"/>
        <rFont val="Arial"/>
        <family val="2"/>
      </rPr>
      <t>"x 1 ½" y soportes en tubo cuadrado 4" x 4"</t>
    </r>
  </si>
  <si>
    <r>
      <rPr>
        <b/>
        <sz val="10"/>
        <rFont val="Arial"/>
        <family val="2"/>
      </rPr>
      <t>CAMPAMENTO</t>
    </r>
    <r>
      <rPr>
        <sz val="10"/>
        <rFont val="Arial"/>
        <family val="2"/>
      </rPr>
      <t xml:space="preserve"> (Incluye alquiler solar, casa de materiales  y baño portátil)</t>
    </r>
  </si>
  <si>
    <r>
      <t xml:space="preserve">SEÑALIZACIÓN, CONTROL Y MANEJO DE TRÁNSITO </t>
    </r>
    <r>
      <rPr>
        <sz val="10"/>
        <rFont val="Arial"/>
        <family val="2"/>
      </rPr>
      <t>(Incluye letreros con base, conos refractarios, cinta de peligro, malla de seguridad naranja, tanques de 55 Gl pintados amarillo tráfico con cinta lumínica, pasarelas de madera y hombres con banderolas, chachelos y cascos de seguridad)</t>
    </r>
  </si>
  <si>
    <t>Acera de 1.00m (250 m)</t>
  </si>
  <si>
    <t>Block 8" Ø3/8"@0.60 m BNP</t>
  </si>
  <si>
    <t xml:space="preserve">Block 6" Ø3/8"@0.60 m SNP violinado </t>
  </si>
  <si>
    <r>
      <t>Zapata de muros (0.45 x 0.25) m  - 0.87 qq/m</t>
    </r>
    <r>
      <rPr>
        <vertAlign val="superscript"/>
        <sz val="8"/>
        <rFont val="Arial"/>
        <family val="2"/>
      </rPr>
      <t>3</t>
    </r>
  </si>
  <si>
    <r>
      <t>Zapata  de  columnas  (0.60 x 0.60 x 0.25) m - 2.08qq/m</t>
    </r>
    <r>
      <rPr>
        <vertAlign val="superscript"/>
        <sz val="8"/>
        <rFont val="Arial"/>
        <family val="2"/>
      </rPr>
      <t xml:space="preserve">3 </t>
    </r>
  </si>
  <si>
    <r>
      <t>Columnas de amarre (0.20 x 0.20) m - 4.36 qq/m</t>
    </r>
    <r>
      <rPr>
        <vertAlign val="superscript"/>
        <sz val="8"/>
        <rFont val="Arial"/>
        <family val="2"/>
      </rPr>
      <t>3</t>
    </r>
  </si>
  <si>
    <r>
      <t>Viga de amarre snp (0.20 x 0.20) m - 2.45 qq/m</t>
    </r>
    <r>
      <rPr>
        <vertAlign val="superscript"/>
        <sz val="8"/>
        <rFont val="Arial"/>
        <family val="2"/>
      </rPr>
      <t>3</t>
    </r>
  </si>
  <si>
    <r>
      <t>Viga apoyo del riel puerta corrediza L=8.40 m- 2.32 qq/m</t>
    </r>
    <r>
      <rPr>
        <vertAlign val="superscript"/>
        <sz val="8"/>
        <rFont val="Arial"/>
        <family val="2"/>
      </rPr>
      <t>3</t>
    </r>
  </si>
  <si>
    <t>HORMIGÓN ARMADO F'c=210KG/CM2 EN:</t>
  </si>
  <si>
    <t>ENTRADA, SALIDA, EBOSE Y BY-PASS</t>
  </si>
  <si>
    <t>Acera Exterior 0.80 m</t>
  </si>
  <si>
    <t>Columna  C2 (0.40 x 0.40 ),( 4 ud) -  5.42 qq/m³</t>
  </si>
  <si>
    <t>Vigas (0.30 x 0.35  ) - 4.73 qq/m³</t>
  </si>
  <si>
    <t>HORMIGON ARMADO INDUSTRIAL F'c=280 kg/cm²:</t>
  </si>
  <si>
    <r>
      <t>Zapata  de  columnas  (0.60 x 0.60 x 0.25) m - 2.08qq/m</t>
    </r>
    <r>
      <rPr>
        <vertAlign val="superscript"/>
        <sz val="8"/>
        <rFont val="Arial"/>
        <family val="2"/>
      </rPr>
      <t>3</t>
    </r>
    <r>
      <rPr>
        <sz val="10"/>
        <rFont val="Arial"/>
        <family val="2"/>
      </rPr>
      <t xml:space="preserve"> </t>
    </r>
  </si>
  <si>
    <t>Tee de Ø6" x Ø4" acero SCH-40 , x Dresser</t>
  </si>
  <si>
    <t>Tee de Ø6" x Ø3" acero SCH-40 , x Dresser</t>
  </si>
  <si>
    <t>M³E/Km</t>
  </si>
  <si>
    <t>CRUCE DE ALCANTARILLA Ø6" ACERO  L=8M  (1UD) INCLUYE BRAZOS</t>
  </si>
  <si>
    <t>Válvula de Compuerta de Ø6" H.F. de 150 PSI, Platillada, Completa (Incluye cuerpo de válvula, niple, tornillos, tuercas, juntas de goma y junta Dresser)</t>
  </si>
  <si>
    <r>
      <t>DEPÓSITO REGULADOR  SUPERFICIAL H.A. 200 M</t>
    </r>
    <r>
      <rPr>
        <b/>
        <vertAlign val="superscript"/>
        <sz val="8"/>
        <rFont val="Arial"/>
        <family val="2"/>
      </rPr>
      <t>3</t>
    </r>
    <r>
      <rPr>
        <b/>
        <sz val="10"/>
        <rFont val="Arial"/>
        <family val="2"/>
      </rPr>
      <t xml:space="preserve">  PARA LAS CAOBAS</t>
    </r>
  </si>
  <si>
    <r>
      <t>HORMIGÓN ARMADO F'C=210KG/CM</t>
    </r>
    <r>
      <rPr>
        <b/>
        <vertAlign val="superscript"/>
        <sz val="8"/>
        <rFont val="Arial"/>
        <family val="2"/>
      </rPr>
      <t>2</t>
    </r>
    <r>
      <rPr>
        <b/>
        <sz val="10"/>
        <rFont val="Arial"/>
        <family val="2"/>
      </rPr>
      <t xml:space="preserve"> EN:</t>
    </r>
  </si>
  <si>
    <t>Escalera Exterior e interior H.G. 3/4" @ 0.40 H=3.20 m</t>
  </si>
  <si>
    <t>Junta mecánica tipo Dresser de Ø6" 150 PSI</t>
  </si>
  <si>
    <t xml:space="preserve">Válvula de Desagüe  Ø3" H.F de 150 PSI, platillada a colocar en tubería de Ø16" ( inc. cuerpo de válvula, niples platilado,tornillo, tuercas, junnta de goma, junta mecánica tipo Dresser, , tee, codo y caja telescápica)  </t>
  </si>
  <si>
    <t>REHABILITACIÓN DE LÍNEA Ø8" PVC  (SDR-26) EXISTENTE (SUMINISTRO Y COLOCACIÓN DE VÁLVULAS)</t>
  </si>
  <si>
    <t>REHABILITACIÓN SERVICIOS EXISTENTE</t>
  </si>
  <si>
    <t>MEJORAMIENTO OBRA DE CAPTACIÓN SOBRE RÍO INAJITO, ACUEDUCTO VILLA LOS ALMÁCIGOS (Cubicar desglosado sujeto aprobación)</t>
  </si>
  <si>
    <r>
      <t>PROTECCIÓN OBRA DE TOMA SOBRE RÍO YAGUAJARY, ACUEDUCTO SABANETA</t>
    </r>
    <r>
      <rPr>
        <sz val="10"/>
        <rFont val="Arial"/>
        <family val="2"/>
      </rPr>
      <t xml:space="preserve"> (Cubicar desglosado sujeto aprobación)</t>
    </r>
  </si>
  <si>
    <r>
      <t>REMOZAMIENTO ESTACIÓN DE BOMBEO, MÚLTIPLE MONCIÓN (</t>
    </r>
    <r>
      <rPr>
        <sz val="10"/>
        <rFont val="Arial"/>
        <family val="2"/>
      </rPr>
      <t>Cubicar desglosado sujeto aprobación)</t>
    </r>
  </si>
  <si>
    <r>
      <t>REHABILITACIÓN OBRA DE TOMA (DIQUE - TOMA),  ARROYO BLANCO - EL GUANAL (</t>
    </r>
    <r>
      <rPr>
        <sz val="10"/>
        <rFont val="Arial"/>
        <family val="2"/>
      </rPr>
      <t>Cubicar desglosado sujeto aprobación)</t>
    </r>
  </si>
  <si>
    <r>
      <t>PARTE ELÉCTROMECANICA,  MÚLTIPLE MONCIÓN Y ARROYO BLANCO - EL GUANAL (</t>
    </r>
    <r>
      <rPr>
        <sz val="10"/>
        <rFont val="Arial"/>
        <family val="2"/>
      </rPr>
      <t>Cubicar desglosado sujeto aprobación)</t>
    </r>
  </si>
  <si>
    <t>SUB-TOTAL FASE E</t>
  </si>
  <si>
    <t>SUB-TOTAL FASE B</t>
  </si>
  <si>
    <t>SUB-TOTAL FASE C</t>
  </si>
  <si>
    <t>SUB TOTAL FASE H</t>
  </si>
  <si>
    <t>LÍNEA CONDUCCIÓN  LAS CAOBAS</t>
  </si>
  <si>
    <t>LÍNEA MATRÍZ LAS CAOBAS Y  LOS QUEMADOS ( LAS CAOBAS L= 110.00M), (LOS QUEMADOS L=1,656.00M)</t>
  </si>
  <si>
    <t>REHABILITACIÓN PLANTA POTABILIZADORA ARROYO BLANCO - EL GUANAL</t>
  </si>
  <si>
    <t>Tapa de 48" x 48" Hierro Fundido en Canal de Salida (suministro y colocación)</t>
  </si>
  <si>
    <t>Poste de Luz para Iluminación de la Planta (Incluye Hoyo de Poste)</t>
  </si>
  <si>
    <t>Lámpara con Fotocelda</t>
  </si>
  <si>
    <t>Bomba de 2HP Sumergible para el sistema de Lavado</t>
  </si>
  <si>
    <t>Limpieza de Piscina</t>
  </si>
  <si>
    <t>Manguera Tipo Bombero para 400 PSI (incluye Pichuete)</t>
  </si>
  <si>
    <t>REHABILITACIÓN  PLANTA POTABILIZADORA SABANETA</t>
  </si>
  <si>
    <t>Tapa de 48" x 48" de Fibra de Vidrio Hierro para Tanque Integrado (suministro y colocación)</t>
  </si>
  <si>
    <t>Reparación de Baranda de Hierro Galvanizado (incluye rapillado, pintura)</t>
  </si>
  <si>
    <t>Suministro y Colocación de Eje de 1 1/2 " Acero Inoxidable</t>
  </si>
  <si>
    <t>Tuberias y Piezas PVC Ø2"</t>
  </si>
  <si>
    <t>Bomba de 3HP Superficial para el sistema de Lavado</t>
  </si>
  <si>
    <t>Construcción de Jirafa para el llenado de los Camiones</t>
  </si>
  <si>
    <t>Manguera 1 1/2"  (incluye Pichuete)</t>
  </si>
  <si>
    <t>Repicado de Muro de Hormigón Armado para cambio de Válvula</t>
  </si>
  <si>
    <t>Reparación de Caseta de Cloro</t>
  </si>
  <si>
    <t>Acondicionamiento Acceso área parte trasera de la Planta (Incluye extracción, Relleno y Bote de Material)</t>
  </si>
  <si>
    <t>Colocación de Lecho Filltrante</t>
  </si>
  <si>
    <t>Reparación de Tinas de Sulfato (Incluye corrección de Pañete, Fino de fondo e impermeabilizante)</t>
  </si>
  <si>
    <t>Válvula Mariposa Platillada de Ø16" H.F. 150 PSI (Suministro de Niple Platillado (2 uds) (Incluye tornillos, tuercas, arandelas y junta de goma, Suministro de Junta tipo Dresser (2 uds), Mano de Obra y colocación</t>
  </si>
  <si>
    <t>Válvula Mariposa de Ø20" H.F. 150 PSI  (Suministro de Niple Platillado (2 uds) (Incluye tornillos, tuercas, arandelas y junta de goma, Suministro de Junta tipo Dresser (2 uds), Mano de Obra y colocación</t>
  </si>
  <si>
    <t>Tee de Ø8" x Ø4" acero SCH-40 , x Dresser</t>
  </si>
  <si>
    <t>Codo de Ø4" x 45º PVC SCH-40</t>
  </si>
  <si>
    <t>Codo de Ø4" x 90º PVC SCH-40</t>
  </si>
  <si>
    <t>Reducción de Ø4" x Ø3" PVC SCH-40 x Dresser</t>
  </si>
  <si>
    <t xml:space="preserve">Tee de Ø4" x Ø4" PVC SCH-40 </t>
  </si>
  <si>
    <t>Codo de Ø3" x 45º PVC SCH-40</t>
  </si>
  <si>
    <t xml:space="preserve">Tee de Ø3" x Ø3" PVC SCH-40 </t>
  </si>
  <si>
    <t xml:space="preserve">Junta Tapón de Ø3" </t>
  </si>
  <si>
    <t>7.1.8</t>
  </si>
  <si>
    <t xml:space="preserve">Junta Tapón de Ø4" </t>
  </si>
  <si>
    <t>7.1.9</t>
  </si>
  <si>
    <r>
      <t>Obra</t>
    </r>
    <r>
      <rPr>
        <sz val="10"/>
        <color theme="1"/>
        <rFont val="Arial"/>
        <family val="2"/>
      </rPr>
      <t xml:space="preserve">: </t>
    </r>
  </si>
  <si>
    <t>SNIP:</t>
  </si>
  <si>
    <r>
      <t>Ubicación:</t>
    </r>
    <r>
      <rPr>
        <b/>
        <sz val="10"/>
        <rFont val="Arial"/>
        <family val="2"/>
      </rPr>
      <t xml:space="preserve"> PROVINCIA SANTIAGO RODRIGUEZ</t>
    </r>
  </si>
  <si>
    <r>
      <t xml:space="preserve">Zona : </t>
    </r>
    <r>
      <rPr>
        <b/>
        <sz val="10"/>
        <rFont val="Arial"/>
        <family val="2"/>
      </rPr>
      <t>I</t>
    </r>
  </si>
  <si>
    <t>AMPLIACIÓN ACUEDUCTO MÙLTIPLE MUNICIPIOS MONCIÓN-SABANETA  ZONA ESTE,  LOTE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</si>
</sst>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0.00_)"/>
    <numFmt numFmtId="168" formatCode="#,##0.00;[Red]#,##0.00"/>
    <numFmt numFmtId="169" formatCode="_-[$€-2]* #,##0.00_-;\-[$€-2]* #,##0.00_-;_-[$€-2]* &quot;-&quot;??_-"/>
    <numFmt numFmtId="170" formatCode="#."/>
    <numFmt numFmtId="171" formatCode="#.0"/>
    <numFmt numFmtId="172" formatCode="#.00"/>
    <numFmt numFmtId="173" formatCode="0.0%"/>
    <numFmt numFmtId="174" formatCode="0.000"/>
    <numFmt numFmtId="175" formatCode="&quot;$&quot;#,##0.00;\-&quot;$&quot;#,##0.00"/>
    <numFmt numFmtId="176" formatCode="_(&quot;RD$&quot;* #,##0.00_);_(&quot;RD$&quot;* \(#,##0.00\);_(&quot;RD$&quot;* &quot;-&quot;??_);_(@_)"/>
    <numFmt numFmtId="177" formatCode="#,##0.0"/>
    <numFmt numFmtId="178" formatCode="&quot;$&quot;#,##0.00;[Red]\-&quot;$&quot;#,##0.00"/>
    <numFmt numFmtId="179" formatCode="General_)"/>
    <numFmt numFmtId="180" formatCode="#,##0.0;\-#,##0.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23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10"/>
      <color indexed="23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1"/>
      <color rgb="FFFF0000"/>
      <name val="Arial"/>
      <family val="2"/>
    </font>
    <font>
      <sz val="10"/>
      <name val="Calibri"/>
      <family val="2"/>
    </font>
    <font>
      <b/>
      <vertAlign val="superscript"/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15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6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5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10" borderId="0" applyNumberFormat="0" applyBorder="0" applyAlignment="0" applyProtection="0"/>
    <xf numFmtId="0" fontId="14" fillId="22" borderId="1" applyNumberFormat="0" applyAlignment="0" applyProtection="0"/>
    <xf numFmtId="0" fontId="29" fillId="23" borderId="1" applyNumberFormat="0" applyAlignment="0" applyProtection="0"/>
    <xf numFmtId="43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24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16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0" fontId="16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170" fontId="17" fillId="0" borderId="0">
      <protection locked="0"/>
    </xf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3" fillId="8" borderId="0" applyNumberFormat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11" borderId="0" applyNumberFormat="0" applyBorder="0" applyAlignment="0" applyProtection="0"/>
    <xf numFmtId="0" fontId="21" fillId="0" borderId="0"/>
    <xf numFmtId="167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9" fontId="34" fillId="0" borderId="0"/>
    <xf numFmtId="0" fontId="9" fillId="0" borderId="0"/>
    <xf numFmtId="173" fontId="27" fillId="0" borderId="0"/>
    <xf numFmtId="39" fontId="34" fillId="0" borderId="0"/>
    <xf numFmtId="0" fontId="9" fillId="0" borderId="0"/>
    <xf numFmtId="167" fontId="27" fillId="0" borderId="0"/>
    <xf numFmtId="39" fontId="34" fillId="0" borderId="0"/>
    <xf numFmtId="0" fontId="23" fillId="22" borderId="4" applyNumberFormat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23" borderId="4" applyNumberFormat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30" fillId="0" borderId="6" applyNumberFormat="0" applyFill="0" applyAlignment="0" applyProtection="0"/>
    <xf numFmtId="0" fontId="25" fillId="0" borderId="7" applyNumberFormat="0" applyFill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5" fillId="0" borderId="0"/>
    <xf numFmtId="39" fontId="34" fillId="0" borderId="0"/>
    <xf numFmtId="43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39" fontId="34" fillId="0" borderId="0"/>
    <xf numFmtId="0" fontId="5" fillId="0" borderId="0"/>
    <xf numFmtId="166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39" fontId="34" fillId="0" borderId="0"/>
    <xf numFmtId="176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6" fontId="5" fillId="0" borderId="0" applyFont="0" applyFill="0" applyBorder="0" applyAlignment="0" applyProtection="0"/>
    <xf numFmtId="171" fontId="21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" fillId="0" borderId="0"/>
    <xf numFmtId="165" fontId="5" fillId="0" borderId="0" applyFont="0" applyFill="0" applyBorder="0" applyAlignment="0" applyProtection="0"/>
  </cellStyleXfs>
  <cellXfs count="272">
    <xf numFmtId="0" fontId="0" fillId="0" borderId="0" xfId="0"/>
    <xf numFmtId="4" fontId="7" fillId="26" borderId="10" xfId="0" applyNumberFormat="1" applyFont="1" applyFill="1" applyBorder="1" applyAlignment="1" applyProtection="1">
      <alignment vertical="top"/>
    </xf>
    <xf numFmtId="4" fontId="42" fillId="26" borderId="10" xfId="0" applyNumberFormat="1" applyFont="1" applyFill="1" applyBorder="1" applyAlignment="1" applyProtection="1">
      <alignment vertical="top"/>
    </xf>
    <xf numFmtId="3" fontId="8" fillId="26" borderId="10" xfId="0" applyNumberFormat="1" applyFont="1" applyFill="1" applyBorder="1" applyAlignment="1" applyProtection="1">
      <alignment horizontal="right" vertical="top" wrapText="1"/>
    </xf>
    <xf numFmtId="4" fontId="8" fillId="0" borderId="0" xfId="0" applyNumberFormat="1" applyFont="1" applyFill="1" applyAlignment="1">
      <alignment vertical="top" wrapText="1"/>
    </xf>
    <xf numFmtId="4" fontId="26" fillId="26" borderId="0" xfId="0" applyNumberFormat="1" applyFont="1" applyFill="1" applyBorder="1" applyAlignment="1">
      <alignment vertical="top" wrapText="1"/>
    </xf>
    <xf numFmtId="4" fontId="5" fillId="26" borderId="0" xfId="0" applyNumberFormat="1" applyFont="1" applyFill="1" applyBorder="1" applyAlignment="1">
      <alignment vertical="top" wrapText="1"/>
    </xf>
    <xf numFmtId="4" fontId="26" fillId="0" borderId="0" xfId="0" applyNumberFormat="1" applyFont="1" applyFill="1" applyBorder="1" applyAlignment="1">
      <alignment vertical="top" wrapText="1"/>
    </xf>
    <xf numFmtId="177" fontId="5" fillId="26" borderId="10" xfId="0" applyNumberFormat="1" applyFont="1" applyFill="1" applyBorder="1" applyAlignment="1" applyProtection="1">
      <alignment horizontal="right" vertical="top"/>
    </xf>
    <xf numFmtId="4" fontId="5" fillId="26" borderId="0" xfId="0" applyNumberFormat="1" applyFont="1" applyFill="1" applyAlignment="1">
      <alignment vertical="top" wrapText="1"/>
    </xf>
    <xf numFmtId="4" fontId="5" fillId="26" borderId="0" xfId="0" applyNumberFormat="1" applyFont="1" applyFill="1" applyBorder="1" applyAlignment="1">
      <alignment vertical="top"/>
    </xf>
    <xf numFmtId="0" fontId="5" fillId="26" borderId="0" xfId="0" applyFont="1" applyFill="1" applyAlignment="1">
      <alignment vertical="top"/>
    </xf>
    <xf numFmtId="4" fontId="5" fillId="26" borderId="10" xfId="0" applyNumberFormat="1" applyFont="1" applyFill="1" applyBorder="1" applyAlignment="1" applyProtection="1">
      <alignment vertical="top"/>
    </xf>
    <xf numFmtId="4" fontId="5" fillId="26" borderId="10" xfId="120" applyNumberFormat="1" applyFont="1" applyFill="1" applyBorder="1" applyAlignment="1" applyProtection="1">
      <alignment horizontal="right" vertical="top" wrapText="1"/>
    </xf>
    <xf numFmtId="0" fontId="5" fillId="26" borderId="8" xfId="0" applyFont="1" applyFill="1" applyBorder="1" applyAlignment="1">
      <alignment vertical="top"/>
    </xf>
    <xf numFmtId="4" fontId="5" fillId="26" borderId="10" xfId="113" applyNumberFormat="1" applyFont="1" applyFill="1" applyBorder="1" applyAlignment="1" applyProtection="1">
      <alignment vertical="top"/>
      <protection locked="0"/>
    </xf>
    <xf numFmtId="4" fontId="42" fillId="26" borderId="10" xfId="113" applyNumberFormat="1" applyFont="1" applyFill="1" applyBorder="1" applyAlignment="1" applyProtection="1">
      <alignment vertical="top"/>
      <protection locked="0"/>
    </xf>
    <xf numFmtId="4" fontId="5" fillId="26" borderId="10" xfId="0" applyNumberFormat="1" applyFont="1" applyFill="1" applyBorder="1" applyAlignment="1" applyProtection="1">
      <alignment horizontal="right" vertical="top"/>
    </xf>
    <xf numFmtId="4" fontId="42" fillId="26" borderId="10" xfId="0" applyNumberFormat="1" applyFont="1" applyFill="1" applyBorder="1" applyAlignment="1" applyProtection="1">
      <alignment horizontal="right" vertical="top"/>
    </xf>
    <xf numFmtId="4" fontId="39" fillId="26" borderId="10" xfId="0" applyNumberFormat="1" applyFont="1" applyFill="1" applyBorder="1" applyAlignment="1" applyProtection="1">
      <alignment horizontal="right" vertical="top"/>
    </xf>
    <xf numFmtId="4" fontId="5" fillId="26" borderId="10" xfId="120" applyNumberFormat="1" applyFont="1" applyFill="1" applyBorder="1" applyAlignment="1" applyProtection="1">
      <alignment horizontal="right" vertical="top" wrapText="1"/>
      <protection locked="0"/>
    </xf>
    <xf numFmtId="177" fontId="5" fillId="26" borderId="10" xfId="0" applyNumberFormat="1" applyFont="1" applyFill="1" applyBorder="1" applyAlignment="1" applyProtection="1">
      <alignment horizontal="right" vertical="top" wrapText="1"/>
    </xf>
    <xf numFmtId="4" fontId="5" fillId="26" borderId="10" xfId="113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>
      <alignment vertical="top" wrapText="1"/>
    </xf>
    <xf numFmtId="4" fontId="5" fillId="26" borderId="0" xfId="0" applyNumberFormat="1" applyFont="1" applyFill="1" applyBorder="1" applyAlignment="1">
      <alignment horizontal="left" vertical="top"/>
    </xf>
    <xf numFmtId="4" fontId="5" fillId="26" borderId="0" xfId="0" quotePrefix="1" applyNumberFormat="1" applyFont="1" applyFill="1" applyBorder="1" applyAlignment="1">
      <alignment vertical="top"/>
    </xf>
    <xf numFmtId="4" fontId="5" fillId="26" borderId="0" xfId="66" applyNumberFormat="1" applyFont="1" applyFill="1" applyAlignment="1">
      <alignment vertical="top" wrapText="1"/>
    </xf>
    <xf numFmtId="4" fontId="33" fillId="27" borderId="0" xfId="0" applyNumberFormat="1" applyFont="1" applyFill="1" applyBorder="1" applyAlignment="1">
      <alignment horizontal="center" vertical="top"/>
    </xf>
    <xf numFmtId="4" fontId="33" fillId="27" borderId="0" xfId="0" applyNumberFormat="1" applyFont="1" applyFill="1" applyAlignment="1">
      <alignment horizontal="center" vertical="top"/>
    </xf>
    <xf numFmtId="4" fontId="5" fillId="26" borderId="10" xfId="122" applyNumberFormat="1" applyFont="1" applyFill="1" applyBorder="1" applyAlignment="1" applyProtection="1">
      <alignment horizontal="right" vertical="top" wrapText="1"/>
    </xf>
    <xf numFmtId="4" fontId="5" fillId="26" borderId="10" xfId="122" applyNumberFormat="1" applyFont="1" applyFill="1" applyBorder="1" applyAlignment="1" applyProtection="1">
      <alignment horizontal="right" vertical="top" wrapText="1"/>
      <protection locked="0"/>
    </xf>
    <xf numFmtId="4" fontId="5" fillId="0" borderId="0" xfId="0" applyNumberFormat="1" applyFont="1" applyFill="1" applyAlignment="1">
      <alignment vertical="top" wrapText="1"/>
    </xf>
    <xf numFmtId="4" fontId="5" fillId="26" borderId="0" xfId="0" applyNumberFormat="1" applyFont="1" applyFill="1" applyAlignment="1">
      <alignment horizontal="center" vertical="top" wrapText="1"/>
    </xf>
    <xf numFmtId="4" fontId="5" fillId="26" borderId="0" xfId="74" applyNumberFormat="1" applyFont="1" applyFill="1" applyAlignment="1">
      <alignment vertical="top" wrapText="1"/>
    </xf>
    <xf numFmtId="166" fontId="5" fillId="26" borderId="0" xfId="66" applyFont="1" applyFill="1" applyAlignment="1">
      <alignment horizontal="center" vertical="center"/>
    </xf>
    <xf numFmtId="0" fontId="5" fillId="26" borderId="0" xfId="0" applyFont="1" applyFill="1" applyAlignment="1">
      <alignment vertical="center"/>
    </xf>
    <xf numFmtId="4" fontId="8" fillId="27" borderId="11" xfId="0" applyNumberFormat="1" applyFont="1" applyFill="1" applyBorder="1" applyAlignment="1">
      <alignment horizontal="center" vertical="top"/>
    </xf>
    <xf numFmtId="4" fontId="8" fillId="27" borderId="11" xfId="66" applyNumberFormat="1" applyFont="1" applyFill="1" applyBorder="1" applyAlignment="1">
      <alignment horizontal="center" vertical="top"/>
    </xf>
    <xf numFmtId="180" fontId="5" fillId="26" borderId="10" xfId="0" applyNumberFormat="1" applyFont="1" applyFill="1" applyBorder="1" applyAlignment="1" applyProtection="1">
      <alignment horizontal="right" vertical="top"/>
    </xf>
    <xf numFmtId="180" fontId="8" fillId="26" borderId="10" xfId="0" applyNumberFormat="1" applyFont="1" applyFill="1" applyBorder="1" applyAlignment="1" applyProtection="1">
      <alignment horizontal="right" vertical="top"/>
    </xf>
    <xf numFmtId="166" fontId="5" fillId="26" borderId="0" xfId="66" applyFont="1" applyFill="1" applyBorder="1" applyAlignment="1">
      <alignment vertical="top" wrapText="1"/>
    </xf>
    <xf numFmtId="166" fontId="5" fillId="26" borderId="12" xfId="66" applyFont="1" applyFill="1" applyBorder="1" applyAlignment="1">
      <alignment vertical="top" wrapText="1"/>
    </xf>
    <xf numFmtId="4" fontId="5" fillId="26" borderId="12" xfId="0" applyNumberFormat="1" applyFont="1" applyFill="1" applyBorder="1" applyAlignment="1">
      <alignment vertical="top" wrapText="1"/>
    </xf>
    <xf numFmtId="166" fontId="5" fillId="26" borderId="13" xfId="66" applyFont="1" applyFill="1" applyBorder="1" applyAlignment="1">
      <alignment vertical="top" wrapText="1"/>
    </xf>
    <xf numFmtId="4" fontId="5" fillId="26" borderId="13" xfId="0" applyNumberFormat="1" applyFont="1" applyFill="1" applyBorder="1" applyAlignment="1">
      <alignment vertical="top" wrapText="1"/>
    </xf>
    <xf numFmtId="4" fontId="5" fillId="26" borderId="9" xfId="0" applyNumberFormat="1" applyFont="1" applyFill="1" applyBorder="1" applyAlignment="1" applyProtection="1">
      <alignment horizontal="right" vertical="top"/>
    </xf>
    <xf numFmtId="4" fontId="26" fillId="26" borderId="13" xfId="0" applyNumberFormat="1" applyFont="1" applyFill="1" applyBorder="1" applyAlignment="1">
      <alignment vertical="top" wrapText="1"/>
    </xf>
    <xf numFmtId="0" fontId="5" fillId="26" borderId="0" xfId="0" applyFont="1" applyFill="1" applyBorder="1" applyAlignment="1">
      <alignment vertical="top"/>
    </xf>
    <xf numFmtId="180" fontId="5" fillId="26" borderId="9" xfId="0" applyNumberFormat="1" applyFont="1" applyFill="1" applyBorder="1" applyAlignment="1" applyProtection="1">
      <alignment horizontal="right" vertical="top"/>
    </xf>
    <xf numFmtId="0" fontId="5" fillId="26" borderId="13" xfId="0" applyFont="1" applyFill="1" applyBorder="1" applyAlignment="1">
      <alignment vertical="top"/>
    </xf>
    <xf numFmtId="177" fontId="5" fillId="26" borderId="9" xfId="0" applyNumberFormat="1" applyFont="1" applyFill="1" applyBorder="1" applyAlignment="1" applyProtection="1">
      <alignment horizontal="right" vertical="top" wrapText="1"/>
    </xf>
    <xf numFmtId="4" fontId="26" fillId="26" borderId="12" xfId="0" applyNumberFormat="1" applyFont="1" applyFill="1" applyBorder="1" applyAlignment="1">
      <alignment vertical="top" wrapText="1"/>
    </xf>
    <xf numFmtId="4" fontId="5" fillId="0" borderId="13" xfId="0" applyNumberFormat="1" applyFont="1" applyFill="1" applyBorder="1" applyAlignment="1">
      <alignment vertical="top" wrapText="1"/>
    </xf>
    <xf numFmtId="4" fontId="8" fillId="26" borderId="10" xfId="0" applyNumberFormat="1" applyFont="1" applyFill="1" applyBorder="1" applyAlignment="1" applyProtection="1">
      <alignment horizontal="right" vertical="top"/>
    </xf>
    <xf numFmtId="4" fontId="8" fillId="26" borderId="10" xfId="0" applyNumberFormat="1" applyFont="1" applyFill="1" applyBorder="1" applyAlignment="1" applyProtection="1">
      <alignment horizontal="center" vertical="top"/>
    </xf>
    <xf numFmtId="4" fontId="36" fillId="26" borderId="10" xfId="0" applyNumberFormat="1" applyFont="1" applyFill="1" applyBorder="1" applyAlignment="1" applyProtection="1">
      <alignment vertical="top"/>
    </xf>
    <xf numFmtId="4" fontId="36" fillId="26" borderId="10" xfId="0" applyNumberFormat="1" applyFont="1" applyFill="1" applyBorder="1" applyAlignment="1" applyProtection="1">
      <alignment horizontal="center" vertical="top"/>
    </xf>
    <xf numFmtId="4" fontId="8" fillId="26" borderId="10" xfId="122" applyNumberFormat="1" applyFont="1" applyFill="1" applyBorder="1" applyAlignment="1" applyProtection="1">
      <alignment horizontal="center" vertical="top" wrapText="1"/>
    </xf>
    <xf numFmtId="4" fontId="8" fillId="26" borderId="10" xfId="0" applyNumberFormat="1" applyFont="1" applyFill="1" applyBorder="1" applyAlignment="1" applyProtection="1">
      <alignment horizontal="left" vertical="top" wrapText="1"/>
    </xf>
    <xf numFmtId="4" fontId="5" fillId="26" borderId="10" xfId="120" applyNumberFormat="1" applyFont="1" applyFill="1" applyBorder="1" applyAlignment="1" applyProtection="1">
      <alignment horizontal="center" vertical="top" wrapText="1"/>
    </xf>
    <xf numFmtId="4" fontId="8" fillId="26" borderId="10" xfId="0" applyNumberFormat="1" applyFont="1" applyFill="1" applyBorder="1" applyAlignment="1" applyProtection="1">
      <alignment horizontal="center" vertical="top" wrapText="1"/>
    </xf>
    <xf numFmtId="3" fontId="8" fillId="26" borderId="10" xfId="122" applyNumberFormat="1" applyFont="1" applyFill="1" applyBorder="1" applyAlignment="1" applyProtection="1">
      <alignment horizontal="right" vertical="top" wrapText="1"/>
    </xf>
    <xf numFmtId="4" fontId="8" fillId="26" borderId="10" xfId="0" applyNumberFormat="1" applyFont="1" applyFill="1" applyBorder="1" applyAlignment="1" applyProtection="1">
      <alignment vertical="top"/>
    </xf>
    <xf numFmtId="4" fontId="5" fillId="26" borderId="10" xfId="122" applyNumberFormat="1" applyFont="1" applyFill="1" applyBorder="1" applyAlignment="1" applyProtection="1">
      <alignment horizontal="center" vertical="top"/>
    </xf>
    <xf numFmtId="4" fontId="5" fillId="26" borderId="10" xfId="0" applyNumberFormat="1" applyFont="1" applyFill="1" applyBorder="1" applyAlignment="1" applyProtection="1">
      <alignment vertical="top" wrapText="1"/>
    </xf>
    <xf numFmtId="4" fontId="5" fillId="26" borderId="10" xfId="0" applyNumberFormat="1" applyFont="1" applyFill="1" applyBorder="1" applyAlignment="1" applyProtection="1">
      <alignment horizontal="center" vertical="top"/>
    </xf>
    <xf numFmtId="4" fontId="8" fillId="26" borderId="10" xfId="0" applyNumberFormat="1" applyFont="1" applyFill="1" applyBorder="1" applyAlignment="1" applyProtection="1">
      <alignment vertical="top" wrapText="1"/>
    </xf>
    <xf numFmtId="4" fontId="8" fillId="26" borderId="10" xfId="0" applyNumberFormat="1" applyFont="1" applyFill="1" applyBorder="1" applyAlignment="1" applyProtection="1">
      <alignment horizontal="right" vertical="top" wrapText="1"/>
    </xf>
    <xf numFmtId="4" fontId="5" fillId="26" borderId="10" xfId="0" applyNumberFormat="1" applyFont="1" applyFill="1" applyBorder="1" applyAlignment="1" applyProtection="1">
      <alignment horizontal="right" vertical="top" wrapText="1"/>
    </xf>
    <xf numFmtId="4" fontId="5" fillId="26" borderId="10" xfId="0" applyNumberFormat="1" applyFont="1" applyFill="1" applyBorder="1" applyAlignment="1" applyProtection="1">
      <alignment horizontal="center" vertical="top" wrapText="1"/>
    </xf>
    <xf numFmtId="177" fontId="5" fillId="26" borderId="10" xfId="88" applyNumberFormat="1" applyFont="1" applyFill="1" applyBorder="1" applyAlignment="1" applyProtection="1">
      <alignment horizontal="right" vertical="top" wrapText="1"/>
    </xf>
    <xf numFmtId="0" fontId="0" fillId="26" borderId="10" xfId="0" applyFill="1" applyBorder="1" applyAlignment="1" applyProtection="1">
      <alignment vertical="top"/>
    </xf>
    <xf numFmtId="4" fontId="0" fillId="26" borderId="10" xfId="0" applyNumberFormat="1" applyFill="1" applyBorder="1" applyAlignment="1" applyProtection="1">
      <alignment vertical="top"/>
    </xf>
    <xf numFmtId="0" fontId="0" fillId="26" borderId="10" xfId="0" applyFill="1" applyBorder="1" applyAlignment="1" applyProtection="1">
      <alignment horizontal="center" vertical="top"/>
    </xf>
    <xf numFmtId="177" fontId="5" fillId="26" borderId="9" xfId="88" applyNumberFormat="1" applyFont="1" applyFill="1" applyBorder="1" applyAlignment="1" applyProtection="1">
      <alignment horizontal="right" vertical="top" wrapText="1"/>
    </xf>
    <xf numFmtId="4" fontId="5" fillId="26" borderId="9" xfId="0" applyNumberFormat="1" applyFont="1" applyFill="1" applyBorder="1" applyAlignment="1" applyProtection="1">
      <alignment vertical="top"/>
    </xf>
    <xf numFmtId="4" fontId="5" fillId="26" borderId="9" xfId="0" applyNumberFormat="1" applyFont="1" applyFill="1" applyBorder="1" applyAlignment="1" applyProtection="1">
      <alignment horizontal="center" vertical="top"/>
    </xf>
    <xf numFmtId="3" fontId="8" fillId="26" borderId="10" xfId="0" applyNumberFormat="1" applyFont="1" applyFill="1" applyBorder="1" applyAlignment="1" applyProtection="1">
      <alignment horizontal="right" vertical="top"/>
    </xf>
    <xf numFmtId="4" fontId="8" fillId="26" borderId="10" xfId="0" applyNumberFormat="1" applyFont="1" applyFill="1" applyBorder="1" applyAlignment="1" applyProtection="1">
      <alignment horizontal="left" vertical="top"/>
    </xf>
    <xf numFmtId="177" fontId="8" fillId="26" borderId="10" xfId="88" applyNumberFormat="1" applyFont="1" applyFill="1" applyBorder="1" applyAlignment="1" applyProtection="1">
      <alignment horizontal="right" vertical="top" wrapText="1"/>
    </xf>
    <xf numFmtId="4" fontId="5" fillId="26" borderId="10" xfId="88" applyNumberFormat="1" applyFont="1" applyFill="1" applyBorder="1" applyAlignment="1" applyProtection="1">
      <alignment horizontal="right" vertical="top" wrapText="1"/>
    </xf>
    <xf numFmtId="4" fontId="5" fillId="26" borderId="10" xfId="87" applyNumberFormat="1" applyFont="1" applyFill="1" applyBorder="1" applyAlignment="1" applyProtection="1">
      <alignment vertical="top"/>
    </xf>
    <xf numFmtId="4" fontId="8" fillId="26" borderId="10" xfId="87" applyNumberFormat="1" applyFont="1" applyFill="1" applyBorder="1" applyAlignment="1" applyProtection="1">
      <alignment horizontal="center" vertical="top"/>
    </xf>
    <xf numFmtId="4" fontId="5" fillId="26" borderId="10" xfId="87" applyNumberFormat="1" applyFont="1" applyFill="1" applyBorder="1" applyAlignment="1" applyProtection="1">
      <alignment horizontal="center" vertical="top"/>
    </xf>
    <xf numFmtId="4" fontId="5" fillId="26" borderId="10" xfId="0" applyNumberFormat="1" applyFont="1" applyFill="1" applyBorder="1" applyAlignment="1" applyProtection="1">
      <alignment horizontal="left" vertical="top"/>
    </xf>
    <xf numFmtId="3" fontId="8" fillId="26" borderId="10" xfId="88" applyNumberFormat="1" applyFont="1" applyFill="1" applyBorder="1" applyAlignment="1" applyProtection="1">
      <alignment horizontal="right" vertical="top" wrapText="1"/>
    </xf>
    <xf numFmtId="4" fontId="5" fillId="26" borderId="10" xfId="0" applyNumberFormat="1" applyFont="1" applyFill="1" applyBorder="1" applyAlignment="1" applyProtection="1">
      <alignment horizontal="justify" vertical="top" wrapText="1"/>
    </xf>
    <xf numFmtId="177" fontId="8" fillId="26" borderId="10" xfId="0" applyNumberFormat="1" applyFont="1" applyFill="1" applyBorder="1" applyAlignment="1" applyProtection="1">
      <alignment horizontal="right" vertical="top"/>
    </xf>
    <xf numFmtId="4" fontId="8" fillId="26" borderId="10" xfId="0" applyNumberFormat="1" applyFont="1" applyFill="1" applyBorder="1" applyAlignment="1" applyProtection="1">
      <alignment horizontal="justify" vertical="top" wrapText="1"/>
    </xf>
    <xf numFmtId="4" fontId="8" fillId="26" borderId="10" xfId="88" applyNumberFormat="1" applyFont="1" applyFill="1" applyBorder="1" applyAlignment="1" applyProtection="1">
      <alignment horizontal="right" vertical="top" wrapText="1"/>
    </xf>
    <xf numFmtId="4" fontId="5" fillId="26" borderId="10" xfId="106" applyNumberFormat="1" applyFont="1" applyFill="1" applyBorder="1" applyAlignment="1" applyProtection="1">
      <alignment horizontal="right" vertical="top" wrapText="1"/>
    </xf>
    <xf numFmtId="4" fontId="5" fillId="26" borderId="10" xfId="106" applyNumberFormat="1" applyFont="1" applyFill="1" applyBorder="1" applyAlignment="1" applyProtection="1">
      <alignment horizontal="center" vertical="top" wrapText="1"/>
    </xf>
    <xf numFmtId="4" fontId="8" fillId="28" borderId="10" xfId="0" applyNumberFormat="1" applyFont="1" applyFill="1" applyBorder="1" applyAlignment="1" applyProtection="1">
      <alignment horizontal="right" vertical="top"/>
    </xf>
    <xf numFmtId="4" fontId="8" fillId="28" borderId="10" xfId="0" applyNumberFormat="1" applyFont="1" applyFill="1" applyBorder="1" applyAlignment="1" applyProtection="1">
      <alignment horizontal="center" vertical="top"/>
    </xf>
    <xf numFmtId="4" fontId="36" fillId="28" borderId="10" xfId="0" applyNumberFormat="1" applyFont="1" applyFill="1" applyBorder="1" applyAlignment="1" applyProtection="1">
      <alignment vertical="top"/>
    </xf>
    <xf numFmtId="4" fontId="36" fillId="28" borderId="10" xfId="0" applyNumberFormat="1" applyFont="1" applyFill="1" applyBorder="1" applyAlignment="1" applyProtection="1">
      <alignment horizontal="center" vertical="top"/>
    </xf>
    <xf numFmtId="177" fontId="5" fillId="26" borderId="10" xfId="0" applyNumberFormat="1" applyFont="1" applyFill="1" applyBorder="1" applyAlignment="1" applyProtection="1">
      <alignment vertical="top"/>
    </xf>
    <xf numFmtId="4" fontId="5" fillId="26" borderId="10" xfId="0" applyNumberFormat="1" applyFont="1" applyFill="1" applyBorder="1" applyAlignment="1" applyProtection="1">
      <alignment horizontal="left" vertical="top" wrapText="1"/>
    </xf>
    <xf numFmtId="4" fontId="42" fillId="26" borderId="10" xfId="0" applyNumberFormat="1" applyFont="1" applyFill="1" applyBorder="1" applyAlignment="1" applyProtection="1">
      <alignment horizontal="left" vertical="top"/>
    </xf>
    <xf numFmtId="4" fontId="42" fillId="26" borderId="10" xfId="0" applyNumberFormat="1" applyFont="1" applyFill="1" applyBorder="1" applyAlignment="1" applyProtection="1">
      <alignment horizontal="center" vertical="top"/>
    </xf>
    <xf numFmtId="177" fontId="5" fillId="26" borderId="9" xfId="0" applyNumberFormat="1" applyFont="1" applyFill="1" applyBorder="1" applyAlignment="1" applyProtection="1">
      <alignment horizontal="right" vertical="top"/>
    </xf>
    <xf numFmtId="4" fontId="5" fillId="26" borderId="9" xfId="0" applyNumberFormat="1" applyFont="1" applyFill="1" applyBorder="1" applyAlignment="1" applyProtection="1">
      <alignment horizontal="left" vertical="top"/>
    </xf>
    <xf numFmtId="4" fontId="5" fillId="26" borderId="9" xfId="106" applyNumberFormat="1" applyFont="1" applyFill="1" applyBorder="1" applyAlignment="1" applyProtection="1">
      <alignment horizontal="center" vertical="top" wrapText="1"/>
    </xf>
    <xf numFmtId="4" fontId="7" fillId="26" borderId="10" xfId="0" applyNumberFormat="1" applyFont="1" applyFill="1" applyBorder="1" applyAlignment="1" applyProtection="1">
      <alignment horizontal="center" vertical="top"/>
    </xf>
    <xf numFmtId="3" fontId="8" fillId="26" borderId="10" xfId="0" applyNumberFormat="1" applyFont="1" applyFill="1" applyBorder="1" applyAlignment="1" applyProtection="1">
      <alignment vertical="top"/>
    </xf>
    <xf numFmtId="4" fontId="5" fillId="26" borderId="10" xfId="105" applyNumberFormat="1" applyFont="1" applyFill="1" applyBorder="1" applyAlignment="1" applyProtection="1">
      <alignment horizontal="left" vertical="top" wrapText="1"/>
    </xf>
    <xf numFmtId="177" fontId="42" fillId="26" borderId="10" xfId="0" applyNumberFormat="1" applyFont="1" applyFill="1" applyBorder="1" applyAlignment="1" applyProtection="1">
      <alignment horizontal="right" vertical="top"/>
    </xf>
    <xf numFmtId="4" fontId="42" fillId="26" borderId="10" xfId="105" applyNumberFormat="1" applyFont="1" applyFill="1" applyBorder="1" applyAlignment="1" applyProtection="1">
      <alignment horizontal="left" vertical="top" wrapText="1"/>
    </xf>
    <xf numFmtId="4" fontId="42" fillId="26" borderId="10" xfId="0" applyNumberFormat="1" applyFont="1" applyFill="1" applyBorder="1" applyAlignment="1" applyProtection="1">
      <alignment horizontal="center" vertical="top" wrapText="1"/>
    </xf>
    <xf numFmtId="4" fontId="8" fillId="26" borderId="10" xfId="113" applyNumberFormat="1" applyFont="1" applyFill="1" applyBorder="1" applyAlignment="1" applyProtection="1">
      <alignment horizontal="left" vertical="top" wrapText="1"/>
    </xf>
    <xf numFmtId="177" fontId="8" fillId="26" borderId="10" xfId="113" applyNumberFormat="1" applyFont="1" applyFill="1" applyBorder="1" applyAlignment="1" applyProtection="1">
      <alignment horizontal="right" vertical="top" wrapText="1"/>
    </xf>
    <xf numFmtId="3" fontId="5" fillId="26" borderId="10" xfId="0" applyNumberFormat="1" applyFont="1" applyFill="1" applyBorder="1" applyAlignment="1" applyProtection="1">
      <alignment vertical="top"/>
    </xf>
    <xf numFmtId="4" fontId="5" fillId="26" borderId="10" xfId="113" applyNumberFormat="1" applyFont="1" applyFill="1" applyBorder="1" applyAlignment="1" applyProtection="1">
      <alignment horizontal="right" vertical="top"/>
    </xf>
    <xf numFmtId="4" fontId="5" fillId="26" borderId="10" xfId="113" applyNumberFormat="1" applyFont="1" applyFill="1" applyBorder="1" applyAlignment="1" applyProtection="1">
      <alignment horizontal="center" vertical="top" wrapText="1"/>
    </xf>
    <xf numFmtId="4" fontId="8" fillId="26" borderId="10" xfId="113" applyNumberFormat="1" applyFont="1" applyFill="1" applyBorder="1" applyAlignment="1" applyProtection="1">
      <alignment horizontal="right" vertical="top" wrapText="1"/>
    </xf>
    <xf numFmtId="4" fontId="7" fillId="26" borderId="10" xfId="113" applyNumberFormat="1" applyFont="1" applyFill="1" applyBorder="1" applyAlignment="1" applyProtection="1">
      <alignment horizontal="center" vertical="top" wrapText="1"/>
    </xf>
    <xf numFmtId="4" fontId="5" fillId="26" borderId="9" xfId="0" applyNumberFormat="1" applyFont="1" applyFill="1" applyBorder="1" applyAlignment="1" applyProtection="1">
      <alignment vertical="top" wrapText="1"/>
    </xf>
    <xf numFmtId="4" fontId="7" fillId="26" borderId="9" xfId="113" applyNumberFormat="1" applyFont="1" applyFill="1" applyBorder="1" applyAlignment="1" applyProtection="1">
      <alignment horizontal="center" vertical="top" wrapText="1"/>
    </xf>
    <xf numFmtId="4" fontId="42" fillId="26" borderId="10" xfId="0" applyNumberFormat="1" applyFont="1" applyFill="1" applyBorder="1" applyAlignment="1" applyProtection="1">
      <alignment vertical="top" wrapText="1"/>
    </xf>
    <xf numFmtId="0" fontId="8" fillId="26" borderId="10" xfId="0" applyFont="1" applyFill="1" applyBorder="1" applyAlignment="1" applyProtection="1">
      <alignment vertical="top" wrapText="1"/>
    </xf>
    <xf numFmtId="179" fontId="5" fillId="26" borderId="10" xfId="0" applyNumberFormat="1" applyFont="1" applyFill="1" applyBorder="1" applyAlignment="1" applyProtection="1">
      <alignment horizontal="center" vertical="top"/>
    </xf>
    <xf numFmtId="0" fontId="5" fillId="26" borderId="10" xfId="0" applyFont="1" applyFill="1" applyBorder="1" applyAlignment="1" applyProtection="1">
      <alignment vertical="top" wrapText="1"/>
    </xf>
    <xf numFmtId="4" fontId="39" fillId="26" borderId="10" xfId="0" applyNumberFormat="1" applyFont="1" applyFill="1" applyBorder="1" applyAlignment="1" applyProtection="1">
      <alignment vertical="top" wrapText="1"/>
    </xf>
    <xf numFmtId="4" fontId="5" fillId="26" borderId="10" xfId="113" applyNumberFormat="1" applyFont="1" applyFill="1" applyBorder="1" applyAlignment="1" applyProtection="1">
      <alignment horizontal="right" vertical="top" wrapText="1"/>
    </xf>
    <xf numFmtId="4" fontId="5" fillId="26" borderId="10" xfId="125" applyNumberFormat="1" applyFont="1" applyFill="1" applyBorder="1" applyAlignment="1" applyProtection="1">
      <alignment horizontal="left" vertical="top" wrapText="1"/>
    </xf>
    <xf numFmtId="4" fontId="0" fillId="26" borderId="10" xfId="0" applyNumberFormat="1" applyFill="1" applyBorder="1" applyAlignment="1" applyProtection="1">
      <alignment horizontal="center" vertical="top"/>
    </xf>
    <xf numFmtId="4" fontId="5" fillId="28" borderId="10" xfId="88" applyNumberFormat="1" applyFont="1" applyFill="1" applyBorder="1" applyAlignment="1" applyProtection="1">
      <alignment horizontal="right" vertical="top"/>
    </xf>
    <xf numFmtId="4" fontId="5" fillId="28" borderId="10" xfId="0" applyNumberFormat="1" applyFont="1" applyFill="1" applyBorder="1" applyAlignment="1" applyProtection="1">
      <alignment horizontal="right" vertical="top" wrapText="1"/>
    </xf>
    <xf numFmtId="4" fontId="5" fillId="28" borderId="10" xfId="0" applyNumberFormat="1" applyFont="1" applyFill="1" applyBorder="1" applyAlignment="1" applyProtection="1">
      <alignment horizontal="right" vertical="top"/>
    </xf>
    <xf numFmtId="4" fontId="8" fillId="26" borderId="10" xfId="89" applyNumberFormat="1" applyFont="1" applyFill="1" applyBorder="1" applyAlignment="1" applyProtection="1">
      <alignment horizontal="center" vertical="top"/>
    </xf>
    <xf numFmtId="4" fontId="5" fillId="26" borderId="10" xfId="89" applyNumberFormat="1" applyFont="1" applyFill="1" applyBorder="1" applyAlignment="1" applyProtection="1">
      <alignment horizontal="right" vertical="top"/>
    </xf>
    <xf numFmtId="4" fontId="7" fillId="26" borderId="10" xfId="0" applyNumberFormat="1" applyFont="1" applyFill="1" applyBorder="1" applyAlignment="1" applyProtection="1">
      <alignment vertical="top" wrapText="1"/>
    </xf>
    <xf numFmtId="4" fontId="6" fillId="26" borderId="10" xfId="0" applyNumberFormat="1" applyFont="1" applyFill="1" applyBorder="1" applyAlignment="1" applyProtection="1">
      <alignment vertical="top" wrapText="1"/>
    </xf>
    <xf numFmtId="177" fontId="5" fillId="26" borderId="10" xfId="88" applyNumberFormat="1" applyFont="1" applyFill="1" applyBorder="1" applyAlignment="1" applyProtection="1">
      <alignment vertical="top" wrapText="1"/>
    </xf>
    <xf numFmtId="4" fontId="39" fillId="26" borderId="10" xfId="0" applyNumberFormat="1" applyFont="1" applyFill="1" applyBorder="1" applyAlignment="1" applyProtection="1">
      <alignment vertical="top"/>
    </xf>
    <xf numFmtId="4" fontId="39" fillId="26" borderId="10" xfId="0" applyNumberFormat="1" applyFont="1" applyFill="1" applyBorder="1" applyAlignment="1" applyProtection="1">
      <alignment horizontal="center" vertical="top"/>
    </xf>
    <xf numFmtId="4" fontId="5" fillId="26" borderId="9" xfId="0" applyNumberFormat="1" applyFont="1" applyFill="1" applyBorder="1" applyAlignment="1" applyProtection="1">
      <alignment horizontal="right" vertical="top" wrapText="1"/>
    </xf>
    <xf numFmtId="4" fontId="5" fillId="26" borderId="9" xfId="0" applyNumberFormat="1" applyFont="1" applyFill="1" applyBorder="1" applyAlignment="1" applyProtection="1">
      <alignment horizontal="center" vertical="top" wrapText="1"/>
    </xf>
    <xf numFmtId="4" fontId="8" fillId="26" borderId="10" xfId="85" applyNumberFormat="1" applyFont="1" applyFill="1" applyBorder="1" applyAlignment="1" applyProtection="1">
      <alignment horizontal="left" vertical="top" wrapText="1"/>
    </xf>
    <xf numFmtId="4" fontId="42" fillId="26" borderId="10" xfId="122" applyNumberFormat="1" applyFont="1" applyFill="1" applyBorder="1" applyAlignment="1" applyProtection="1">
      <alignment horizontal="right" vertical="top" wrapText="1"/>
    </xf>
    <xf numFmtId="4" fontId="42" fillId="26" borderId="10" xfId="122" applyNumberFormat="1" applyFont="1" applyFill="1" applyBorder="1" applyAlignment="1" applyProtection="1">
      <alignment horizontal="center" vertical="top"/>
    </xf>
    <xf numFmtId="4" fontId="5" fillId="26" borderId="10" xfId="85" applyNumberFormat="1" applyFont="1" applyFill="1" applyBorder="1" applyAlignment="1" applyProtection="1">
      <alignment horizontal="left" vertical="top" wrapText="1"/>
    </xf>
    <xf numFmtId="4" fontId="8" fillId="28" borderId="9" xfId="0" applyNumberFormat="1" applyFont="1" applyFill="1" applyBorder="1" applyAlignment="1" applyProtection="1">
      <alignment horizontal="right" vertical="top"/>
    </xf>
    <xf numFmtId="4" fontId="8" fillId="28" borderId="9" xfId="0" applyNumberFormat="1" applyFont="1" applyFill="1" applyBorder="1" applyAlignment="1" applyProtection="1">
      <alignment horizontal="center" vertical="top"/>
    </xf>
    <xf numFmtId="4" fontId="36" fillId="28" borderId="9" xfId="0" applyNumberFormat="1" applyFont="1" applyFill="1" applyBorder="1" applyAlignment="1" applyProtection="1">
      <alignment vertical="top"/>
    </xf>
    <xf numFmtId="4" fontId="36" fillId="28" borderId="9" xfId="0" applyNumberFormat="1" applyFont="1" applyFill="1" applyBorder="1" applyAlignment="1" applyProtection="1">
      <alignment horizontal="center" vertical="top"/>
    </xf>
    <xf numFmtId="4" fontId="8" fillId="26" borderId="10" xfId="89" applyNumberFormat="1" applyFont="1" applyFill="1" applyBorder="1" applyAlignment="1" applyProtection="1">
      <alignment horizontal="right" vertical="top"/>
    </xf>
    <xf numFmtId="4" fontId="41" fillId="26" borderId="10" xfId="0" applyNumberFormat="1" applyFont="1" applyFill="1" applyBorder="1" applyAlignment="1" applyProtection="1">
      <alignment vertical="top"/>
    </xf>
    <xf numFmtId="4" fontId="5" fillId="26" borderId="9" xfId="88" applyNumberFormat="1" applyFont="1" applyFill="1" applyBorder="1" applyAlignment="1" applyProtection="1">
      <alignment horizontal="right" vertical="top" wrapText="1"/>
    </xf>
    <xf numFmtId="4" fontId="41" fillId="26" borderId="9" xfId="0" applyNumberFormat="1" applyFont="1" applyFill="1" applyBorder="1" applyAlignment="1" applyProtection="1">
      <alignment vertical="top"/>
    </xf>
    <xf numFmtId="4" fontId="7" fillId="26" borderId="9" xfId="0" applyNumberFormat="1" applyFont="1" applyFill="1" applyBorder="1" applyAlignment="1" applyProtection="1">
      <alignment horizontal="center" vertical="top"/>
    </xf>
    <xf numFmtId="177" fontId="0" fillId="26" borderId="10" xfId="0" applyNumberFormat="1" applyFill="1" applyBorder="1" applyAlignment="1" applyProtection="1">
      <alignment vertical="top"/>
    </xf>
    <xf numFmtId="4" fontId="7" fillId="26" borderId="10" xfId="0" applyNumberFormat="1" applyFont="1" applyFill="1" applyBorder="1" applyAlignment="1" applyProtection="1">
      <alignment horizontal="left" vertical="top"/>
    </xf>
    <xf numFmtId="4" fontId="5" fillId="26" borderId="10" xfId="105" applyNumberFormat="1" applyFont="1" applyFill="1" applyBorder="1" applyAlignment="1" applyProtection="1">
      <alignment horizontal="justify" vertical="top" wrapText="1"/>
    </xf>
    <xf numFmtId="4" fontId="8" fillId="0" borderId="10" xfId="0" applyNumberFormat="1" applyFont="1" applyFill="1" applyBorder="1" applyAlignment="1" applyProtection="1">
      <alignment horizontal="left" vertical="top"/>
    </xf>
    <xf numFmtId="4" fontId="5" fillId="0" borderId="10" xfId="0" applyNumberFormat="1" applyFont="1" applyFill="1" applyBorder="1" applyAlignment="1" applyProtection="1">
      <alignment vertical="top" wrapText="1"/>
    </xf>
    <xf numFmtId="168" fontId="5" fillId="26" borderId="10" xfId="0" applyNumberFormat="1" applyFont="1" applyFill="1" applyBorder="1" applyAlignment="1" applyProtection="1">
      <alignment vertical="top" wrapText="1"/>
    </xf>
    <xf numFmtId="0" fontId="5" fillId="26" borderId="10" xfId="0" applyFont="1" applyFill="1" applyBorder="1" applyAlignment="1" applyProtection="1">
      <alignment horizontal="center" vertical="top" wrapText="1"/>
    </xf>
    <xf numFmtId="0" fontId="5" fillId="0" borderId="10" xfId="0" applyFont="1" applyFill="1" applyBorder="1" applyAlignment="1" applyProtection="1">
      <alignment vertical="top" wrapText="1"/>
    </xf>
    <xf numFmtId="0" fontId="5" fillId="0" borderId="10" xfId="0" applyFont="1" applyFill="1" applyBorder="1" applyAlignment="1" applyProtection="1">
      <alignment wrapText="1"/>
    </xf>
    <xf numFmtId="0" fontId="5" fillId="26" borderId="10" xfId="0" applyFont="1" applyFill="1" applyBorder="1" applyAlignment="1" applyProtection="1">
      <alignment wrapText="1"/>
    </xf>
    <xf numFmtId="0" fontId="5" fillId="26" borderId="9" xfId="0" applyFont="1" applyFill="1" applyBorder="1" applyAlignment="1" applyProtection="1">
      <alignment vertical="top" wrapText="1"/>
    </xf>
    <xf numFmtId="4" fontId="5" fillId="26" borderId="10" xfId="125" applyNumberFormat="1" applyFont="1" applyFill="1" applyBorder="1" applyAlignment="1" applyProtection="1">
      <alignment horizontal="justify" vertical="top" wrapText="1"/>
    </xf>
    <xf numFmtId="4" fontId="0" fillId="28" borderId="10" xfId="0" applyNumberFormat="1" applyFill="1" applyBorder="1" applyAlignment="1" applyProtection="1">
      <alignment vertical="top"/>
    </xf>
    <xf numFmtId="4" fontId="5" fillId="28" borderId="10" xfId="0" applyNumberFormat="1" applyFont="1" applyFill="1" applyBorder="1" applyAlignment="1" applyProtection="1">
      <alignment horizontal="center" vertical="top"/>
    </xf>
    <xf numFmtId="4" fontId="42" fillId="26" borderId="10" xfId="0" applyNumberFormat="1" applyFont="1" applyFill="1" applyBorder="1" applyAlignment="1" applyProtection="1">
      <alignment horizontal="right" vertical="top" wrapText="1"/>
    </xf>
    <xf numFmtId="4" fontId="5" fillId="26" borderId="9" xfId="106" applyNumberFormat="1" applyFont="1" applyFill="1" applyBorder="1" applyAlignment="1" applyProtection="1">
      <alignment horizontal="right" vertical="top" wrapText="1"/>
    </xf>
    <xf numFmtId="4" fontId="8" fillId="0" borderId="10" xfId="0" applyNumberFormat="1" applyFont="1" applyFill="1" applyBorder="1" applyAlignment="1" applyProtection="1">
      <alignment horizontal="justify" vertical="top" wrapText="1"/>
    </xf>
    <xf numFmtId="4" fontId="42" fillId="26" borderId="10" xfId="89" applyNumberFormat="1" applyFont="1" applyFill="1" applyBorder="1" applyAlignment="1" applyProtection="1">
      <alignment horizontal="right" vertical="top"/>
    </xf>
    <xf numFmtId="4" fontId="39" fillId="26" borderId="10" xfId="89" applyNumberFormat="1" applyFont="1" applyFill="1" applyBorder="1" applyAlignment="1" applyProtection="1">
      <alignment horizontal="right" vertical="top"/>
    </xf>
    <xf numFmtId="4" fontId="39" fillId="26" borderId="11" xfId="0" applyNumberFormat="1" applyFont="1" applyFill="1" applyBorder="1" applyAlignment="1" applyProtection="1">
      <alignment horizontal="right" vertical="top"/>
    </xf>
    <xf numFmtId="4" fontId="39" fillId="26" borderId="11" xfId="0" applyNumberFormat="1" applyFont="1" applyFill="1" applyBorder="1" applyAlignment="1" applyProtection="1">
      <alignment horizontal="center" vertical="top"/>
    </xf>
    <xf numFmtId="4" fontId="39" fillId="26" borderId="11" xfId="0" applyNumberFormat="1" applyFont="1" applyFill="1" applyBorder="1" applyAlignment="1" applyProtection="1">
      <alignment vertical="top"/>
    </xf>
    <xf numFmtId="0" fontId="5" fillId="26" borderId="10" xfId="0" applyFont="1" applyFill="1" applyBorder="1" applyAlignment="1" applyProtection="1">
      <alignment horizontal="center" vertical="top"/>
    </xf>
    <xf numFmtId="0" fontId="5" fillId="26" borderId="10" xfId="0" applyFont="1" applyFill="1" applyBorder="1" applyAlignment="1" applyProtection="1">
      <alignment horizontal="justify" vertical="top" wrapText="1"/>
    </xf>
    <xf numFmtId="0" fontId="5" fillId="26" borderId="9" xfId="0" applyFont="1" applyFill="1" applyBorder="1" applyAlignment="1" applyProtection="1">
      <alignment horizontal="justify" vertical="top" wrapText="1"/>
    </xf>
    <xf numFmtId="4" fontId="8" fillId="28" borderId="9" xfId="0" applyNumberFormat="1" applyFont="1" applyFill="1" applyBorder="1" applyAlignment="1" applyProtection="1">
      <alignment horizontal="right" vertical="top" wrapText="1"/>
    </xf>
    <xf numFmtId="4" fontId="8" fillId="28" borderId="9" xfId="0" applyNumberFormat="1" applyFont="1" applyFill="1" applyBorder="1" applyAlignment="1" applyProtection="1">
      <alignment horizontal="center" vertical="top" wrapText="1"/>
    </xf>
    <xf numFmtId="4" fontId="5" fillId="26" borderId="10" xfId="119" applyNumberFormat="1" applyFont="1" applyFill="1" applyBorder="1" applyAlignment="1" applyProtection="1">
      <alignment horizontal="right" vertical="top" wrapText="1"/>
    </xf>
    <xf numFmtId="4" fontId="42" fillId="26" borderId="10" xfId="119" applyNumberFormat="1" applyFont="1" applyFill="1" applyBorder="1" applyAlignment="1" applyProtection="1">
      <alignment horizontal="right" vertical="top" wrapText="1"/>
    </xf>
    <xf numFmtId="4" fontId="8" fillId="28" borderId="10" xfId="0" applyNumberFormat="1" applyFont="1" applyFill="1" applyBorder="1" applyAlignment="1" applyProtection="1">
      <alignment horizontal="right" vertical="top" wrapText="1"/>
    </xf>
    <xf numFmtId="4" fontId="8" fillId="28" borderId="10" xfId="0" applyNumberFormat="1" applyFont="1" applyFill="1" applyBorder="1" applyAlignment="1" applyProtection="1">
      <alignment horizontal="center" vertical="top" wrapText="1"/>
    </xf>
    <xf numFmtId="4" fontId="8" fillId="27" borderId="9" xfId="0" applyNumberFormat="1" applyFont="1" applyFill="1" applyBorder="1" applyAlignment="1" applyProtection="1">
      <alignment horizontal="right" vertical="top" wrapText="1"/>
    </xf>
    <xf numFmtId="4" fontId="8" fillId="27" borderId="9" xfId="0" applyNumberFormat="1" applyFont="1" applyFill="1" applyBorder="1" applyAlignment="1" applyProtection="1">
      <alignment horizontal="center" vertical="top" wrapText="1"/>
    </xf>
    <xf numFmtId="4" fontId="8" fillId="27" borderId="10" xfId="0" applyNumberFormat="1" applyFont="1" applyFill="1" applyBorder="1" applyAlignment="1" applyProtection="1">
      <alignment horizontal="right" vertical="top" wrapText="1"/>
    </xf>
    <xf numFmtId="4" fontId="8" fillId="27" borderId="10" xfId="0" applyNumberFormat="1" applyFont="1" applyFill="1" applyBorder="1" applyAlignment="1" applyProtection="1">
      <alignment horizontal="center" vertical="top" wrapText="1"/>
    </xf>
    <xf numFmtId="0" fontId="40" fillId="26" borderId="10" xfId="0" applyFont="1" applyFill="1" applyBorder="1" applyAlignment="1" applyProtection="1">
      <alignment vertical="top"/>
    </xf>
    <xf numFmtId="0" fontId="40" fillId="26" borderId="10" xfId="0" applyFont="1" applyFill="1" applyBorder="1" applyAlignment="1" applyProtection="1">
      <alignment horizontal="right" vertical="top"/>
    </xf>
    <xf numFmtId="10" fontId="40" fillId="26" borderId="10" xfId="92" applyNumberFormat="1" applyFont="1" applyFill="1" applyBorder="1" applyAlignment="1" applyProtection="1">
      <alignment vertical="top"/>
    </xf>
    <xf numFmtId="168" fontId="40" fillId="26" borderId="10" xfId="0" applyNumberFormat="1" applyFont="1" applyFill="1" applyBorder="1" applyAlignment="1" applyProtection="1">
      <alignment horizontal="right" vertical="top"/>
    </xf>
    <xf numFmtId="4" fontId="5" fillId="0" borderId="10" xfId="87" applyNumberFormat="1" applyFont="1" applyBorder="1" applyAlignment="1" applyProtection="1">
      <alignment horizontal="right" vertical="top"/>
    </xf>
    <xf numFmtId="4" fontId="41" fillId="0" borderId="10" xfId="0" applyNumberFormat="1" applyFont="1" applyBorder="1" applyAlignment="1" applyProtection="1">
      <alignment vertical="top"/>
    </xf>
    <xf numFmtId="4" fontId="5" fillId="0" borderId="10" xfId="87" applyNumberFormat="1" applyFont="1" applyBorder="1" applyAlignment="1" applyProtection="1">
      <alignment vertical="top"/>
    </xf>
    <xf numFmtId="4" fontId="5" fillId="0" borderId="10" xfId="87" applyNumberFormat="1" applyFont="1" applyBorder="1" applyAlignment="1" applyProtection="1">
      <alignment horizontal="center" vertical="top"/>
    </xf>
    <xf numFmtId="4" fontId="5" fillId="27" borderId="9" xfId="0" applyNumberFormat="1" applyFont="1" applyFill="1" applyBorder="1" applyAlignment="1" applyProtection="1">
      <alignment horizontal="right" vertical="top"/>
    </xf>
    <xf numFmtId="4" fontId="8" fillId="27" borderId="9" xfId="0" applyNumberFormat="1" applyFont="1" applyFill="1" applyBorder="1" applyAlignment="1" applyProtection="1">
      <alignment horizontal="right" vertical="top"/>
    </xf>
    <xf numFmtId="4" fontId="5" fillId="27" borderId="9" xfId="0" applyNumberFormat="1" applyFont="1" applyFill="1" applyBorder="1" applyAlignment="1" applyProtection="1">
      <alignment horizontal="center" vertical="top"/>
    </xf>
    <xf numFmtId="4" fontId="36" fillId="26" borderId="10" xfId="66" applyNumberFormat="1" applyFont="1" applyFill="1" applyBorder="1" applyAlignment="1" applyProtection="1">
      <alignment vertical="top"/>
      <protection locked="0"/>
    </xf>
    <xf numFmtId="4" fontId="8" fillId="26" borderId="10" xfId="66" applyNumberFormat="1" applyFont="1" applyFill="1" applyBorder="1" applyAlignment="1" applyProtection="1">
      <alignment vertical="top"/>
      <protection locked="0"/>
    </xf>
    <xf numFmtId="4" fontId="5" fillId="26" borderId="10" xfId="0" applyNumberFormat="1" applyFont="1" applyFill="1" applyBorder="1" applyAlignment="1" applyProtection="1">
      <alignment horizontal="right" vertical="top" wrapText="1"/>
      <protection locked="0"/>
    </xf>
    <xf numFmtId="4" fontId="5" fillId="26" borderId="10" xfId="0" applyNumberFormat="1" applyFont="1" applyFill="1" applyBorder="1" applyAlignment="1" applyProtection="1">
      <alignment vertical="top"/>
      <protection locked="0"/>
    </xf>
    <xf numFmtId="4" fontId="8" fillId="26" borderId="10" xfId="0" applyNumberFormat="1" applyFont="1" applyFill="1" applyBorder="1" applyAlignment="1" applyProtection="1">
      <alignment horizontal="right" vertical="top" wrapText="1"/>
      <protection locked="0"/>
    </xf>
    <xf numFmtId="4" fontId="5" fillId="26" borderId="10" xfId="66" applyNumberFormat="1" applyFont="1" applyFill="1" applyBorder="1" applyAlignment="1" applyProtection="1">
      <alignment vertical="top" wrapText="1"/>
      <protection locked="0"/>
    </xf>
    <xf numFmtId="4" fontId="5" fillId="26" borderId="10" xfId="66" applyNumberFormat="1" applyFont="1" applyFill="1" applyBorder="1" applyAlignment="1" applyProtection="1">
      <alignment vertical="top"/>
      <protection locked="0"/>
    </xf>
    <xf numFmtId="4" fontId="5" fillId="26" borderId="10" xfId="0" applyNumberFormat="1" applyFont="1" applyFill="1" applyBorder="1" applyAlignment="1" applyProtection="1">
      <alignment vertical="top" wrapText="1"/>
      <protection locked="0"/>
    </xf>
    <xf numFmtId="4" fontId="5" fillId="26" borderId="9" xfId="0" applyNumberFormat="1" applyFont="1" applyFill="1" applyBorder="1" applyAlignment="1" applyProtection="1">
      <alignment vertical="top"/>
      <protection locked="0"/>
    </xf>
    <xf numFmtId="4" fontId="5" fillId="26" borderId="9" xfId="0" applyNumberFormat="1" applyFont="1" applyFill="1" applyBorder="1" applyAlignment="1" applyProtection="1">
      <alignment vertical="top" wrapText="1"/>
      <protection locked="0"/>
    </xf>
    <xf numFmtId="4" fontId="5" fillId="26" borderId="10" xfId="87" applyNumberFormat="1" applyFont="1" applyFill="1" applyBorder="1" applyAlignment="1" applyProtection="1">
      <alignment vertical="top"/>
      <protection locked="0"/>
    </xf>
    <xf numFmtId="4" fontId="36" fillId="28" borderId="10" xfId="66" applyNumberFormat="1" applyFont="1" applyFill="1" applyBorder="1" applyAlignment="1" applyProtection="1">
      <alignment vertical="top"/>
      <protection locked="0"/>
    </xf>
    <xf numFmtId="4" fontId="8" fillId="28" borderId="10" xfId="0" applyNumberFormat="1" applyFont="1" applyFill="1" applyBorder="1" applyAlignment="1" applyProtection="1">
      <alignment horizontal="right" vertical="top" wrapText="1"/>
      <protection locked="0"/>
    </xf>
    <xf numFmtId="4" fontId="5" fillId="26" borderId="10" xfId="0" applyNumberFormat="1" applyFont="1" applyFill="1" applyBorder="1" applyAlignment="1" applyProtection="1">
      <alignment horizontal="right" vertical="top"/>
      <protection locked="0"/>
    </xf>
    <xf numFmtId="4" fontId="42" fillId="26" borderId="10" xfId="0" applyNumberFormat="1" applyFont="1" applyFill="1" applyBorder="1" applyAlignment="1" applyProtection="1">
      <alignment horizontal="right" vertical="top"/>
      <protection locked="0"/>
    </xf>
    <xf numFmtId="4" fontId="5" fillId="26" borderId="9" xfId="0" applyNumberFormat="1" applyFont="1" applyFill="1" applyBorder="1" applyAlignment="1" applyProtection="1">
      <alignment horizontal="right" vertical="top"/>
      <protection locked="0"/>
    </xf>
    <xf numFmtId="4" fontId="42" fillId="26" borderId="10" xfId="0" applyNumberFormat="1" applyFont="1" applyFill="1" applyBorder="1" applyAlignment="1" applyProtection="1">
      <alignment vertical="top"/>
      <protection locked="0"/>
    </xf>
    <xf numFmtId="4" fontId="7" fillId="26" borderId="10" xfId="66" applyNumberFormat="1" applyFont="1" applyFill="1" applyBorder="1" applyAlignment="1" applyProtection="1">
      <alignment vertical="top" wrapText="1"/>
      <protection locked="0"/>
    </xf>
    <xf numFmtId="4" fontId="8" fillId="26" borderId="10" xfId="66" applyNumberFormat="1" applyFont="1" applyFill="1" applyBorder="1" applyAlignment="1" applyProtection="1">
      <alignment vertical="top" wrapText="1"/>
      <protection locked="0"/>
    </xf>
    <xf numFmtId="4" fontId="39" fillId="26" borderId="10" xfId="66" applyNumberFormat="1" applyFont="1" applyFill="1" applyBorder="1" applyAlignment="1" applyProtection="1">
      <alignment vertical="top"/>
      <protection locked="0"/>
    </xf>
    <xf numFmtId="4" fontId="42" fillId="26" borderId="10" xfId="0" applyNumberFormat="1" applyFont="1" applyFill="1" applyBorder="1" applyAlignment="1" applyProtection="1">
      <alignment vertical="top" wrapText="1"/>
      <protection locked="0"/>
    </xf>
    <xf numFmtId="4" fontId="5" fillId="26" borderId="9" xfId="66" applyNumberFormat="1" applyFont="1" applyFill="1" applyBorder="1" applyAlignment="1" applyProtection="1">
      <alignment vertical="top"/>
      <protection locked="0"/>
    </xf>
    <xf numFmtId="4" fontId="42" fillId="26" borderId="10" xfId="122" applyNumberFormat="1" applyFont="1" applyFill="1" applyBorder="1" applyAlignment="1" applyProtection="1">
      <alignment horizontal="right" vertical="top" wrapText="1"/>
      <protection locked="0"/>
    </xf>
    <xf numFmtId="4" fontId="36" fillId="28" borderId="9" xfId="66" applyNumberFormat="1" applyFont="1" applyFill="1" applyBorder="1" applyAlignment="1" applyProtection="1">
      <alignment vertical="top"/>
      <protection locked="0"/>
    </xf>
    <xf numFmtId="4" fontId="7" fillId="26" borderId="10" xfId="66" applyNumberFormat="1" applyFont="1" applyFill="1" applyBorder="1" applyAlignment="1" applyProtection="1">
      <alignment horizontal="right" vertical="top" wrapText="1"/>
      <protection locked="0"/>
    </xf>
    <xf numFmtId="4" fontId="0" fillId="26" borderId="10" xfId="0" applyNumberFormat="1" applyFill="1" applyBorder="1" applyAlignment="1" applyProtection="1">
      <alignment vertical="top"/>
      <protection locked="0"/>
    </xf>
    <xf numFmtId="4" fontId="5" fillId="26" borderId="9" xfId="87" applyNumberFormat="1" applyFont="1" applyFill="1" applyBorder="1" applyAlignment="1" applyProtection="1">
      <alignment vertical="top"/>
      <protection locked="0"/>
    </xf>
    <xf numFmtId="168" fontId="40" fillId="26" borderId="10" xfId="0" applyNumberFormat="1" applyFont="1" applyFill="1" applyBorder="1" applyAlignment="1" applyProtection="1">
      <alignment vertical="top" wrapText="1"/>
      <protection locked="0"/>
    </xf>
    <xf numFmtId="4" fontId="5" fillId="28" borderId="10" xfId="0" applyNumberFormat="1" applyFont="1" applyFill="1" applyBorder="1" applyAlignment="1" applyProtection="1">
      <alignment horizontal="right" vertical="top"/>
      <protection locked="0"/>
    </xf>
    <xf numFmtId="4" fontId="42" fillId="26" borderId="10" xfId="66" applyNumberFormat="1" applyFont="1" applyFill="1" applyBorder="1" applyAlignment="1" applyProtection="1">
      <alignment vertical="top" wrapText="1"/>
      <protection locked="0"/>
    </xf>
    <xf numFmtId="4" fontId="39" fillId="26" borderId="10" xfId="66" applyNumberFormat="1" applyFont="1" applyFill="1" applyBorder="1" applyAlignment="1" applyProtection="1">
      <alignment vertical="top" wrapText="1"/>
      <protection locked="0"/>
    </xf>
    <xf numFmtId="4" fontId="8" fillId="28" borderId="9" xfId="0" applyNumberFormat="1" applyFont="1" applyFill="1" applyBorder="1" applyAlignment="1" applyProtection="1">
      <alignment horizontal="right" vertical="top" wrapText="1"/>
      <protection locked="0"/>
    </xf>
    <xf numFmtId="4" fontId="5" fillId="26" borderId="10" xfId="67" applyNumberFormat="1" applyFont="1" applyFill="1" applyBorder="1" applyAlignment="1" applyProtection="1">
      <alignment vertical="top" wrapText="1"/>
      <protection locked="0"/>
    </xf>
    <xf numFmtId="4" fontId="5" fillId="26" borderId="9" xfId="67" applyNumberFormat="1" applyFont="1" applyFill="1" applyBorder="1" applyAlignment="1" applyProtection="1">
      <alignment vertical="top" wrapText="1"/>
      <protection locked="0"/>
    </xf>
    <xf numFmtId="4" fontId="39" fillId="26" borderId="11" xfId="66" applyNumberFormat="1" applyFont="1" applyFill="1" applyBorder="1" applyAlignment="1" applyProtection="1">
      <alignment vertical="top"/>
      <protection locked="0"/>
    </xf>
    <xf numFmtId="4" fontId="8" fillId="27" borderId="9" xfId="0" applyNumberFormat="1" applyFont="1" applyFill="1" applyBorder="1" applyAlignment="1" applyProtection="1">
      <alignment horizontal="right" vertical="top" wrapText="1"/>
      <protection locked="0"/>
    </xf>
    <xf numFmtId="4" fontId="8" fillId="27" borderId="10" xfId="0" applyNumberFormat="1" applyFont="1" applyFill="1" applyBorder="1" applyAlignment="1" applyProtection="1">
      <alignment horizontal="right" vertical="top" wrapText="1"/>
      <protection locked="0"/>
    </xf>
    <xf numFmtId="166" fontId="40" fillId="26" borderId="10" xfId="66" applyFont="1" applyFill="1" applyBorder="1" applyAlignment="1" applyProtection="1">
      <alignment horizontal="right" vertical="top"/>
      <protection locked="0"/>
    </xf>
    <xf numFmtId="4" fontId="5" fillId="0" borderId="10" xfId="87" applyNumberFormat="1" applyFont="1" applyBorder="1" applyAlignment="1" applyProtection="1">
      <alignment vertical="top"/>
      <protection locked="0"/>
    </xf>
    <xf numFmtId="4" fontId="5" fillId="27" borderId="9" xfId="0" applyNumberFormat="1" applyFont="1" applyFill="1" applyBorder="1" applyAlignment="1" applyProtection="1">
      <alignment horizontal="right" vertical="top"/>
      <protection locked="0"/>
    </xf>
    <xf numFmtId="4" fontId="5" fillId="26" borderId="10" xfId="119" applyNumberFormat="1" applyFont="1" applyFill="1" applyBorder="1" applyAlignment="1" applyProtection="1">
      <alignment horizontal="right" vertical="top" wrapText="1"/>
      <protection locked="0"/>
    </xf>
    <xf numFmtId="4" fontId="5" fillId="26" borderId="0" xfId="0" applyNumberFormat="1" applyFont="1" applyFill="1" applyBorder="1" applyAlignment="1">
      <alignment horizontal="right" vertical="top" wrapText="1"/>
    </xf>
    <xf numFmtId="4" fontId="8" fillId="26" borderId="0" xfId="0" applyNumberFormat="1" applyFont="1" applyFill="1" applyBorder="1" applyAlignment="1">
      <alignment vertical="top"/>
    </xf>
    <xf numFmtId="4" fontId="5" fillId="0" borderId="0" xfId="152" applyNumberFormat="1" applyFont="1" applyFill="1" applyBorder="1" applyAlignment="1">
      <alignment vertical="top" wrapText="1"/>
    </xf>
    <xf numFmtId="4" fontId="5" fillId="0" borderId="0" xfId="153" applyNumberFormat="1" applyFont="1" applyFill="1" applyBorder="1" applyAlignment="1">
      <alignment vertical="top" wrapText="1"/>
    </xf>
    <xf numFmtId="4" fontId="5" fillId="26" borderId="0" xfId="111" applyNumberFormat="1" applyFont="1" applyFill="1" applyAlignment="1">
      <alignment vertical="top" wrapText="1"/>
    </xf>
    <xf numFmtId="4" fontId="8" fillId="27" borderId="11" xfId="0" applyNumberFormat="1" applyFont="1" applyFill="1" applyBorder="1" applyAlignment="1" applyProtection="1">
      <alignment horizontal="center" vertical="top"/>
    </xf>
    <xf numFmtId="4" fontId="8" fillId="26" borderId="10" xfId="66" applyNumberFormat="1" applyFont="1" applyFill="1" applyBorder="1" applyAlignment="1" applyProtection="1">
      <alignment vertical="top"/>
    </xf>
    <xf numFmtId="4" fontId="8" fillId="26" borderId="10" xfId="120" applyNumberFormat="1" applyFont="1" applyFill="1" applyBorder="1" applyAlignment="1" applyProtection="1">
      <alignment horizontal="right" vertical="top" wrapText="1"/>
    </xf>
    <xf numFmtId="4" fontId="28" fillId="26" borderId="10" xfId="106" applyNumberFormat="1" applyFont="1" applyFill="1" applyBorder="1" applyAlignment="1" applyProtection="1">
      <alignment vertical="top"/>
    </xf>
    <xf numFmtId="4" fontId="0" fillId="26" borderId="10" xfId="106" applyNumberFormat="1" applyFont="1" applyFill="1" applyBorder="1" applyAlignment="1" applyProtection="1">
      <alignment vertical="top"/>
    </xf>
    <xf numFmtId="4" fontId="5" fillId="26" borderId="10" xfId="74" applyNumberFormat="1" applyFont="1" applyFill="1" applyBorder="1" applyAlignment="1" applyProtection="1">
      <alignment vertical="top" wrapText="1"/>
    </xf>
    <xf numFmtId="4" fontId="42" fillId="26" borderId="10" xfId="74" applyNumberFormat="1" applyFont="1" applyFill="1" applyBorder="1" applyAlignment="1" applyProtection="1">
      <alignment vertical="top" wrapText="1"/>
    </xf>
    <xf numFmtId="4" fontId="5" fillId="26" borderId="9" xfId="74" applyNumberFormat="1" applyFont="1" applyFill="1" applyBorder="1" applyAlignment="1" applyProtection="1">
      <alignment vertical="top" wrapText="1"/>
    </xf>
    <xf numFmtId="4" fontId="5" fillId="26" borderId="10" xfId="116" applyNumberFormat="1" applyFont="1" applyFill="1" applyBorder="1" applyAlignment="1" applyProtection="1">
      <alignment horizontal="right" vertical="top" wrapText="1"/>
    </xf>
    <xf numFmtId="4" fontId="5" fillId="26" borderId="10" xfId="113" applyNumberFormat="1" applyFont="1" applyFill="1" applyBorder="1" applyAlignment="1" applyProtection="1">
      <alignment vertical="top"/>
    </xf>
    <xf numFmtId="4" fontId="5" fillId="26" borderId="10" xfId="130" applyNumberFormat="1" applyFont="1" applyFill="1" applyBorder="1" applyAlignment="1" applyProtection="1">
      <alignment vertical="top"/>
    </xf>
    <xf numFmtId="4" fontId="42" fillId="26" borderId="10" xfId="130" applyNumberFormat="1" applyFont="1" applyFill="1" applyBorder="1" applyAlignment="1" applyProtection="1">
      <alignment vertical="top"/>
    </xf>
    <xf numFmtId="4" fontId="8" fillId="28" borderId="10" xfId="0" applyNumberFormat="1" applyFont="1" applyFill="1" applyBorder="1" applyAlignment="1" applyProtection="1">
      <alignment vertical="top"/>
    </xf>
    <xf numFmtId="4" fontId="5" fillId="26" borderId="10" xfId="74" applyNumberFormat="1" applyFont="1" applyFill="1" applyBorder="1" applyAlignment="1" applyProtection="1">
      <alignment horizontal="right" vertical="top" wrapText="1"/>
    </xf>
    <xf numFmtId="4" fontId="8" fillId="28" borderId="9" xfId="66" applyNumberFormat="1" applyFont="1" applyFill="1" applyBorder="1" applyAlignment="1" applyProtection="1">
      <alignment vertical="top"/>
    </xf>
    <xf numFmtId="4" fontId="44" fillId="26" borderId="10" xfId="106" applyNumberFormat="1" applyFont="1" applyFill="1" applyBorder="1" applyAlignment="1" applyProtection="1">
      <alignment vertical="top"/>
    </xf>
    <xf numFmtId="4" fontId="42" fillId="26" borderId="10" xfId="74" applyNumberFormat="1" applyFont="1" applyFill="1" applyBorder="1" applyAlignment="1" applyProtection="1">
      <alignment horizontal="right" vertical="top" wrapText="1"/>
    </xf>
    <xf numFmtId="4" fontId="42" fillId="26" borderId="11" xfId="0" applyNumberFormat="1" applyFont="1" applyFill="1" applyBorder="1" applyAlignment="1" applyProtection="1">
      <alignment vertical="top" wrapText="1"/>
    </xf>
    <xf numFmtId="4" fontId="40" fillId="26" borderId="10" xfId="106" applyNumberFormat="1" applyFont="1" applyFill="1" applyBorder="1" applyAlignment="1" applyProtection="1">
      <alignment vertical="top"/>
    </xf>
    <xf numFmtId="4" fontId="8" fillId="28" borderId="10" xfId="122" applyNumberFormat="1" applyFont="1" applyFill="1" applyBorder="1" applyAlignment="1" applyProtection="1">
      <alignment vertical="top"/>
    </xf>
    <xf numFmtId="4" fontId="5" fillId="0" borderId="10" xfId="123" applyNumberFormat="1" applyFont="1" applyFill="1" applyBorder="1" applyAlignment="1" applyProtection="1">
      <alignment vertical="top" wrapText="1"/>
    </xf>
    <xf numFmtId="4" fontId="8" fillId="27" borderId="9" xfId="122" applyNumberFormat="1" applyFont="1" applyFill="1" applyBorder="1" applyAlignment="1" applyProtection="1">
      <alignment vertical="top"/>
    </xf>
    <xf numFmtId="4" fontId="5" fillId="26" borderId="0" xfId="0" applyNumberFormat="1" applyFont="1" applyFill="1" applyAlignment="1">
      <alignment horizontal="center" vertical="top" wrapText="1"/>
    </xf>
    <xf numFmtId="4" fontId="8" fillId="26" borderId="0" xfId="0" quotePrefix="1" applyNumberFormat="1" applyFont="1" applyFill="1" applyBorder="1" applyAlignment="1">
      <alignment horizontal="justify" vertical="top" wrapText="1"/>
    </xf>
    <xf numFmtId="4" fontId="5" fillId="26" borderId="0" xfId="0" quotePrefix="1" applyNumberFormat="1" applyFont="1" applyFill="1" applyBorder="1" applyAlignment="1">
      <alignment horizontal="justify" vertical="top" wrapText="1"/>
    </xf>
    <xf numFmtId="4" fontId="8" fillId="26" borderId="0" xfId="0" quotePrefix="1" applyNumberFormat="1" applyFont="1" applyFill="1" applyBorder="1" applyAlignment="1">
      <alignment horizontal="center" vertical="top"/>
    </xf>
    <xf numFmtId="0" fontId="8" fillId="26" borderId="0" xfId="0" quotePrefix="1" applyNumberFormat="1" applyFont="1" applyFill="1" applyBorder="1" applyAlignment="1">
      <alignment horizontal="justify" vertical="top" wrapText="1"/>
    </xf>
    <xf numFmtId="0" fontId="5" fillId="26" borderId="0" xfId="0" quotePrefix="1" applyNumberFormat="1" applyFont="1" applyFill="1" applyBorder="1" applyAlignment="1">
      <alignment horizontal="justify" vertical="top" wrapText="1"/>
    </xf>
    <xf numFmtId="4" fontId="8" fillId="26" borderId="0" xfId="0" applyNumberFormat="1" applyFont="1" applyFill="1" applyAlignment="1">
      <alignment horizontal="center" vertical="top"/>
    </xf>
  </cellXfs>
  <cellStyles count="15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omma 2" xfId="46"/>
    <cellStyle name="Comma 4" xfId="136"/>
    <cellStyle name="Comma_ANALISIS EL PUERTO" xfId="47"/>
    <cellStyle name="Énfasis1" xfId="48" builtinId="29" customBuiltin="1"/>
    <cellStyle name="Énfasis2" xfId="49" builtinId="33" customBuiltin="1"/>
    <cellStyle name="Énfasis3" xfId="50" builtinId="37" customBuiltin="1"/>
    <cellStyle name="Énfasis4" xfId="51" builtinId="41" customBuiltin="1"/>
    <cellStyle name="Énfasis5" xfId="52" builtinId="45" customBuiltin="1"/>
    <cellStyle name="Énfasis6" xfId="53" builtinId="49" customBuiltin="1"/>
    <cellStyle name="Euro" xfId="54"/>
    <cellStyle name="Explanatory Text" xfId="55"/>
    <cellStyle name="F2" xfId="56"/>
    <cellStyle name="F3" xfId="57"/>
    <cellStyle name="F4" xfId="58"/>
    <cellStyle name="F5" xfId="59"/>
    <cellStyle name="F6" xfId="60"/>
    <cellStyle name="F7" xfId="61"/>
    <cellStyle name="F8" xfId="62"/>
    <cellStyle name="Heading 2" xfId="63"/>
    <cellStyle name="Heading 3" xfId="64"/>
    <cellStyle name="Incorrecto" xfId="65" builtinId="27" customBuiltin="1"/>
    <cellStyle name="Millares" xfId="66" builtinId="3"/>
    <cellStyle name="Millares 10 2" xfId="106"/>
    <cellStyle name="Millares 10 2 2" xfId="114"/>
    <cellStyle name="Millares 10 2 2 2" xfId="111"/>
    <cellStyle name="Millares 10 2 2 2 2" xfId="117"/>
    <cellStyle name="Millares 10 2 3" xfId="147"/>
    <cellStyle name="Millares 10 3" xfId="112"/>
    <cellStyle name="Millares 10 4" xfId="137"/>
    <cellStyle name="Millares 11" xfId="102"/>
    <cellStyle name="Millares 11 2" xfId="126"/>
    <cellStyle name="Millares 11 3" xfId="143"/>
    <cellStyle name="Millares 12 2" xfId="145"/>
    <cellStyle name="Millares 12 3" xfId="120"/>
    <cellStyle name="Millares 14" xfId="67"/>
    <cellStyle name="Millares 17" xfId="150"/>
    <cellStyle name="Millares 2" xfId="68"/>
    <cellStyle name="Millares 2 2" xfId="103"/>
    <cellStyle name="Millares 2 2 2" xfId="135"/>
    <cellStyle name="Millares 2 2 2 3" xfId="123"/>
    <cellStyle name="Millares 2 4" xfId="121"/>
    <cellStyle name="Millares 2_XXXCopia de Pres. elab. no. 24-12  Terrm. ampliacion Ac. Monte Plata" xfId="116"/>
    <cellStyle name="Millares 3" xfId="69"/>
    <cellStyle name="Millares 3 2 3 3" xfId="149"/>
    <cellStyle name="Millares 3 3" xfId="119"/>
    <cellStyle name="Millares 3 3 2" xfId="133"/>
    <cellStyle name="Millares 3_111-12 ac neyba zona alta" xfId="153"/>
    <cellStyle name="Millares 4" xfId="70"/>
    <cellStyle name="Millares 4 2" xfId="148"/>
    <cellStyle name="Millares 5" xfId="71"/>
    <cellStyle name="Millares 5 2" xfId="131"/>
    <cellStyle name="Millares 5 3" xfId="72"/>
    <cellStyle name="Millares 5 3 2" xfId="122"/>
    <cellStyle name="Millares 5 3 2 2" xfId="138"/>
    <cellStyle name="Millares 5 3 3" xfId="144"/>
    <cellStyle name="Millares 6" xfId="73"/>
    <cellStyle name="Millares 7 3" xfId="108"/>
    <cellStyle name="Millares_NUEVO FORMATO DE PRESUPUESTOS" xfId="74"/>
    <cellStyle name="Millares_PRES 059-09 REHABIL. PLANTA DE TRATAMIENTO DE 80 LPS RAPIDA, AC. HATO DEL YAQUE" xfId="130"/>
    <cellStyle name="Moneda 2" xfId="140"/>
    <cellStyle name="Moneda 6" xfId="128"/>
    <cellStyle name="Neutral" xfId="75" builtinId="28" customBuiltin="1"/>
    <cellStyle name="No-definido" xfId="76"/>
    <cellStyle name="Normal" xfId="0" builtinId="0"/>
    <cellStyle name="Normal - Style1" xfId="77"/>
    <cellStyle name="Normal 10 2" xfId="104"/>
    <cellStyle name="Normal 10 2 2" xfId="109"/>
    <cellStyle name="Normal 11" xfId="129"/>
    <cellStyle name="Normal 14" xfId="118"/>
    <cellStyle name="Normal 18" xfId="78"/>
    <cellStyle name="Normal 19" xfId="152"/>
    <cellStyle name="Normal 2" xfId="79"/>
    <cellStyle name="Normal 2 10" xfId="115"/>
    <cellStyle name="Normal 2 2" xfId="80"/>
    <cellStyle name="Normal 2 2 2" xfId="110"/>
    <cellStyle name="Normal 2 2 2 2" xfId="134"/>
    <cellStyle name="Normal 2 26" xfId="151"/>
    <cellStyle name="Normal 2 3" xfId="81"/>
    <cellStyle name="Normal 2 3 2" xfId="107"/>
    <cellStyle name="Normal 2 3 2 2" xfId="142"/>
    <cellStyle name="Normal 2 5" xfId="127"/>
    <cellStyle name="Normal 2_07-09 presupu..." xfId="82"/>
    <cellStyle name="Normal 3" xfId="83"/>
    <cellStyle name="Normal 3 2" xfId="141"/>
    <cellStyle name="Normal 4" xfId="84"/>
    <cellStyle name="Normal 4 2" xfId="124"/>
    <cellStyle name="Normal 5" xfId="85"/>
    <cellStyle name="Normal 6 2" xfId="146"/>
    <cellStyle name="Normal 7" xfId="86"/>
    <cellStyle name="Normal 85" xfId="132"/>
    <cellStyle name="Normal 9" xfId="113"/>
    <cellStyle name="Normal 9 2" xfId="139"/>
    <cellStyle name="Normal 9 3" xfId="125"/>
    <cellStyle name="Normal_502-01 alcantarillado sanitario academia de entrenamiento policial de hatilloparte b" xfId="87"/>
    <cellStyle name="Normal_55-09 Equipamiento Pozos Ac. Rural El Llano" xfId="88"/>
    <cellStyle name="Normal_Hoja1" xfId="105"/>
    <cellStyle name="Normal_rec 2 al 98-05 terminacion ac. la cueva de cevicos 2da. etapa ac. mult. guanabano- cruce de maguaca parte b y guanabano como ext. al ac. la cueva de cevico 1" xfId="89"/>
    <cellStyle name="Output" xfId="90"/>
    <cellStyle name="Percent 2" xfId="91"/>
    <cellStyle name="Porcentaje" xfId="92" builtinId="5"/>
    <cellStyle name="Porcentual 2" xfId="93"/>
    <cellStyle name="Porcentual 5" xfId="94"/>
    <cellStyle name="Salida" xfId="95" builtinId="21" customBuiltin="1"/>
    <cellStyle name="Texto explicativo" xfId="96" builtinId="53" customBuiltin="1"/>
    <cellStyle name="Title" xfId="97"/>
    <cellStyle name="Título" xfId="98" builtinId="15" customBuiltin="1"/>
    <cellStyle name="Título 2" xfId="99" builtinId="17" customBuiltin="1"/>
    <cellStyle name="Título 3" xfId="100" builtinId="18" customBuiltin="1"/>
    <cellStyle name="Total" xfId="10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1EF066F7-B74C-44EB-B97A-E2F6F163CD1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297C94A7-5D5C-4EB7-925C-24EE82E2EFA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C10EC264-A6D1-4A4C-BC9A-7D09B139D59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810661-4114-4356-8FE3-9E278C63A7E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7FE6EDD-227C-4160-8BC2-315C21CBE62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9D583ED0-1906-4080-AD04-E271480D302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ECA452-3C7A-4D7A-B681-DBA39E34CC78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106E8A6F-6B4E-4CC7-A0E5-96B742B71A55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D8688488-3D5E-4834-9B82-32F19E761ED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342CEBBB-003B-4EAE-8AEC-7584C6450F2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B25A740B-1794-4643-9D07-3D3EC03121C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7667824F-C422-4ED9-9D94-8209132D79C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6939885C-FE29-403A-9378-6B8A897DB49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BBBA6AA3-FC98-4A96-AD57-513B0963773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F3158D0C-493E-4D21-A802-E31293DACA5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A05A4DC2-D780-400C-9733-2AC67E195B6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34F5682F-8A25-4EBA-A49B-D65B743B1EB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FF95D4E-98F4-4AEF-BFE8-C3AF3D38775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6F5ABBFD-3F28-423D-B8EC-E58AB694533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B72AB373-D96A-4158-9861-DFB9F22B2B01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A3A4AE9-2D92-4A8F-983C-735B17BDB00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85C1BA7E-FA7D-44BE-B8F7-18FC0DDC84B4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8524A99C-36B7-46CD-98C7-1E07C9D26FA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9FF5A2FB-2184-4509-8D39-297E9C866CAD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27BE2AD0-CE75-4638-B0BE-8494A9A5DEE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30C8E1AC-2D55-4001-9937-E72785C42E7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2F21C364-FA82-4E71-89E1-4B6EF13C2755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304E2CB8-D503-4F74-9E76-168610B06F1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6A590A00-66C5-438C-95E5-845CD8B935A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B6A4D1FE-7251-4175-A449-EF73560D923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A2385404-2239-43A9-BACD-CA49196C9B2D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363195A6-1D25-41F7-B40D-1EA2779CD4B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40331898-9367-450A-A0F2-473EB6EAE85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F06966D1-EBA3-4F4F-A8BE-EE95A4FF14C1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6C5DA3CC-52F4-41D0-92EB-94561B4011F0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EAF48BA9-FD1D-4DC8-9B53-E98AAA1423F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3880C7D7-42A5-4B58-9CDF-43A7CAC906E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B22D1F26-7823-4434-85D8-5EAAEAE15404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8222626A-2DFE-4575-84ED-11565A33C478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12E98BA8-AB11-462E-86E5-0DE1C51B9FD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D3979B1D-FB70-42D9-837B-E2D556CD2D2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D296FD2F-0964-4F28-A392-771B2C034695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316B6F34-B963-45CD-A941-0E1E9B30017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FD3ACEBC-E90A-4B9E-88EB-BA1E4EF9C1F4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397D64A2-6D23-40AB-8431-8273A0C7B77B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10FBF350-0E84-48C9-A8EE-1E1AAD0F52E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7132A537-B550-4F7B-A43C-385B68C13A2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649F6C46-3AB9-407C-B82D-9C10A9C52F01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FEDE1994-7F7C-45F5-B35D-84E1025F0ACF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BBB5AA59-BC1A-48D4-A64B-D6AF902F557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00D1EBAB-AEC8-4CF7-916F-382E04084CBB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29D4EB4E-2B0C-41B8-8A70-82DC31B24DF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8CC6C7A6-1A4E-4DF4-A7E2-A9D2137C606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2CB4A62-3A96-4BAA-94F2-5F28FCC56EA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208BB29D-4EC8-4200-AC81-D1A6F20427F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E51D5143-B201-4EC7-9FBF-3383D9171F8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17D13AA9-394B-4EA3-9BA0-90F43D5D55C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269F5D90-DB4F-4C86-86EF-46B5B14390D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6ECBEE15-9C17-4D86-B9C0-DDEEB7E9CBAB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8CE2AF7-C525-4972-9016-ACF240E0E99D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F9357150-AAC9-44F9-A990-7B1BB6DA85B5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1AF8BAE4-58C7-4E1D-92E5-BF26961B10B6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4E956CCC-CA4A-46A5-83F9-09713842CC1E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EBA6F08F-B5C5-46E0-95CA-EE9EC2C025E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E781019-AC27-4BC3-B126-579BF5AEAB32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14E5513D-1D9E-41C4-B579-063FD5C7E81C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id="{99B12FD5-51A4-4BB7-AB2B-FD834BC7EAD8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69" name="Text Box 9">
          <a:extLst>
            <a:ext uri="{FF2B5EF4-FFF2-40B4-BE49-F238E27FC236}">
              <a16:creationId xmlns:a16="http://schemas.microsoft.com/office/drawing/2014/main" id="{E07DD71F-C272-4D6A-ACD3-62A18564B02B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92A1C350-3F4B-41F2-98FD-42363B4AFA7D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FAA09309-E0D1-4065-BEEB-548B058C0E07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3E72EE3B-6585-4610-A9ED-192EE2980203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635</xdr:row>
      <xdr:rowOff>0</xdr:rowOff>
    </xdr:from>
    <xdr:to>
      <xdr:col>1</xdr:col>
      <xdr:colOff>1304925</xdr:colOff>
      <xdr:row>645</xdr:row>
      <xdr:rowOff>73759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AF7AEFF4-8817-4C29-9D67-575E2ED313C9}"/>
            </a:ext>
          </a:extLst>
        </xdr:cNvPr>
        <xdr:cNvSpPr txBox="1">
          <a:spLocks noChangeArrowheads="1"/>
        </xdr:cNvSpPr>
      </xdr:nvSpPr>
      <xdr:spPr bwMode="auto">
        <a:xfrm>
          <a:off x="1762125" y="300570900"/>
          <a:ext cx="0" cy="169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3F788A07-DBE2-41B1-8FD0-4F679496DC6A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72D22307-66F7-4DA0-91E8-4B48F6F9F17F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642828A4-7CCB-4D44-8831-F60A3AFA8AF3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513188A4-7021-406B-92A4-83498D8028BF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654A5020-A477-4930-9542-3B6EB34EB10D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6022C12-E94A-4D0B-8A45-10F88C095555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35009504-3434-4F18-B2B9-DAFC276CC53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E1592FFE-1FF8-4224-AE76-8BB7888E211D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4766B1C4-7553-4848-99F8-7F0D6B78283A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5C99125A-C08F-4876-826A-381C8D7E0CAF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44F78C16-47BA-46C4-B813-3DBACEA162F2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319DC86B-DE4A-4DC8-8B3C-FB7C945C79C9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CFC2BE9A-F925-4118-AA00-D75E6A6F9572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C0858984-4990-4E32-8404-472045F8A8A8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C1DF1181-F576-4303-8C05-A6F3371EB364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634</xdr:row>
      <xdr:rowOff>0</xdr:rowOff>
    </xdr:from>
    <xdr:to>
      <xdr:col>1</xdr:col>
      <xdr:colOff>1285875</xdr:colOff>
      <xdr:row>645</xdr:row>
      <xdr:rowOff>83284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F927C69A-129F-4410-8BE3-3B0EBEB48730}"/>
            </a:ext>
          </a:extLst>
        </xdr:cNvPr>
        <xdr:cNvSpPr txBox="1">
          <a:spLocks noChangeArrowheads="1"/>
        </xdr:cNvSpPr>
      </xdr:nvSpPr>
      <xdr:spPr bwMode="auto">
        <a:xfrm>
          <a:off x="1743075" y="300408975"/>
          <a:ext cx="0" cy="1864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657</xdr:row>
      <xdr:rowOff>0</xdr:rowOff>
    </xdr:from>
    <xdr:to>
      <xdr:col>1</xdr:col>
      <xdr:colOff>1409700</xdr:colOff>
      <xdr:row>658</xdr:row>
      <xdr:rowOff>114300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657</xdr:row>
      <xdr:rowOff>0</xdr:rowOff>
    </xdr:from>
    <xdr:to>
      <xdr:col>1</xdr:col>
      <xdr:colOff>1409700</xdr:colOff>
      <xdr:row>658</xdr:row>
      <xdr:rowOff>104775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657</xdr:row>
      <xdr:rowOff>0</xdr:rowOff>
    </xdr:from>
    <xdr:to>
      <xdr:col>1</xdr:col>
      <xdr:colOff>1409700</xdr:colOff>
      <xdr:row>658</xdr:row>
      <xdr:rowOff>104775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657</xdr:row>
      <xdr:rowOff>0</xdr:rowOff>
    </xdr:from>
    <xdr:to>
      <xdr:col>1</xdr:col>
      <xdr:colOff>1409700</xdr:colOff>
      <xdr:row>658</xdr:row>
      <xdr:rowOff>114300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657</xdr:row>
      <xdr:rowOff>0</xdr:rowOff>
    </xdr:from>
    <xdr:to>
      <xdr:col>1</xdr:col>
      <xdr:colOff>1409700</xdr:colOff>
      <xdr:row>658</xdr:row>
      <xdr:rowOff>114300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66547ACB-2581-489D-A253-98D8A99F26F0}"/>
            </a:ext>
          </a:extLst>
        </xdr:cNvPr>
        <xdr:cNvSpPr txBox="1">
          <a:spLocks noChangeArrowheads="1"/>
        </xdr:cNvSpPr>
      </xdr:nvSpPr>
      <xdr:spPr bwMode="auto">
        <a:xfrm>
          <a:off x="1762125" y="307590825"/>
          <a:ext cx="104775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0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1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8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1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21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2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3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43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4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4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0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1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3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5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58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5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6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79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0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8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6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7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8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89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1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3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4" name="Text Box 15"/>
        <xdr:cNvSpPr txBox="1">
          <a:spLocks noChangeArrowheads="1"/>
        </xdr:cNvSpPr>
      </xdr:nvSpPr>
      <xdr:spPr bwMode="auto">
        <a:xfrm>
          <a:off x="1743075" y="3143250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295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9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9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9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29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7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8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09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0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1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2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3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4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6</xdr:row>
      <xdr:rowOff>333374</xdr:rowOff>
    </xdr:to>
    <xdr:sp macro="" textlink="">
      <xdr:nvSpPr>
        <xdr:cNvPr id="315" name="Text Box 15"/>
        <xdr:cNvSpPr txBox="1">
          <a:spLocks noChangeArrowheads="1"/>
        </xdr:cNvSpPr>
      </xdr:nvSpPr>
      <xdr:spPr bwMode="auto">
        <a:xfrm>
          <a:off x="1743075" y="2933700"/>
          <a:ext cx="95250" cy="31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316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</xdr:row>
      <xdr:rowOff>0</xdr:rowOff>
    </xdr:from>
    <xdr:to>
      <xdr:col>1</xdr:col>
      <xdr:colOff>1381125</xdr:colOff>
      <xdr:row>8</xdr:row>
      <xdr:rowOff>108962</xdr:rowOff>
    </xdr:to>
    <xdr:sp macro="" textlink="">
      <xdr:nvSpPr>
        <xdr:cNvPr id="317" name="Text Box 15"/>
        <xdr:cNvSpPr txBox="1">
          <a:spLocks noChangeArrowheads="1"/>
        </xdr:cNvSpPr>
      </xdr:nvSpPr>
      <xdr:spPr bwMode="auto">
        <a:xfrm>
          <a:off x="1743075" y="3209925"/>
          <a:ext cx="95250" cy="515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1304925</xdr:colOff>
      <xdr:row>657</xdr:row>
      <xdr:rowOff>0</xdr:rowOff>
    </xdr:from>
    <xdr:ext cx="104775" cy="273051"/>
    <xdr:sp macro="" textlink="">
      <xdr:nvSpPr>
        <xdr:cNvPr id="319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657</xdr:row>
      <xdr:rowOff>0</xdr:rowOff>
    </xdr:from>
    <xdr:ext cx="104775" cy="263526"/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657</xdr:row>
      <xdr:rowOff>0</xdr:rowOff>
    </xdr:from>
    <xdr:ext cx="104775" cy="263526"/>
    <xdr:sp macro="" textlink="">
      <xdr:nvSpPr>
        <xdr:cNvPr id="321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1304925</xdr:colOff>
      <xdr:row>657</xdr:row>
      <xdr:rowOff>0</xdr:rowOff>
    </xdr:from>
    <xdr:ext cx="104775" cy="273051"/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45148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657</xdr:row>
      <xdr:rowOff>0</xdr:rowOff>
    </xdr:from>
    <xdr:ext cx="104775" cy="273051"/>
    <xdr:sp macro="" textlink="">
      <xdr:nvSpPr>
        <xdr:cNvPr id="323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657</xdr:row>
      <xdr:rowOff>0</xdr:rowOff>
    </xdr:from>
    <xdr:ext cx="104775" cy="263526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657</xdr:row>
      <xdr:rowOff>0</xdr:rowOff>
    </xdr:from>
    <xdr:ext cx="104775" cy="263526"/>
    <xdr:sp macro="" textlink="">
      <xdr:nvSpPr>
        <xdr:cNvPr id="325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657</xdr:row>
      <xdr:rowOff>0</xdr:rowOff>
    </xdr:from>
    <xdr:ext cx="104775" cy="273051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1304925</xdr:colOff>
      <xdr:row>657</xdr:row>
      <xdr:rowOff>0</xdr:rowOff>
    </xdr:from>
    <xdr:ext cx="104775" cy="273051"/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66547ACB-2581-489D-A253-98D8A99F26F0}"/>
            </a:ext>
          </a:extLst>
        </xdr:cNvPr>
        <xdr:cNvSpPr txBox="1">
          <a:spLocks noChangeArrowheads="1"/>
        </xdr:cNvSpPr>
      </xdr:nvSpPr>
      <xdr:spPr bwMode="auto">
        <a:xfrm>
          <a:off x="50101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657</xdr:row>
      <xdr:rowOff>0</xdr:rowOff>
    </xdr:from>
    <xdr:ext cx="104775" cy="273051"/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657</xdr:row>
      <xdr:rowOff>0</xdr:rowOff>
    </xdr:from>
    <xdr:ext cx="104775" cy="263526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657</xdr:row>
      <xdr:rowOff>0</xdr:rowOff>
    </xdr:from>
    <xdr:ext cx="104775" cy="263526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657</xdr:row>
      <xdr:rowOff>0</xdr:rowOff>
    </xdr:from>
    <xdr:ext cx="104775" cy="273051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1304925</xdr:colOff>
      <xdr:row>657</xdr:row>
      <xdr:rowOff>0</xdr:rowOff>
    </xdr:from>
    <xdr:ext cx="104775" cy="273051"/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66547ACB-2581-489D-A253-98D8A99F26F0}"/>
            </a:ext>
          </a:extLst>
        </xdr:cNvPr>
        <xdr:cNvSpPr txBox="1">
          <a:spLocks noChangeArrowheads="1"/>
        </xdr:cNvSpPr>
      </xdr:nvSpPr>
      <xdr:spPr bwMode="auto">
        <a:xfrm>
          <a:off x="5962650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657</xdr:row>
      <xdr:rowOff>0</xdr:rowOff>
    </xdr:from>
    <xdr:ext cx="104775" cy="273051"/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3F08ECE6-646E-4EB9-A3CA-8704D10BAA5A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657</xdr:row>
      <xdr:rowOff>0</xdr:rowOff>
    </xdr:from>
    <xdr:ext cx="104775" cy="263526"/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93152F7F-0CFA-4F6D-8EFA-6A915A38E69E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657</xdr:row>
      <xdr:rowOff>0</xdr:rowOff>
    </xdr:from>
    <xdr:ext cx="104775" cy="263526"/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6CD53792-9DC7-4FC4-BCE5-DEAB567197BA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6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657</xdr:row>
      <xdr:rowOff>0</xdr:rowOff>
    </xdr:from>
    <xdr:ext cx="104775" cy="273051"/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22EC53F3-7235-45F6-B1AE-B39553121504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1304925</xdr:colOff>
      <xdr:row>657</xdr:row>
      <xdr:rowOff>0</xdr:rowOff>
    </xdr:from>
    <xdr:ext cx="104775" cy="273051"/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66547ACB-2581-489D-A253-98D8A99F26F0}"/>
            </a:ext>
          </a:extLst>
        </xdr:cNvPr>
        <xdr:cNvSpPr txBox="1">
          <a:spLocks noChangeArrowheads="1"/>
        </xdr:cNvSpPr>
      </xdr:nvSpPr>
      <xdr:spPr bwMode="auto">
        <a:xfrm>
          <a:off x="7077075" y="307590825"/>
          <a:ext cx="104775" cy="273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>
        <row r="212">
          <cell r="H212">
            <v>2563.4295469815961</v>
          </cell>
        </row>
      </sheetData>
      <sheetData sheetId="25"/>
      <sheetData sheetId="26"/>
      <sheetData sheetId="27"/>
      <sheetData sheetId="28"/>
      <sheetData sheetId="29"/>
      <sheetData sheetId="30">
        <row r="212">
          <cell r="H212">
            <v>2563.4295469815961</v>
          </cell>
        </row>
      </sheetData>
      <sheetData sheetId="31">
        <row r="212">
          <cell r="H212">
            <v>2563.4295469815961</v>
          </cell>
        </row>
      </sheetData>
      <sheetData sheetId="32">
        <row r="212">
          <cell r="H212">
            <v>2563.4295469815961</v>
          </cell>
        </row>
      </sheetData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>
        <row r="212">
          <cell r="H212">
            <v>2563.4295469815961</v>
          </cell>
        </row>
      </sheetData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>
        <row r="212">
          <cell r="H212">
            <v>2563.4295469815961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0">
          <cell r="C10">
            <v>43335</v>
          </cell>
        </row>
      </sheetData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  <sheetName val="addenda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>
        <row r="4">
          <cell r="A4" t="str">
            <v>Id.</v>
          </cell>
        </row>
      </sheetData>
      <sheetData sheetId="39"/>
      <sheetData sheetId="40">
        <row r="4">
          <cell r="A4" t="str">
            <v>Id.</v>
          </cell>
        </row>
      </sheetData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>
        <row r="4">
          <cell r="A4" t="str">
            <v>Id.</v>
          </cell>
        </row>
      </sheetData>
      <sheetData sheetId="49"/>
      <sheetData sheetId="50">
        <row r="4">
          <cell r="A4" t="str">
            <v>Id.</v>
          </cell>
        </row>
      </sheetData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>
        <row r="4">
          <cell r="A4" t="str">
            <v>Id.</v>
          </cell>
        </row>
      </sheetData>
      <sheetData sheetId="59"/>
      <sheetData sheetId="60">
        <row r="4">
          <cell r="A4" t="str">
            <v>Id.</v>
          </cell>
        </row>
      </sheetData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>
        <row r="4">
          <cell r="A4" t="str">
            <v>Id.</v>
          </cell>
        </row>
      </sheetData>
      <sheetData sheetId="82">
        <row r="4">
          <cell r="A4" t="str">
            <v>Id.</v>
          </cell>
        </row>
      </sheetData>
      <sheetData sheetId="83">
        <row r="4">
          <cell r="A4" t="str">
            <v>Id.</v>
          </cell>
        </row>
      </sheetData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>
        <row r="4">
          <cell r="A4" t="str">
            <v>Id.</v>
          </cell>
        </row>
      </sheetData>
      <sheetData sheetId="92">
        <row r="4">
          <cell r="A4" t="str">
            <v>Id.</v>
          </cell>
        </row>
      </sheetData>
      <sheetData sheetId="93">
        <row r="4">
          <cell r="A4" t="str">
            <v>Id.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  <sheetName val="PRESUPUESTO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5"/>
  <sheetViews>
    <sheetView showZeros="0" tabSelected="1" view="pageBreakPreview" topLeftCell="A3" zoomScale="110" zoomScaleNormal="110" zoomScaleSheetLayoutView="110" workbookViewId="0">
      <selection activeCell="D3" sqref="D3"/>
    </sheetView>
  </sheetViews>
  <sheetFormatPr baseColWidth="10" defaultRowHeight="12.95" customHeight="1" x14ac:dyDescent="0.2"/>
  <cols>
    <col min="1" max="1" width="6.85546875" style="9" customWidth="1"/>
    <col min="2" max="2" width="50" style="9" customWidth="1"/>
    <col min="3" max="3" width="10.85546875" style="32" customWidth="1"/>
    <col min="4" max="4" width="6.85546875" style="32" customWidth="1"/>
    <col min="5" max="5" width="14.28515625" style="26" customWidth="1"/>
    <col min="6" max="6" width="15.5703125" style="33" customWidth="1"/>
    <col min="7" max="7" width="15" style="31" bestFit="1" customWidth="1"/>
    <col min="8" max="8" width="15" style="31" customWidth="1"/>
    <col min="9" max="9" width="12.28515625" style="31" bestFit="1" customWidth="1"/>
    <col min="10" max="16384" width="11.42578125" style="31"/>
  </cols>
  <sheetData>
    <row r="1" spans="1:24" s="4" customFormat="1" ht="15" customHeight="1" x14ac:dyDescent="0.2">
      <c r="A1" s="238" t="s">
        <v>383</v>
      </c>
      <c r="B1" s="266" t="s">
        <v>387</v>
      </c>
      <c r="C1" s="267"/>
      <c r="D1" s="267"/>
      <c r="E1" s="267"/>
      <c r="F1" s="267"/>
      <c r="G1" s="23"/>
    </row>
    <row r="2" spans="1:24" s="4" customFormat="1" ht="15" customHeight="1" x14ac:dyDescent="0.2">
      <c r="A2" s="238" t="s">
        <v>384</v>
      </c>
      <c r="B2" s="269">
        <v>15412</v>
      </c>
      <c r="C2" s="270"/>
      <c r="D2" s="270"/>
      <c r="E2" s="270"/>
      <c r="F2" s="270"/>
      <c r="G2" s="23"/>
    </row>
    <row r="3" spans="1:24" s="4" customFormat="1" ht="12.75" customHeight="1" x14ac:dyDescent="0.2">
      <c r="A3" s="24" t="s">
        <v>385</v>
      </c>
      <c r="B3" s="239"/>
      <c r="C3" s="10"/>
      <c r="D3" s="25" t="s">
        <v>386</v>
      </c>
      <c r="E3" s="240"/>
      <c r="F3" s="241"/>
      <c r="G3" s="23"/>
    </row>
    <row r="4" spans="1:24" s="4" customFormat="1" ht="12" customHeight="1" x14ac:dyDescent="0.2">
      <c r="A4" s="268"/>
      <c r="B4" s="268"/>
      <c r="C4" s="268"/>
      <c r="D4" s="268"/>
      <c r="E4" s="268"/>
      <c r="F4" s="268"/>
      <c r="G4" s="23"/>
    </row>
    <row r="5" spans="1:24" s="28" customFormat="1" ht="12.75" x14ac:dyDescent="0.2">
      <c r="A5" s="36" t="s">
        <v>20</v>
      </c>
      <c r="B5" s="36" t="s">
        <v>21</v>
      </c>
      <c r="C5" s="36" t="s">
        <v>1</v>
      </c>
      <c r="D5" s="36" t="s">
        <v>22</v>
      </c>
      <c r="E5" s="37" t="s">
        <v>4</v>
      </c>
      <c r="F5" s="243" t="s">
        <v>11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s="5" customFormat="1" ht="14.25" customHeight="1" x14ac:dyDescent="0.2">
      <c r="A6" s="53"/>
      <c r="B6" s="54"/>
      <c r="C6" s="55"/>
      <c r="D6" s="56"/>
      <c r="E6" s="197"/>
      <c r="F6" s="244"/>
      <c r="G6" s="6"/>
      <c r="H6" s="6"/>
      <c r="I6" s="6"/>
    </row>
    <row r="7" spans="1:24" s="6" customFormat="1" ht="37.5" customHeight="1" x14ac:dyDescent="0.2">
      <c r="A7" s="57" t="s">
        <v>12</v>
      </c>
      <c r="B7" s="58" t="s">
        <v>349</v>
      </c>
      <c r="C7" s="13"/>
      <c r="D7" s="59"/>
      <c r="E7" s="20"/>
      <c r="F7" s="245"/>
    </row>
    <row r="8" spans="1:24" s="6" customFormat="1" ht="10.5" customHeight="1" x14ac:dyDescent="0.2">
      <c r="A8" s="29"/>
      <c r="B8" s="60"/>
      <c r="C8" s="13"/>
      <c r="D8" s="59"/>
      <c r="E8" s="20"/>
      <c r="F8" s="245"/>
    </row>
    <row r="9" spans="1:24" s="6" customFormat="1" ht="12.75" customHeight="1" x14ac:dyDescent="0.2">
      <c r="A9" s="61">
        <v>1</v>
      </c>
      <c r="B9" s="62" t="s">
        <v>7</v>
      </c>
      <c r="C9" s="13">
        <v>1766</v>
      </c>
      <c r="D9" s="59" t="s">
        <v>8</v>
      </c>
      <c r="E9" s="20"/>
      <c r="F9" s="13">
        <f>ROUND(C9*E9,2)</f>
        <v>0</v>
      </c>
      <c r="G9" s="40"/>
      <c r="H9" s="6">
        <f>+C9*E9</f>
        <v>0</v>
      </c>
    </row>
    <row r="10" spans="1:24" s="6" customFormat="1" ht="12.75" customHeight="1" x14ac:dyDescent="0.2">
      <c r="A10" s="29"/>
      <c r="B10" s="60"/>
      <c r="C10" s="13"/>
      <c r="D10" s="59"/>
      <c r="E10" s="20"/>
      <c r="F10" s="13"/>
      <c r="G10" s="40"/>
      <c r="H10" s="6">
        <f t="shared" ref="H10:H73" si="0">+C10*E10</f>
        <v>0</v>
      </c>
    </row>
    <row r="11" spans="1:24" s="6" customFormat="1" ht="12.75" customHeight="1" x14ac:dyDescent="0.2">
      <c r="A11" s="61">
        <v>2</v>
      </c>
      <c r="B11" s="62" t="s">
        <v>306</v>
      </c>
      <c r="C11" s="29"/>
      <c r="D11" s="63"/>
      <c r="E11" s="30"/>
      <c r="F11" s="68"/>
      <c r="G11" s="40"/>
      <c r="H11" s="6">
        <f t="shared" si="0"/>
        <v>0</v>
      </c>
    </row>
    <row r="12" spans="1:24" s="6" customFormat="1" ht="12.75" customHeight="1" x14ac:dyDescent="0.2">
      <c r="A12" s="8">
        <f>A11+0.1</f>
        <v>2.1</v>
      </c>
      <c r="B12" s="64" t="s">
        <v>92</v>
      </c>
      <c r="C12" s="29">
        <v>3532</v>
      </c>
      <c r="D12" s="65" t="s">
        <v>8</v>
      </c>
      <c r="E12" s="30"/>
      <c r="F12" s="68">
        <f>ROUND(E12*C12,2)</f>
        <v>0</v>
      </c>
      <c r="G12" s="40"/>
      <c r="H12" s="6">
        <f t="shared" si="0"/>
        <v>0</v>
      </c>
    </row>
    <row r="13" spans="1:24" s="6" customFormat="1" ht="12.75" customHeight="1" x14ac:dyDescent="0.2">
      <c r="A13" s="8">
        <f>A12+0.1</f>
        <v>2.2000000000000002</v>
      </c>
      <c r="B13" s="12" t="s">
        <v>45</v>
      </c>
      <c r="C13" s="29">
        <v>1324.5</v>
      </c>
      <c r="D13" s="65" t="s">
        <v>60</v>
      </c>
      <c r="E13" s="30"/>
      <c r="F13" s="68">
        <f>ROUND(E13*C13,2)</f>
        <v>0</v>
      </c>
      <c r="G13" s="40"/>
      <c r="H13" s="6">
        <f t="shared" si="0"/>
        <v>0</v>
      </c>
    </row>
    <row r="14" spans="1:24" s="6" customFormat="1" ht="27.75" customHeight="1" x14ac:dyDescent="0.2">
      <c r="A14" s="8">
        <f>A13+0.1</f>
        <v>2.2999999999999998</v>
      </c>
      <c r="B14" s="64" t="s">
        <v>175</v>
      </c>
      <c r="C14" s="29">
        <v>87.47</v>
      </c>
      <c r="D14" s="65" t="s">
        <v>38</v>
      </c>
      <c r="E14" s="30"/>
      <c r="F14" s="68">
        <f>ROUND(E14*C14,2)</f>
        <v>0</v>
      </c>
      <c r="G14" s="40"/>
      <c r="H14" s="6">
        <f t="shared" si="0"/>
        <v>0</v>
      </c>
    </row>
    <row r="15" spans="1:24" s="6" customFormat="1" ht="12.75" customHeight="1" x14ac:dyDescent="0.2">
      <c r="A15" s="29"/>
      <c r="B15" s="60"/>
      <c r="C15" s="13"/>
      <c r="D15" s="59"/>
      <c r="E15" s="20"/>
      <c r="F15" s="68"/>
      <c r="G15" s="40"/>
      <c r="H15" s="6">
        <f t="shared" si="0"/>
        <v>0</v>
      </c>
    </row>
    <row r="16" spans="1:24" s="6" customFormat="1" ht="12.75" customHeight="1" x14ac:dyDescent="0.2">
      <c r="A16" s="61">
        <v>3</v>
      </c>
      <c r="B16" s="66" t="s">
        <v>118</v>
      </c>
      <c r="C16" s="67"/>
      <c r="D16" s="60"/>
      <c r="E16" s="20"/>
      <c r="F16" s="68"/>
      <c r="G16" s="40"/>
      <c r="H16" s="6">
        <f t="shared" si="0"/>
        <v>0</v>
      </c>
    </row>
    <row r="17" spans="1:8" s="6" customFormat="1" ht="12.75" customHeight="1" x14ac:dyDescent="0.2">
      <c r="A17" s="21">
        <f>A16+0.1</f>
        <v>3.1</v>
      </c>
      <c r="B17" s="64" t="s">
        <v>62</v>
      </c>
      <c r="C17" s="68">
        <v>1554.08</v>
      </c>
      <c r="D17" s="69" t="s">
        <v>64</v>
      </c>
      <c r="E17" s="199"/>
      <c r="F17" s="68">
        <f>ROUND(E17*C17,2)</f>
        <v>0</v>
      </c>
      <c r="G17" s="40"/>
      <c r="H17" s="6">
        <f t="shared" si="0"/>
        <v>0</v>
      </c>
    </row>
    <row r="18" spans="1:8" s="6" customFormat="1" ht="12.75" customHeight="1" x14ac:dyDescent="0.2">
      <c r="A18" s="21">
        <f>A17+0.1</f>
        <v>3.2</v>
      </c>
      <c r="B18" s="12" t="s">
        <v>93</v>
      </c>
      <c r="C18" s="68">
        <v>176.6</v>
      </c>
      <c r="D18" s="69" t="s">
        <v>38</v>
      </c>
      <c r="E18" s="199"/>
      <c r="F18" s="68">
        <f>ROUND(E18*C18,2)</f>
        <v>0</v>
      </c>
      <c r="G18" s="40"/>
      <c r="H18" s="6">
        <f t="shared" si="0"/>
        <v>0</v>
      </c>
    </row>
    <row r="19" spans="1:8" s="6" customFormat="1" ht="26.25" customHeight="1" x14ac:dyDescent="0.2">
      <c r="A19" s="70">
        <f>+A18+0.1</f>
        <v>3.3</v>
      </c>
      <c r="B19" s="64" t="s">
        <v>67</v>
      </c>
      <c r="C19" s="64">
        <v>304.8</v>
      </c>
      <c r="D19" s="65" t="s">
        <v>61</v>
      </c>
      <c r="E19" s="199"/>
      <c r="F19" s="68">
        <f>ROUND(E19*C19,2)</f>
        <v>0</v>
      </c>
      <c r="G19" s="40"/>
      <c r="H19" s="6">
        <f t="shared" si="0"/>
        <v>0</v>
      </c>
    </row>
    <row r="20" spans="1:8" s="6" customFormat="1" ht="27" customHeight="1" x14ac:dyDescent="0.2">
      <c r="A20" s="70">
        <f>+A19+0.1</f>
        <v>3.4</v>
      </c>
      <c r="B20" s="64" t="s">
        <v>46</v>
      </c>
      <c r="C20" s="68">
        <v>1270.02</v>
      </c>
      <c r="D20" s="69" t="s">
        <v>66</v>
      </c>
      <c r="E20" s="200"/>
      <c r="F20" s="68">
        <f>ROUND(E20*C20,2)</f>
        <v>0</v>
      </c>
      <c r="G20" s="40"/>
      <c r="H20" s="6">
        <f t="shared" si="0"/>
        <v>0</v>
      </c>
    </row>
    <row r="21" spans="1:8" s="6" customFormat="1" ht="28.5" customHeight="1" x14ac:dyDescent="0.2">
      <c r="A21" s="21">
        <f>A20+0.1</f>
        <v>3.5</v>
      </c>
      <c r="B21" s="64" t="s">
        <v>176</v>
      </c>
      <c r="C21" s="68">
        <v>659.88</v>
      </c>
      <c r="D21" s="69" t="s">
        <v>61</v>
      </c>
      <c r="E21" s="199"/>
      <c r="F21" s="68">
        <f>ROUND(E21*C21,2)</f>
        <v>0</v>
      </c>
      <c r="G21" s="40"/>
      <c r="H21" s="6">
        <f t="shared" si="0"/>
        <v>0</v>
      </c>
    </row>
    <row r="22" spans="1:8" s="6" customFormat="1" ht="9.75" customHeight="1" x14ac:dyDescent="0.2">
      <c r="A22" s="29"/>
      <c r="B22" s="60"/>
      <c r="C22" s="13"/>
      <c r="D22" s="59"/>
      <c r="E22" s="199"/>
      <c r="F22" s="68"/>
      <c r="G22" s="40"/>
      <c r="H22" s="6">
        <f t="shared" si="0"/>
        <v>0</v>
      </c>
    </row>
    <row r="23" spans="1:8" s="6" customFormat="1" ht="12.75" customHeight="1" x14ac:dyDescent="0.2">
      <c r="A23" s="61">
        <v>4</v>
      </c>
      <c r="B23" s="66" t="s">
        <v>26</v>
      </c>
      <c r="C23" s="67"/>
      <c r="D23" s="60"/>
      <c r="E23" s="201"/>
      <c r="F23" s="68"/>
      <c r="G23" s="40"/>
      <c r="H23" s="6">
        <f t="shared" si="0"/>
        <v>0</v>
      </c>
    </row>
    <row r="24" spans="1:8" s="6" customFormat="1" ht="15" customHeight="1" x14ac:dyDescent="0.2">
      <c r="A24" s="21">
        <v>4.0999999999999996</v>
      </c>
      <c r="B24" s="64" t="s">
        <v>94</v>
      </c>
      <c r="C24" s="68">
        <v>1818.98</v>
      </c>
      <c r="D24" s="69" t="s">
        <v>8</v>
      </c>
      <c r="E24" s="202"/>
      <c r="F24" s="68">
        <f>ROUND(E24*C24,2)</f>
        <v>0</v>
      </c>
      <c r="G24" s="40"/>
      <c r="H24" s="6">
        <f t="shared" si="0"/>
        <v>0</v>
      </c>
    </row>
    <row r="25" spans="1:8" s="6" customFormat="1" ht="9.75" customHeight="1" x14ac:dyDescent="0.2">
      <c r="A25" s="68"/>
      <c r="B25" s="64"/>
      <c r="C25" s="68"/>
      <c r="D25" s="69"/>
      <c r="E25" s="199"/>
      <c r="F25" s="68"/>
      <c r="G25" s="40"/>
      <c r="H25" s="6">
        <f t="shared" si="0"/>
        <v>0</v>
      </c>
    </row>
    <row r="26" spans="1:8" s="6" customFormat="1" ht="12.75" customHeight="1" x14ac:dyDescent="0.2">
      <c r="A26" s="61">
        <v>5</v>
      </c>
      <c r="B26" s="66" t="s">
        <v>27</v>
      </c>
      <c r="C26" s="67"/>
      <c r="D26" s="60"/>
      <c r="E26" s="201"/>
      <c r="F26" s="68"/>
      <c r="G26" s="40"/>
      <c r="H26" s="6">
        <f t="shared" si="0"/>
        <v>0</v>
      </c>
    </row>
    <row r="27" spans="1:8" s="6" customFormat="1" ht="12.75" customHeight="1" x14ac:dyDescent="0.2">
      <c r="A27" s="21">
        <v>5.0999999999999996</v>
      </c>
      <c r="B27" s="64" t="s">
        <v>287</v>
      </c>
      <c r="C27" s="68">
        <v>1766</v>
      </c>
      <c r="D27" s="69" t="s">
        <v>8</v>
      </c>
      <c r="E27" s="199"/>
      <c r="F27" s="68">
        <f>ROUND(E27*C27,2)</f>
        <v>0</v>
      </c>
      <c r="G27" s="40"/>
      <c r="H27" s="6">
        <f t="shared" si="0"/>
        <v>0</v>
      </c>
    </row>
    <row r="28" spans="1:8" s="6" customFormat="1" ht="12.75" x14ac:dyDescent="0.2">
      <c r="A28" s="68"/>
      <c r="B28" s="64"/>
      <c r="C28" s="68"/>
      <c r="D28" s="69"/>
      <c r="E28" s="199"/>
      <c r="F28" s="68"/>
      <c r="G28" s="40"/>
      <c r="H28" s="6">
        <f t="shared" si="0"/>
        <v>0</v>
      </c>
    </row>
    <row r="29" spans="1:8" s="6" customFormat="1" ht="12.75" x14ac:dyDescent="0.2">
      <c r="A29" s="61">
        <v>6</v>
      </c>
      <c r="B29" s="66" t="s">
        <v>70</v>
      </c>
      <c r="C29" s="68"/>
      <c r="D29" s="69"/>
      <c r="E29" s="199"/>
      <c r="F29" s="68"/>
      <c r="G29" s="40"/>
      <c r="H29" s="6">
        <f t="shared" si="0"/>
        <v>0</v>
      </c>
    </row>
    <row r="30" spans="1:8" s="6" customFormat="1" ht="12.75" customHeight="1" x14ac:dyDescent="0.2">
      <c r="A30" s="21">
        <v>6.1</v>
      </c>
      <c r="B30" s="64" t="s">
        <v>287</v>
      </c>
      <c r="C30" s="68">
        <v>1766</v>
      </c>
      <c r="D30" s="69" t="s">
        <v>8</v>
      </c>
      <c r="E30" s="199"/>
      <c r="F30" s="68">
        <f>ROUND(E30*C30,2)</f>
        <v>0</v>
      </c>
      <c r="G30" s="40"/>
      <c r="H30" s="6">
        <f t="shared" si="0"/>
        <v>0</v>
      </c>
    </row>
    <row r="31" spans="1:8" s="6" customFormat="1" ht="12.75" x14ac:dyDescent="0.2">
      <c r="A31" s="68"/>
      <c r="B31" s="64"/>
      <c r="C31" s="68"/>
      <c r="D31" s="69"/>
      <c r="E31" s="199"/>
      <c r="F31" s="68"/>
      <c r="G31" s="40"/>
      <c r="H31" s="6">
        <f t="shared" si="0"/>
        <v>0</v>
      </c>
    </row>
    <row r="32" spans="1:8" s="6" customFormat="1" ht="25.5" x14ac:dyDescent="0.2">
      <c r="A32" s="61">
        <v>7</v>
      </c>
      <c r="B32" s="66" t="s">
        <v>307</v>
      </c>
      <c r="C32" s="12"/>
      <c r="D32" s="65"/>
      <c r="E32" s="202"/>
      <c r="F32" s="68"/>
      <c r="G32" s="40"/>
      <c r="H32" s="6">
        <f t="shared" si="0"/>
        <v>0</v>
      </c>
    </row>
    <row r="33" spans="1:8" s="6" customFormat="1" ht="12.75" x14ac:dyDescent="0.2">
      <c r="A33" s="70">
        <v>7.1</v>
      </c>
      <c r="B33" s="71" t="s">
        <v>328</v>
      </c>
      <c r="C33" s="72">
        <v>1</v>
      </c>
      <c r="D33" s="73" t="s">
        <v>23</v>
      </c>
      <c r="E33" s="203"/>
      <c r="F33" s="64">
        <f t="shared" ref="F33:F39" si="1">ROUND(E33*C33,2)</f>
        <v>0</v>
      </c>
      <c r="G33" s="40"/>
      <c r="H33" s="6">
        <f t="shared" si="0"/>
        <v>0</v>
      </c>
    </row>
    <row r="34" spans="1:8" s="6" customFormat="1" ht="12.75" x14ac:dyDescent="0.2">
      <c r="A34" s="70">
        <v>7.2</v>
      </c>
      <c r="B34" s="71" t="s">
        <v>327</v>
      </c>
      <c r="C34" s="72">
        <v>1</v>
      </c>
      <c r="D34" s="73" t="s">
        <v>23</v>
      </c>
      <c r="E34" s="203"/>
      <c r="F34" s="64">
        <f t="shared" si="1"/>
        <v>0</v>
      </c>
      <c r="G34" s="40"/>
      <c r="H34" s="6">
        <f t="shared" si="0"/>
        <v>0</v>
      </c>
    </row>
    <row r="35" spans="1:8" s="6" customFormat="1" ht="12.75" x14ac:dyDescent="0.2">
      <c r="A35" s="70">
        <v>7.3</v>
      </c>
      <c r="B35" s="64" t="s">
        <v>243</v>
      </c>
      <c r="C35" s="12">
        <v>2</v>
      </c>
      <c r="D35" s="65" t="s">
        <v>23</v>
      </c>
      <c r="E35" s="200"/>
      <c r="F35" s="64">
        <f t="shared" si="1"/>
        <v>0</v>
      </c>
      <c r="G35" s="40"/>
      <c r="H35" s="6">
        <f t="shared" si="0"/>
        <v>0</v>
      </c>
    </row>
    <row r="36" spans="1:8" s="6" customFormat="1" ht="12.75" x14ac:dyDescent="0.2">
      <c r="A36" s="70">
        <v>7.4</v>
      </c>
      <c r="B36" s="64" t="s">
        <v>244</v>
      </c>
      <c r="C36" s="12">
        <v>6</v>
      </c>
      <c r="D36" s="65" t="s">
        <v>23</v>
      </c>
      <c r="E36" s="200"/>
      <c r="F36" s="64">
        <f t="shared" si="1"/>
        <v>0</v>
      </c>
      <c r="G36" s="40"/>
      <c r="H36" s="6">
        <f t="shared" si="0"/>
        <v>0</v>
      </c>
    </row>
    <row r="37" spans="1:8" s="6" customFormat="1" ht="12.75" x14ac:dyDescent="0.2">
      <c r="A37" s="70">
        <v>7.5</v>
      </c>
      <c r="B37" s="64" t="s">
        <v>245</v>
      </c>
      <c r="C37" s="12">
        <v>2</v>
      </c>
      <c r="D37" s="65" t="s">
        <v>23</v>
      </c>
      <c r="E37" s="200"/>
      <c r="F37" s="64">
        <f t="shared" si="1"/>
        <v>0</v>
      </c>
      <c r="G37" s="40"/>
      <c r="H37" s="6">
        <f t="shared" si="0"/>
        <v>0</v>
      </c>
    </row>
    <row r="38" spans="1:8" s="6" customFormat="1" ht="12.75" x14ac:dyDescent="0.2">
      <c r="A38" s="70">
        <v>7.6</v>
      </c>
      <c r="B38" s="64" t="s">
        <v>246</v>
      </c>
      <c r="C38" s="12">
        <v>1</v>
      </c>
      <c r="D38" s="65" t="s">
        <v>23</v>
      </c>
      <c r="E38" s="200"/>
      <c r="F38" s="64">
        <f t="shared" si="1"/>
        <v>0</v>
      </c>
      <c r="G38" s="40"/>
      <c r="H38" s="6">
        <f t="shared" si="0"/>
        <v>0</v>
      </c>
    </row>
    <row r="39" spans="1:8" s="44" customFormat="1" ht="12.75" x14ac:dyDescent="0.2">
      <c r="A39" s="74">
        <v>7.7</v>
      </c>
      <c r="B39" s="75" t="s">
        <v>184</v>
      </c>
      <c r="C39" s="75">
        <v>28</v>
      </c>
      <c r="D39" s="76" t="s">
        <v>23</v>
      </c>
      <c r="E39" s="205"/>
      <c r="F39" s="116">
        <f t="shared" si="1"/>
        <v>0</v>
      </c>
      <c r="G39" s="43"/>
      <c r="H39" s="44">
        <f t="shared" si="0"/>
        <v>0</v>
      </c>
    </row>
    <row r="40" spans="1:8" s="6" customFormat="1" ht="12.75" x14ac:dyDescent="0.2">
      <c r="A40" s="68"/>
      <c r="B40" s="64"/>
      <c r="C40" s="68"/>
      <c r="D40" s="69"/>
      <c r="E40" s="199"/>
      <c r="F40" s="68"/>
      <c r="G40" s="40"/>
      <c r="H40" s="6">
        <f t="shared" si="0"/>
        <v>0</v>
      </c>
    </row>
    <row r="41" spans="1:8" s="6" customFormat="1" ht="12.75" x14ac:dyDescent="0.2">
      <c r="A41" s="77">
        <v>8</v>
      </c>
      <c r="B41" s="78" t="s">
        <v>15</v>
      </c>
      <c r="C41" s="62"/>
      <c r="D41" s="54"/>
      <c r="E41" s="198"/>
      <c r="F41" s="68"/>
      <c r="G41" s="40"/>
      <c r="H41" s="6">
        <f t="shared" si="0"/>
        <v>0</v>
      </c>
    </row>
    <row r="42" spans="1:8" s="6" customFormat="1" ht="25.5" x14ac:dyDescent="0.2">
      <c r="A42" s="79">
        <v>8.1</v>
      </c>
      <c r="B42" s="66" t="s">
        <v>330</v>
      </c>
      <c r="C42" s="12"/>
      <c r="D42" s="65"/>
      <c r="E42" s="200"/>
      <c r="F42" s="64"/>
      <c r="G42" s="40"/>
      <c r="H42" s="6">
        <f t="shared" si="0"/>
        <v>0</v>
      </c>
    </row>
    <row r="43" spans="1:8" s="6" customFormat="1" ht="12.75" x14ac:dyDescent="0.2">
      <c r="A43" s="80" t="s">
        <v>155</v>
      </c>
      <c r="B43" s="12" t="s">
        <v>28</v>
      </c>
      <c r="C43" s="12">
        <v>1</v>
      </c>
      <c r="D43" s="65" t="s">
        <v>23</v>
      </c>
      <c r="E43" s="207"/>
      <c r="F43" s="64">
        <f t="shared" ref="F43:F51" si="2">ROUND(E43*C43,2)</f>
        <v>0</v>
      </c>
      <c r="G43" s="40"/>
      <c r="H43" s="6">
        <f t="shared" si="0"/>
        <v>0</v>
      </c>
    </row>
    <row r="44" spans="1:8" s="6" customFormat="1" ht="12.75" x14ac:dyDescent="0.2">
      <c r="A44" s="80" t="s">
        <v>156</v>
      </c>
      <c r="B44" s="12" t="s">
        <v>187</v>
      </c>
      <c r="C44" s="12">
        <v>8</v>
      </c>
      <c r="D44" s="65" t="s">
        <v>8</v>
      </c>
      <c r="E44" s="200"/>
      <c r="F44" s="64">
        <f t="shared" si="2"/>
        <v>0</v>
      </c>
      <c r="G44" s="40"/>
      <c r="H44" s="6">
        <f t="shared" si="0"/>
        <v>0</v>
      </c>
    </row>
    <row r="45" spans="1:8" s="6" customFormat="1" ht="12.75" x14ac:dyDescent="0.2">
      <c r="A45" s="80" t="s">
        <v>157</v>
      </c>
      <c r="B45" s="12" t="s">
        <v>186</v>
      </c>
      <c r="C45" s="12">
        <v>4</v>
      </c>
      <c r="D45" s="65" t="s">
        <v>23</v>
      </c>
      <c r="E45" s="200"/>
      <c r="F45" s="64">
        <f t="shared" si="2"/>
        <v>0</v>
      </c>
      <c r="G45" s="40"/>
      <c r="H45" s="6">
        <f t="shared" si="0"/>
        <v>0</v>
      </c>
    </row>
    <row r="46" spans="1:8" s="6" customFormat="1" ht="12.75" x14ac:dyDescent="0.2">
      <c r="A46" s="80" t="s">
        <v>158</v>
      </c>
      <c r="B46" s="12" t="s">
        <v>184</v>
      </c>
      <c r="C46" s="12">
        <v>2</v>
      </c>
      <c r="D46" s="65" t="s">
        <v>23</v>
      </c>
      <c r="E46" s="200"/>
      <c r="F46" s="64">
        <f t="shared" si="2"/>
        <v>0</v>
      </c>
      <c r="G46" s="40"/>
      <c r="H46" s="6">
        <f t="shared" si="0"/>
        <v>0</v>
      </c>
    </row>
    <row r="47" spans="1:8" s="6" customFormat="1" ht="12.75" x14ac:dyDescent="0.2">
      <c r="A47" s="80" t="s">
        <v>159</v>
      </c>
      <c r="B47" s="12" t="s">
        <v>29</v>
      </c>
      <c r="C47" s="12">
        <v>2</v>
      </c>
      <c r="D47" s="65" t="s">
        <v>23</v>
      </c>
      <c r="E47" s="200"/>
      <c r="F47" s="64">
        <f t="shared" si="2"/>
        <v>0</v>
      </c>
      <c r="G47" s="40"/>
      <c r="H47" s="6">
        <f t="shared" si="0"/>
        <v>0</v>
      </c>
    </row>
    <row r="48" spans="1:8" s="6" customFormat="1" ht="13.5" x14ac:dyDescent="0.2">
      <c r="A48" s="80" t="s">
        <v>160</v>
      </c>
      <c r="B48" s="12" t="s">
        <v>30</v>
      </c>
      <c r="C48" s="81">
        <v>6.48</v>
      </c>
      <c r="D48" s="69" t="s">
        <v>24</v>
      </c>
      <c r="E48" s="204"/>
      <c r="F48" s="64">
        <f t="shared" si="2"/>
        <v>0</v>
      </c>
      <c r="G48" s="40"/>
      <c r="H48" s="6">
        <f t="shared" si="0"/>
        <v>0</v>
      </c>
    </row>
    <row r="49" spans="1:8" s="6" customFormat="1" ht="13.5" x14ac:dyDescent="0.2">
      <c r="A49" s="80" t="s">
        <v>161</v>
      </c>
      <c r="B49" s="12" t="s">
        <v>31</v>
      </c>
      <c r="C49" s="81">
        <v>6.16</v>
      </c>
      <c r="D49" s="69" t="s">
        <v>24</v>
      </c>
      <c r="E49" s="200"/>
      <c r="F49" s="64">
        <f t="shared" si="2"/>
        <v>0</v>
      </c>
      <c r="G49" s="40"/>
      <c r="H49" s="6">
        <f t="shared" si="0"/>
        <v>0</v>
      </c>
    </row>
    <row r="50" spans="1:8" s="6" customFormat="1" ht="13.5" x14ac:dyDescent="0.2">
      <c r="A50" s="80" t="s">
        <v>162</v>
      </c>
      <c r="B50" s="12" t="s">
        <v>32</v>
      </c>
      <c r="C50" s="81">
        <v>0.38</v>
      </c>
      <c r="D50" s="69" t="s">
        <v>24</v>
      </c>
      <c r="E50" s="200"/>
      <c r="F50" s="64">
        <f t="shared" si="2"/>
        <v>0</v>
      </c>
      <c r="G50" s="40"/>
      <c r="H50" s="6">
        <f t="shared" si="0"/>
        <v>0</v>
      </c>
    </row>
    <row r="51" spans="1:8" s="6" customFormat="1" ht="12.75" x14ac:dyDescent="0.2">
      <c r="A51" s="80" t="s">
        <v>163</v>
      </c>
      <c r="B51" s="12" t="s">
        <v>33</v>
      </c>
      <c r="C51" s="12">
        <v>1</v>
      </c>
      <c r="D51" s="65" t="s">
        <v>23</v>
      </c>
      <c r="E51" s="207"/>
      <c r="F51" s="64">
        <f t="shared" si="2"/>
        <v>0</v>
      </c>
      <c r="G51" s="40"/>
      <c r="H51" s="6">
        <f t="shared" si="0"/>
        <v>0</v>
      </c>
    </row>
    <row r="52" spans="1:8" s="6" customFormat="1" ht="12.75" x14ac:dyDescent="0.2">
      <c r="A52" s="80"/>
      <c r="B52" s="82"/>
      <c r="C52" s="81"/>
      <c r="D52" s="83"/>
      <c r="E52" s="207"/>
      <c r="F52" s="64"/>
      <c r="G52" s="40"/>
      <c r="H52" s="6">
        <f t="shared" si="0"/>
        <v>0</v>
      </c>
    </row>
    <row r="53" spans="1:8" s="6" customFormat="1" ht="25.5" x14ac:dyDescent="0.2">
      <c r="A53" s="79">
        <v>8.1999999999999993</v>
      </c>
      <c r="B53" s="66" t="s">
        <v>185</v>
      </c>
      <c r="C53" s="62"/>
      <c r="D53" s="54"/>
      <c r="E53" s="198"/>
      <c r="F53" s="64"/>
      <c r="G53" s="40"/>
      <c r="H53" s="6">
        <f t="shared" si="0"/>
        <v>0</v>
      </c>
    </row>
    <row r="54" spans="1:8" s="6" customFormat="1" ht="12.75" x14ac:dyDescent="0.2">
      <c r="A54" s="80" t="s">
        <v>164</v>
      </c>
      <c r="B54" s="12" t="s">
        <v>28</v>
      </c>
      <c r="C54" s="12">
        <v>1</v>
      </c>
      <c r="D54" s="65" t="s">
        <v>23</v>
      </c>
      <c r="E54" s="207"/>
      <c r="F54" s="64">
        <f t="shared" ref="F54:F61" si="3">ROUND(E54*C54,2)</f>
        <v>0</v>
      </c>
      <c r="G54" s="40"/>
      <c r="H54" s="6">
        <f t="shared" si="0"/>
        <v>0</v>
      </c>
    </row>
    <row r="55" spans="1:8" s="6" customFormat="1" ht="12.75" x14ac:dyDescent="0.2">
      <c r="A55" s="80" t="s">
        <v>165</v>
      </c>
      <c r="B55" s="12" t="s">
        <v>187</v>
      </c>
      <c r="C55" s="12">
        <v>8</v>
      </c>
      <c r="D55" s="65" t="s">
        <v>8</v>
      </c>
      <c r="E55" s="200"/>
      <c r="F55" s="64">
        <f t="shared" si="3"/>
        <v>0</v>
      </c>
      <c r="G55" s="40"/>
      <c r="H55" s="6">
        <f t="shared" si="0"/>
        <v>0</v>
      </c>
    </row>
    <row r="56" spans="1:8" s="6" customFormat="1" ht="12.75" x14ac:dyDescent="0.2">
      <c r="A56" s="80" t="s">
        <v>148</v>
      </c>
      <c r="B56" s="12" t="s">
        <v>186</v>
      </c>
      <c r="C56" s="12">
        <v>4</v>
      </c>
      <c r="D56" s="65" t="s">
        <v>23</v>
      </c>
      <c r="E56" s="200"/>
      <c r="F56" s="64">
        <f t="shared" si="3"/>
        <v>0</v>
      </c>
      <c r="G56" s="40"/>
      <c r="H56" s="6">
        <f t="shared" si="0"/>
        <v>0</v>
      </c>
    </row>
    <row r="57" spans="1:8" s="6" customFormat="1" ht="12.75" x14ac:dyDescent="0.2">
      <c r="A57" s="80" t="s">
        <v>166</v>
      </c>
      <c r="B57" s="12" t="s">
        <v>184</v>
      </c>
      <c r="C57" s="12">
        <v>2</v>
      </c>
      <c r="D57" s="65" t="s">
        <v>23</v>
      </c>
      <c r="E57" s="200"/>
      <c r="F57" s="64">
        <f t="shared" si="3"/>
        <v>0</v>
      </c>
      <c r="G57" s="40"/>
      <c r="H57" s="6">
        <f t="shared" si="0"/>
        <v>0</v>
      </c>
    </row>
    <row r="58" spans="1:8" s="6" customFormat="1" ht="12.75" x14ac:dyDescent="0.2">
      <c r="A58" s="80" t="s">
        <v>167</v>
      </c>
      <c r="B58" s="12" t="s">
        <v>29</v>
      </c>
      <c r="C58" s="12">
        <v>2</v>
      </c>
      <c r="D58" s="65" t="s">
        <v>23</v>
      </c>
      <c r="E58" s="200"/>
      <c r="F58" s="64">
        <f t="shared" si="3"/>
        <v>0</v>
      </c>
      <c r="G58" s="40"/>
      <c r="H58" s="6">
        <f t="shared" si="0"/>
        <v>0</v>
      </c>
    </row>
    <row r="59" spans="1:8" s="6" customFormat="1" ht="12.75" x14ac:dyDescent="0.2">
      <c r="A59" s="80" t="s">
        <v>168</v>
      </c>
      <c r="B59" s="84" t="s">
        <v>153</v>
      </c>
      <c r="C59" s="12">
        <v>3.84</v>
      </c>
      <c r="D59" s="65" t="s">
        <v>60</v>
      </c>
      <c r="E59" s="203"/>
      <c r="F59" s="64">
        <f t="shared" si="3"/>
        <v>0</v>
      </c>
      <c r="G59" s="40"/>
      <c r="H59" s="6">
        <f t="shared" si="0"/>
        <v>0</v>
      </c>
    </row>
    <row r="60" spans="1:8" s="6" customFormat="1" ht="12.75" x14ac:dyDescent="0.2">
      <c r="A60" s="80" t="s">
        <v>169</v>
      </c>
      <c r="B60" s="84" t="s">
        <v>171</v>
      </c>
      <c r="C60" s="12">
        <v>3.84</v>
      </c>
      <c r="D60" s="65" t="s">
        <v>60</v>
      </c>
      <c r="E60" s="203"/>
      <c r="F60" s="64">
        <f t="shared" si="3"/>
        <v>0</v>
      </c>
      <c r="G60" s="40"/>
      <c r="H60" s="6">
        <f t="shared" si="0"/>
        <v>0</v>
      </c>
    </row>
    <row r="61" spans="1:8" s="6" customFormat="1" ht="12.75" x14ac:dyDescent="0.2">
      <c r="A61" s="80" t="s">
        <v>170</v>
      </c>
      <c r="B61" s="12" t="s">
        <v>33</v>
      </c>
      <c r="C61" s="12">
        <v>1</v>
      </c>
      <c r="D61" s="65" t="s">
        <v>23</v>
      </c>
      <c r="E61" s="207"/>
      <c r="F61" s="64">
        <f t="shared" si="3"/>
        <v>0</v>
      </c>
      <c r="G61" s="40"/>
      <c r="H61" s="6">
        <f t="shared" si="0"/>
        <v>0</v>
      </c>
    </row>
    <row r="62" spans="1:8" s="6" customFormat="1" ht="14.25" customHeight="1" x14ac:dyDescent="0.2">
      <c r="A62" s="53"/>
      <c r="B62" s="54"/>
      <c r="C62" s="62"/>
      <c r="D62" s="54"/>
      <c r="E62" s="198"/>
      <c r="F62" s="68"/>
      <c r="G62" s="40"/>
      <c r="H62" s="6">
        <f t="shared" si="0"/>
        <v>0</v>
      </c>
    </row>
    <row r="63" spans="1:8" s="6" customFormat="1" ht="12.75" x14ac:dyDescent="0.2">
      <c r="A63" s="85">
        <v>9</v>
      </c>
      <c r="B63" s="58" t="s">
        <v>49</v>
      </c>
      <c r="C63" s="62"/>
      <c r="D63" s="54"/>
      <c r="E63" s="198"/>
      <c r="F63" s="68"/>
      <c r="G63" s="40"/>
      <c r="H63" s="6">
        <f t="shared" si="0"/>
        <v>0</v>
      </c>
    </row>
    <row r="64" spans="1:8" s="6" customFormat="1" ht="38.25" x14ac:dyDescent="0.2">
      <c r="A64" s="70">
        <f>+A63+0.1</f>
        <v>9.1</v>
      </c>
      <c r="B64" s="86" t="s">
        <v>90</v>
      </c>
      <c r="C64" s="68">
        <v>2</v>
      </c>
      <c r="D64" s="69" t="s">
        <v>23</v>
      </c>
      <c r="E64" s="203"/>
      <c r="F64" s="64">
        <f>ROUND(E64*C64,2)</f>
        <v>0</v>
      </c>
      <c r="G64" s="40"/>
      <c r="H64" s="6">
        <f t="shared" si="0"/>
        <v>0</v>
      </c>
    </row>
    <row r="65" spans="1:9" s="6" customFormat="1" ht="25.5" x14ac:dyDescent="0.2">
      <c r="A65" s="70">
        <f>+A64+0.1</f>
        <v>9.1999999999999993</v>
      </c>
      <c r="B65" s="64" t="s">
        <v>74</v>
      </c>
      <c r="C65" s="68">
        <v>2</v>
      </c>
      <c r="D65" s="69" t="s">
        <v>23</v>
      </c>
      <c r="E65" s="203"/>
      <c r="F65" s="64">
        <f>ROUND(E65*C65,2)</f>
        <v>0</v>
      </c>
      <c r="G65" s="40"/>
      <c r="H65" s="6">
        <f t="shared" si="0"/>
        <v>0</v>
      </c>
    </row>
    <row r="66" spans="1:9" s="6" customFormat="1" ht="12.75" x14ac:dyDescent="0.2">
      <c r="A66" s="87"/>
      <c r="B66" s="54"/>
      <c r="C66" s="62"/>
      <c r="D66" s="54"/>
      <c r="E66" s="198"/>
      <c r="F66" s="68"/>
      <c r="G66" s="40"/>
      <c r="H66" s="6">
        <f t="shared" si="0"/>
        <v>0</v>
      </c>
    </row>
    <row r="67" spans="1:9" s="6" customFormat="1" ht="12.75" customHeight="1" x14ac:dyDescent="0.2">
      <c r="A67" s="85">
        <v>10</v>
      </c>
      <c r="B67" s="62" t="s">
        <v>47</v>
      </c>
      <c r="C67" s="12"/>
      <c r="D67" s="65"/>
      <c r="E67" s="202"/>
      <c r="F67" s="68"/>
      <c r="G67" s="40"/>
      <c r="H67" s="6">
        <f t="shared" si="0"/>
        <v>0</v>
      </c>
    </row>
    <row r="68" spans="1:9" s="6" customFormat="1" ht="13.5" customHeight="1" x14ac:dyDescent="0.2">
      <c r="A68" s="70">
        <f>+A67+0.1</f>
        <v>10.1</v>
      </c>
      <c r="B68" s="64" t="s">
        <v>48</v>
      </c>
      <c r="C68" s="12">
        <v>1324.5</v>
      </c>
      <c r="D68" s="65" t="s">
        <v>60</v>
      </c>
      <c r="E68" s="202"/>
      <c r="F68" s="68">
        <f>ROUND(C68*E68,2)</f>
        <v>0</v>
      </c>
      <c r="G68" s="40"/>
      <c r="H68" s="6">
        <f t="shared" si="0"/>
        <v>0</v>
      </c>
    </row>
    <row r="69" spans="1:9" s="6" customFormat="1" ht="27.75" customHeight="1" x14ac:dyDescent="0.2">
      <c r="A69" s="70">
        <f>+A68+0.1</f>
        <v>10.199999999999999</v>
      </c>
      <c r="B69" s="64" t="s">
        <v>76</v>
      </c>
      <c r="C69" s="12">
        <v>1324.5</v>
      </c>
      <c r="D69" s="65" t="s">
        <v>60</v>
      </c>
      <c r="E69" s="202"/>
      <c r="F69" s="68">
        <f>ROUND(C69*E69,2)</f>
        <v>0</v>
      </c>
      <c r="G69" s="40"/>
      <c r="H69" s="6">
        <f t="shared" si="0"/>
        <v>0</v>
      </c>
    </row>
    <row r="70" spans="1:9" s="6" customFormat="1" ht="12.75" customHeight="1" x14ac:dyDescent="0.2">
      <c r="A70" s="70">
        <f>+A69+0.1</f>
        <v>10.3</v>
      </c>
      <c r="B70" s="64" t="s">
        <v>196</v>
      </c>
      <c r="C70" s="12">
        <v>4144.7299999999996</v>
      </c>
      <c r="D70" s="65" t="s">
        <v>77</v>
      </c>
      <c r="E70" s="202"/>
      <c r="F70" s="68">
        <f>ROUND(C70*E70,2)</f>
        <v>0</v>
      </c>
      <c r="G70" s="40"/>
      <c r="H70" s="6">
        <f t="shared" si="0"/>
        <v>0</v>
      </c>
    </row>
    <row r="71" spans="1:9" s="6" customFormat="1" ht="12.75" customHeight="1" x14ac:dyDescent="0.2">
      <c r="A71" s="79"/>
      <c r="B71" s="58"/>
      <c r="C71" s="12"/>
      <c r="D71" s="65"/>
      <c r="E71" s="202"/>
      <c r="F71" s="68"/>
      <c r="G71" s="40"/>
      <c r="H71" s="6">
        <f t="shared" si="0"/>
        <v>0</v>
      </c>
    </row>
    <row r="72" spans="1:9" s="6" customFormat="1" ht="75" customHeight="1" x14ac:dyDescent="0.2">
      <c r="A72" s="85">
        <v>11</v>
      </c>
      <c r="B72" s="88" t="s">
        <v>311</v>
      </c>
      <c r="C72" s="12">
        <v>1766</v>
      </c>
      <c r="D72" s="65" t="s">
        <v>8</v>
      </c>
      <c r="E72" s="202"/>
      <c r="F72" s="68">
        <f>ROUND(C72*E72,2)</f>
        <v>0</v>
      </c>
      <c r="G72" s="40"/>
      <c r="H72" s="6">
        <f t="shared" si="0"/>
        <v>0</v>
      </c>
    </row>
    <row r="73" spans="1:9" s="6" customFormat="1" ht="12.75" customHeight="1" x14ac:dyDescent="0.2">
      <c r="A73" s="89"/>
      <c r="B73" s="58"/>
      <c r="C73" s="12"/>
      <c r="D73" s="65"/>
      <c r="E73" s="202"/>
      <c r="F73" s="68"/>
      <c r="G73" s="40"/>
      <c r="H73" s="6">
        <f t="shared" si="0"/>
        <v>0</v>
      </c>
    </row>
    <row r="74" spans="1:9" s="6" customFormat="1" ht="26.25" customHeight="1" x14ac:dyDescent="0.2">
      <c r="A74" s="3">
        <v>12</v>
      </c>
      <c r="B74" s="64" t="s">
        <v>79</v>
      </c>
      <c r="C74" s="90">
        <v>1766</v>
      </c>
      <c r="D74" s="91" t="s">
        <v>8</v>
      </c>
      <c r="E74" s="199"/>
      <c r="F74" s="68">
        <f>ROUND(C74*E74,2)</f>
        <v>0</v>
      </c>
      <c r="G74" s="40"/>
      <c r="H74" s="6">
        <f t="shared" ref="H74:H138" si="4">+C74*E74</f>
        <v>0</v>
      </c>
    </row>
    <row r="75" spans="1:9" s="5" customFormat="1" ht="14.25" customHeight="1" x14ac:dyDescent="0.2">
      <c r="A75" s="92"/>
      <c r="B75" s="93" t="s">
        <v>197</v>
      </c>
      <c r="C75" s="94"/>
      <c r="D75" s="95"/>
      <c r="E75" s="208"/>
      <c r="F75" s="180">
        <f>SUM(F9:F74)</f>
        <v>0</v>
      </c>
      <c r="G75" s="40"/>
      <c r="H75" s="6">
        <f t="shared" si="4"/>
        <v>0</v>
      </c>
      <c r="I75" s="6"/>
    </row>
    <row r="76" spans="1:9" s="6" customFormat="1" ht="12.75" customHeight="1" x14ac:dyDescent="0.2">
      <c r="A76" s="53"/>
      <c r="B76" s="54"/>
      <c r="C76" s="55"/>
      <c r="D76" s="56"/>
      <c r="E76" s="197"/>
      <c r="F76" s="244"/>
      <c r="G76" s="40"/>
      <c r="H76" s="6">
        <f t="shared" si="4"/>
        <v>0</v>
      </c>
    </row>
    <row r="77" spans="1:9" s="5" customFormat="1" ht="26.25" customHeight="1" x14ac:dyDescent="0.2">
      <c r="A77" s="54" t="s">
        <v>18</v>
      </c>
      <c r="B77" s="66" t="s">
        <v>332</v>
      </c>
      <c r="C77" s="66"/>
      <c r="D77" s="54"/>
      <c r="E77" s="210"/>
      <c r="F77" s="246"/>
      <c r="G77" s="40"/>
      <c r="H77" s="6">
        <f t="shared" si="4"/>
        <v>0</v>
      </c>
      <c r="I77" s="6"/>
    </row>
    <row r="78" spans="1:9" s="5" customFormat="1" ht="12.75" customHeight="1" x14ac:dyDescent="0.2">
      <c r="A78" s="77">
        <v>1</v>
      </c>
      <c r="B78" s="62" t="s">
        <v>117</v>
      </c>
      <c r="C78" s="17"/>
      <c r="D78" s="65"/>
      <c r="E78" s="210"/>
      <c r="F78" s="247"/>
      <c r="G78" s="40"/>
      <c r="H78" s="6">
        <f t="shared" si="4"/>
        <v>0</v>
      </c>
      <c r="I78" s="6"/>
    </row>
    <row r="79" spans="1:9" s="6" customFormat="1" ht="12.75" customHeight="1" x14ac:dyDescent="0.2">
      <c r="A79" s="96">
        <v>1.1000000000000001</v>
      </c>
      <c r="B79" s="12" t="s">
        <v>119</v>
      </c>
      <c r="C79" s="12">
        <v>2</v>
      </c>
      <c r="D79" s="65" t="s">
        <v>120</v>
      </c>
      <c r="E79" s="200"/>
      <c r="F79" s="248">
        <f>ROUND(C79*E79,2)</f>
        <v>0</v>
      </c>
      <c r="G79" s="40"/>
      <c r="H79" s="6">
        <f t="shared" si="4"/>
        <v>0</v>
      </c>
    </row>
    <row r="80" spans="1:9" s="6" customFormat="1" ht="12.75" customHeight="1" x14ac:dyDescent="0.2">
      <c r="A80" s="53"/>
      <c r="B80" s="78"/>
      <c r="C80" s="17"/>
      <c r="D80" s="65"/>
      <c r="E80" s="210"/>
      <c r="F80" s="248"/>
      <c r="G80" s="40"/>
      <c r="H80" s="6">
        <f t="shared" si="4"/>
        <v>0</v>
      </c>
    </row>
    <row r="81" spans="1:9" s="6" customFormat="1" ht="12.75" customHeight="1" x14ac:dyDescent="0.2">
      <c r="A81" s="77">
        <v>2</v>
      </c>
      <c r="B81" s="78" t="s">
        <v>16</v>
      </c>
      <c r="C81" s="17"/>
      <c r="D81" s="65"/>
      <c r="E81" s="210"/>
      <c r="F81" s="248"/>
      <c r="G81" s="40"/>
      <c r="H81" s="6">
        <f t="shared" si="4"/>
        <v>0</v>
      </c>
    </row>
    <row r="82" spans="1:9" s="6" customFormat="1" ht="12.75" customHeight="1" x14ac:dyDescent="0.2">
      <c r="A82" s="8">
        <f>+A81+0.1</f>
        <v>2.1</v>
      </c>
      <c r="B82" s="84" t="s">
        <v>121</v>
      </c>
      <c r="C82" s="17">
        <v>726.75</v>
      </c>
      <c r="D82" s="65" t="s">
        <v>38</v>
      </c>
      <c r="E82" s="210"/>
      <c r="F82" s="248">
        <f>ROUND(C82*E82,2)</f>
        <v>0</v>
      </c>
      <c r="G82" s="40"/>
      <c r="H82" s="6">
        <f t="shared" si="4"/>
        <v>0</v>
      </c>
    </row>
    <row r="83" spans="1:9" s="6" customFormat="1" ht="12.75" customHeight="1" x14ac:dyDescent="0.2">
      <c r="A83" s="8">
        <f t="shared" ref="A83:A85" si="5">+A82+0.1</f>
        <v>2.2000000000000002</v>
      </c>
      <c r="B83" s="64" t="s">
        <v>62</v>
      </c>
      <c r="C83" s="17">
        <v>116.42</v>
      </c>
      <c r="D83" s="65" t="s">
        <v>64</v>
      </c>
      <c r="E83" s="210"/>
      <c r="F83" s="248">
        <f>ROUND(C83*E83,2)</f>
        <v>0</v>
      </c>
      <c r="G83" s="40"/>
      <c r="H83" s="6">
        <f t="shared" si="4"/>
        <v>0</v>
      </c>
    </row>
    <row r="84" spans="1:9" s="6" customFormat="1" ht="27" customHeight="1" x14ac:dyDescent="0.2">
      <c r="A84" s="8">
        <f t="shared" si="5"/>
        <v>2.2999999999999998</v>
      </c>
      <c r="B84" s="97" t="s">
        <v>122</v>
      </c>
      <c r="C84" s="17">
        <v>29.58</v>
      </c>
      <c r="D84" s="65" t="s">
        <v>66</v>
      </c>
      <c r="E84" s="200"/>
      <c r="F84" s="248">
        <f>ROUND(C84*E84,2)</f>
        <v>0</v>
      </c>
      <c r="G84" s="40"/>
      <c r="H84" s="6">
        <f t="shared" si="4"/>
        <v>0</v>
      </c>
    </row>
    <row r="85" spans="1:9" s="6" customFormat="1" ht="26.25" customHeight="1" x14ac:dyDescent="0.2">
      <c r="A85" s="8">
        <f t="shared" si="5"/>
        <v>2.4</v>
      </c>
      <c r="B85" s="64" t="s">
        <v>176</v>
      </c>
      <c r="C85" s="17">
        <v>104.21</v>
      </c>
      <c r="D85" s="65" t="s">
        <v>61</v>
      </c>
      <c r="E85" s="210"/>
      <c r="F85" s="248">
        <f>ROUND(C85*E85,2)</f>
        <v>0</v>
      </c>
      <c r="G85" s="40"/>
      <c r="H85" s="6">
        <f t="shared" si="4"/>
        <v>0</v>
      </c>
    </row>
    <row r="86" spans="1:9" s="5" customFormat="1" ht="15" customHeight="1" x14ac:dyDescent="0.2">
      <c r="A86" s="18"/>
      <c r="B86" s="98"/>
      <c r="C86" s="18"/>
      <c r="D86" s="99"/>
      <c r="E86" s="211"/>
      <c r="F86" s="249"/>
      <c r="G86" s="40"/>
      <c r="H86" s="6">
        <f t="shared" si="4"/>
        <v>0</v>
      </c>
      <c r="I86" s="6"/>
    </row>
    <row r="87" spans="1:9" s="6" customFormat="1" ht="12.75" customHeight="1" x14ac:dyDescent="0.2">
      <c r="A87" s="77">
        <v>3</v>
      </c>
      <c r="B87" s="78" t="s">
        <v>308</v>
      </c>
      <c r="C87" s="17"/>
      <c r="D87" s="65"/>
      <c r="E87" s="210"/>
      <c r="F87" s="248"/>
      <c r="G87" s="40"/>
      <c r="H87" s="6">
        <f t="shared" si="4"/>
        <v>0</v>
      </c>
    </row>
    <row r="88" spans="1:9" s="6" customFormat="1" ht="12.75" customHeight="1" x14ac:dyDescent="0.2">
      <c r="A88" s="8">
        <f>+A87+0.1</f>
        <v>3.1</v>
      </c>
      <c r="B88" s="84" t="s">
        <v>255</v>
      </c>
      <c r="C88" s="17">
        <v>17.93</v>
      </c>
      <c r="D88" s="65" t="s">
        <v>38</v>
      </c>
      <c r="E88" s="210"/>
      <c r="F88" s="248">
        <f t="shared" ref="F88:F96" si="6">ROUND(C88*E88,2)</f>
        <v>0</v>
      </c>
      <c r="G88" s="40"/>
      <c r="H88" s="6">
        <f t="shared" si="4"/>
        <v>0</v>
      </c>
    </row>
    <row r="89" spans="1:9" s="6" customFormat="1" ht="12.75" customHeight="1" x14ac:dyDescent="0.2">
      <c r="A89" s="8">
        <f t="shared" ref="A89:A96" si="7">+A88+0.1</f>
        <v>3.2</v>
      </c>
      <c r="B89" s="84" t="s">
        <v>256</v>
      </c>
      <c r="C89" s="17">
        <v>1.24</v>
      </c>
      <c r="D89" s="65" t="s">
        <v>38</v>
      </c>
      <c r="E89" s="210"/>
      <c r="F89" s="248">
        <f t="shared" si="6"/>
        <v>0</v>
      </c>
      <c r="G89" s="40"/>
      <c r="H89" s="6">
        <f t="shared" si="4"/>
        <v>0</v>
      </c>
    </row>
    <row r="90" spans="1:9" s="6" customFormat="1" ht="12.75" customHeight="1" x14ac:dyDescent="0.2">
      <c r="A90" s="8">
        <f t="shared" si="7"/>
        <v>3.3</v>
      </c>
      <c r="B90" s="84" t="s">
        <v>257</v>
      </c>
      <c r="C90" s="17">
        <v>8.6199999999999992</v>
      </c>
      <c r="D90" s="65" t="s">
        <v>38</v>
      </c>
      <c r="E90" s="210"/>
      <c r="F90" s="248">
        <f t="shared" si="6"/>
        <v>0</v>
      </c>
      <c r="G90" s="40"/>
      <c r="H90" s="6">
        <f t="shared" si="4"/>
        <v>0</v>
      </c>
    </row>
    <row r="91" spans="1:9" s="6" customFormat="1" ht="12.75" customHeight="1" x14ac:dyDescent="0.2">
      <c r="A91" s="8">
        <f t="shared" si="7"/>
        <v>3.4</v>
      </c>
      <c r="B91" s="84" t="s">
        <v>258</v>
      </c>
      <c r="C91" s="17">
        <v>1.98</v>
      </c>
      <c r="D91" s="65" t="s">
        <v>38</v>
      </c>
      <c r="E91" s="210"/>
      <c r="F91" s="248">
        <f t="shared" si="6"/>
        <v>0</v>
      </c>
      <c r="G91" s="40"/>
      <c r="H91" s="6">
        <f t="shared" si="4"/>
        <v>0</v>
      </c>
    </row>
    <row r="92" spans="1:9" s="6" customFormat="1" ht="12.75" customHeight="1" x14ac:dyDescent="0.2">
      <c r="A92" s="8">
        <f t="shared" si="7"/>
        <v>3.5</v>
      </c>
      <c r="B92" s="84" t="s">
        <v>259</v>
      </c>
      <c r="C92" s="17">
        <v>0.5</v>
      </c>
      <c r="D92" s="65" t="s">
        <v>38</v>
      </c>
      <c r="E92" s="210"/>
      <c r="F92" s="248">
        <f t="shared" si="6"/>
        <v>0</v>
      </c>
      <c r="G92" s="40"/>
      <c r="H92" s="6">
        <f t="shared" si="4"/>
        <v>0</v>
      </c>
    </row>
    <row r="93" spans="1:9" s="6" customFormat="1" ht="12.75" customHeight="1" x14ac:dyDescent="0.2">
      <c r="A93" s="8">
        <f t="shared" si="7"/>
        <v>3.6</v>
      </c>
      <c r="B93" s="84" t="s">
        <v>260</v>
      </c>
      <c r="C93" s="17">
        <v>33.53</v>
      </c>
      <c r="D93" s="65" t="s">
        <v>38</v>
      </c>
      <c r="E93" s="210"/>
      <c r="F93" s="248">
        <f t="shared" si="6"/>
        <v>0</v>
      </c>
      <c r="G93" s="40"/>
      <c r="H93" s="6">
        <f t="shared" si="4"/>
        <v>0</v>
      </c>
    </row>
    <row r="94" spans="1:9" s="6" customFormat="1" ht="12.75" customHeight="1" x14ac:dyDescent="0.2">
      <c r="A94" s="8">
        <f t="shared" si="7"/>
        <v>3.7</v>
      </c>
      <c r="B94" s="84" t="s">
        <v>261</v>
      </c>
      <c r="C94" s="17">
        <v>1.81</v>
      </c>
      <c r="D94" s="65" t="s">
        <v>38</v>
      </c>
      <c r="E94" s="210"/>
      <c r="F94" s="248">
        <f t="shared" si="6"/>
        <v>0</v>
      </c>
      <c r="G94" s="40"/>
      <c r="H94" s="6">
        <f t="shared" si="4"/>
        <v>0</v>
      </c>
    </row>
    <row r="95" spans="1:9" s="6" customFormat="1" ht="12.75" customHeight="1" x14ac:dyDescent="0.2">
      <c r="A95" s="8">
        <f t="shared" si="7"/>
        <v>3.8</v>
      </c>
      <c r="B95" s="84" t="s">
        <v>262</v>
      </c>
      <c r="C95" s="17">
        <v>11.54</v>
      </c>
      <c r="D95" s="65" t="s">
        <v>38</v>
      </c>
      <c r="E95" s="210"/>
      <c r="F95" s="248">
        <f t="shared" si="6"/>
        <v>0</v>
      </c>
      <c r="G95" s="40"/>
      <c r="H95" s="6">
        <f t="shared" si="4"/>
        <v>0</v>
      </c>
    </row>
    <row r="96" spans="1:9" s="6" customFormat="1" ht="12.75" customHeight="1" x14ac:dyDescent="0.2">
      <c r="A96" s="8">
        <f t="shared" si="7"/>
        <v>3.9</v>
      </c>
      <c r="B96" s="84" t="s">
        <v>263</v>
      </c>
      <c r="C96" s="17">
        <v>4.75</v>
      </c>
      <c r="D96" s="65" t="s">
        <v>38</v>
      </c>
      <c r="E96" s="210"/>
      <c r="F96" s="248">
        <f t="shared" si="6"/>
        <v>0</v>
      </c>
      <c r="G96" s="40"/>
      <c r="H96" s="6">
        <f t="shared" si="4"/>
        <v>0</v>
      </c>
    </row>
    <row r="97" spans="1:9" s="6" customFormat="1" ht="12.75" customHeight="1" x14ac:dyDescent="0.2">
      <c r="A97" s="17"/>
      <c r="B97" s="84"/>
      <c r="C97" s="17"/>
      <c r="D97" s="65"/>
      <c r="E97" s="210"/>
      <c r="F97" s="248"/>
      <c r="G97" s="40"/>
      <c r="H97" s="6">
        <f t="shared" si="4"/>
        <v>0</v>
      </c>
    </row>
    <row r="98" spans="1:9" s="6" customFormat="1" ht="12.75" customHeight="1" x14ac:dyDescent="0.2">
      <c r="A98" s="77">
        <v>4</v>
      </c>
      <c r="B98" s="78" t="s">
        <v>115</v>
      </c>
      <c r="C98" s="17"/>
      <c r="D98" s="65"/>
      <c r="E98" s="210"/>
      <c r="F98" s="248"/>
      <c r="G98" s="40"/>
      <c r="H98" s="6">
        <f t="shared" si="4"/>
        <v>0</v>
      </c>
    </row>
    <row r="99" spans="1:9" s="6" customFormat="1" ht="12.75" customHeight="1" x14ac:dyDescent="0.2">
      <c r="A99" s="8">
        <f>+A98+0.1</f>
        <v>4.0999999999999996</v>
      </c>
      <c r="B99" s="84" t="s">
        <v>40</v>
      </c>
      <c r="C99" s="17">
        <v>260.18</v>
      </c>
      <c r="D99" s="65" t="s">
        <v>60</v>
      </c>
      <c r="E99" s="210"/>
      <c r="F99" s="248">
        <f t="shared" ref="F99:F106" si="8">ROUND(C99*E99,2)</f>
        <v>0</v>
      </c>
      <c r="G99" s="40"/>
      <c r="H99" s="6">
        <f t="shared" si="4"/>
        <v>0</v>
      </c>
    </row>
    <row r="100" spans="1:9" s="6" customFormat="1" ht="12.75" customHeight="1" x14ac:dyDescent="0.2">
      <c r="A100" s="8">
        <f>+A99+0.1</f>
        <v>4.2</v>
      </c>
      <c r="B100" s="84" t="s">
        <v>41</v>
      </c>
      <c r="C100" s="17">
        <v>133.46</v>
      </c>
      <c r="D100" s="65" t="s">
        <v>60</v>
      </c>
      <c r="E100" s="210"/>
      <c r="F100" s="248">
        <f t="shared" si="8"/>
        <v>0</v>
      </c>
      <c r="G100" s="40"/>
      <c r="H100" s="6">
        <f t="shared" si="4"/>
        <v>0</v>
      </c>
    </row>
    <row r="101" spans="1:9" s="6" customFormat="1" ht="12.75" customHeight="1" x14ac:dyDescent="0.2">
      <c r="A101" s="8">
        <f t="shared" ref="A101:A107" si="9">+A100+0.1</f>
        <v>4.3</v>
      </c>
      <c r="B101" s="84" t="s">
        <v>42</v>
      </c>
      <c r="C101" s="17">
        <v>67.239999999999995</v>
      </c>
      <c r="D101" s="65" t="s">
        <v>60</v>
      </c>
      <c r="E101" s="210"/>
      <c r="F101" s="248">
        <f t="shared" si="8"/>
        <v>0</v>
      </c>
      <c r="G101" s="40"/>
      <c r="H101" s="6">
        <f t="shared" si="4"/>
        <v>0</v>
      </c>
    </row>
    <row r="102" spans="1:9" s="6" customFormat="1" ht="12.75" customHeight="1" x14ac:dyDescent="0.2">
      <c r="A102" s="8">
        <f t="shared" si="9"/>
        <v>4.4000000000000004</v>
      </c>
      <c r="B102" s="12" t="s">
        <v>129</v>
      </c>
      <c r="C102" s="17">
        <v>126.72</v>
      </c>
      <c r="D102" s="65" t="s">
        <v>60</v>
      </c>
      <c r="E102" s="210"/>
      <c r="F102" s="248">
        <f t="shared" si="8"/>
        <v>0</v>
      </c>
      <c r="G102" s="40"/>
      <c r="H102" s="6">
        <f t="shared" si="4"/>
        <v>0</v>
      </c>
    </row>
    <row r="103" spans="1:9" s="6" customFormat="1" ht="12.75" customHeight="1" x14ac:dyDescent="0.2">
      <c r="A103" s="8">
        <f t="shared" si="9"/>
        <v>4.5</v>
      </c>
      <c r="B103" s="12" t="s">
        <v>123</v>
      </c>
      <c r="C103" s="17">
        <v>76.8</v>
      </c>
      <c r="D103" s="65" t="s">
        <v>60</v>
      </c>
      <c r="E103" s="210"/>
      <c r="F103" s="248">
        <f t="shared" si="8"/>
        <v>0</v>
      </c>
      <c r="G103" s="40"/>
      <c r="H103" s="6">
        <f t="shared" si="4"/>
        <v>0</v>
      </c>
    </row>
    <row r="104" spans="1:9" s="6" customFormat="1" ht="13.5" customHeight="1" x14ac:dyDescent="0.2">
      <c r="A104" s="8">
        <f t="shared" si="9"/>
        <v>4.5999999999999996</v>
      </c>
      <c r="B104" s="12" t="s">
        <v>43</v>
      </c>
      <c r="C104" s="17">
        <v>93.4</v>
      </c>
      <c r="D104" s="65" t="s">
        <v>8</v>
      </c>
      <c r="E104" s="210"/>
      <c r="F104" s="248">
        <f t="shared" si="8"/>
        <v>0</v>
      </c>
      <c r="G104" s="40"/>
      <c r="H104" s="6">
        <f t="shared" si="4"/>
        <v>0</v>
      </c>
    </row>
    <row r="105" spans="1:9" s="6" customFormat="1" ht="12.75" customHeight="1" x14ac:dyDescent="0.2">
      <c r="A105" s="8">
        <f t="shared" si="9"/>
        <v>4.7</v>
      </c>
      <c r="B105" s="12" t="s">
        <v>250</v>
      </c>
      <c r="C105" s="17">
        <v>32.840000000000003</v>
      </c>
      <c r="D105" s="65" t="s">
        <v>60</v>
      </c>
      <c r="E105" s="210"/>
      <c r="F105" s="248">
        <f t="shared" si="8"/>
        <v>0</v>
      </c>
      <c r="G105" s="40"/>
      <c r="H105" s="6">
        <f t="shared" si="4"/>
        <v>0</v>
      </c>
    </row>
    <row r="106" spans="1:9" s="6" customFormat="1" ht="12.75" customHeight="1" x14ac:dyDescent="0.2">
      <c r="A106" s="8">
        <f t="shared" si="9"/>
        <v>4.8</v>
      </c>
      <c r="B106" s="12" t="s">
        <v>194</v>
      </c>
      <c r="C106" s="17">
        <v>105.6</v>
      </c>
      <c r="D106" s="65" t="s">
        <v>60</v>
      </c>
      <c r="E106" s="210"/>
      <c r="F106" s="248">
        <f t="shared" si="8"/>
        <v>0</v>
      </c>
      <c r="G106" s="40"/>
      <c r="H106" s="6">
        <f t="shared" si="4"/>
        <v>0</v>
      </c>
    </row>
    <row r="107" spans="1:9" s="6" customFormat="1" ht="12.75" customHeight="1" x14ac:dyDescent="0.2">
      <c r="A107" s="8">
        <f t="shared" si="9"/>
        <v>4.9000000000000004</v>
      </c>
      <c r="B107" s="12" t="s">
        <v>193</v>
      </c>
      <c r="C107" s="17">
        <v>30.72</v>
      </c>
      <c r="D107" s="65" t="s">
        <v>60</v>
      </c>
      <c r="E107" s="210"/>
      <c r="F107" s="248">
        <f>E107*C107</f>
        <v>0</v>
      </c>
      <c r="G107" s="40"/>
      <c r="H107" s="6">
        <f t="shared" si="4"/>
        <v>0</v>
      </c>
    </row>
    <row r="108" spans="1:9" s="6" customFormat="1" ht="27.75" customHeight="1" x14ac:dyDescent="0.2">
      <c r="A108" s="8">
        <v>4.0999999999999996</v>
      </c>
      <c r="B108" s="86" t="s">
        <v>192</v>
      </c>
      <c r="C108" s="17">
        <v>102</v>
      </c>
      <c r="D108" s="65" t="s">
        <v>8</v>
      </c>
      <c r="E108" s="210"/>
      <c r="F108" s="248">
        <f>E108*C108</f>
        <v>0</v>
      </c>
      <c r="G108" s="40"/>
      <c r="H108" s="6">
        <f t="shared" si="4"/>
        <v>0</v>
      </c>
    </row>
    <row r="109" spans="1:9" s="5" customFormat="1" ht="11.25" customHeight="1" x14ac:dyDescent="0.2">
      <c r="A109" s="18"/>
      <c r="B109" s="98"/>
      <c r="C109" s="18"/>
      <c r="D109" s="99"/>
      <c r="E109" s="211"/>
      <c r="F109" s="249"/>
      <c r="G109" s="40"/>
      <c r="H109" s="6">
        <f t="shared" si="4"/>
        <v>0</v>
      </c>
      <c r="I109" s="6"/>
    </row>
    <row r="110" spans="1:9" s="6" customFormat="1" ht="12.75" customHeight="1" x14ac:dyDescent="0.2">
      <c r="A110" s="77">
        <v>5</v>
      </c>
      <c r="B110" s="58" t="s">
        <v>248</v>
      </c>
      <c r="C110" s="17">
        <v>1</v>
      </c>
      <c r="D110" s="65" t="s">
        <v>6</v>
      </c>
      <c r="E110" s="210"/>
      <c r="F110" s="248">
        <f>ROUND(C110*E110,2)</f>
        <v>0</v>
      </c>
      <c r="G110" s="40"/>
      <c r="H110" s="6">
        <f t="shared" si="4"/>
        <v>0</v>
      </c>
    </row>
    <row r="111" spans="1:9" s="5" customFormat="1" ht="4.5" customHeight="1" x14ac:dyDescent="0.2">
      <c r="A111" s="18"/>
      <c r="B111" s="98"/>
      <c r="C111" s="18"/>
      <c r="D111" s="99"/>
      <c r="E111" s="211"/>
      <c r="F111" s="249"/>
      <c r="G111" s="40"/>
      <c r="H111" s="6">
        <f t="shared" si="4"/>
        <v>0</v>
      </c>
      <c r="I111" s="6"/>
    </row>
    <row r="112" spans="1:9" s="6" customFormat="1" ht="12.75" customHeight="1" x14ac:dyDescent="0.2">
      <c r="A112" s="77">
        <v>6</v>
      </c>
      <c r="B112" s="78" t="s">
        <v>56</v>
      </c>
      <c r="C112" s="17"/>
      <c r="D112" s="65"/>
      <c r="E112" s="210"/>
      <c r="F112" s="248"/>
      <c r="G112" s="40"/>
      <c r="H112" s="6">
        <f t="shared" si="4"/>
        <v>0</v>
      </c>
    </row>
    <row r="113" spans="1:8" s="6" customFormat="1" ht="12.75" customHeight="1" x14ac:dyDescent="0.2">
      <c r="A113" s="8">
        <f>+A112+0.1</f>
        <v>6.1</v>
      </c>
      <c r="B113" s="84" t="s">
        <v>131</v>
      </c>
      <c r="C113" s="17">
        <v>76.75</v>
      </c>
      <c r="D113" s="65" t="s">
        <v>38</v>
      </c>
      <c r="E113" s="210"/>
      <c r="F113" s="248">
        <f>ROUND(C113*E113,2)</f>
        <v>0</v>
      </c>
      <c r="G113" s="40"/>
      <c r="H113" s="6">
        <f t="shared" si="4"/>
        <v>0</v>
      </c>
    </row>
    <row r="114" spans="1:8" s="6" customFormat="1" ht="24.75" customHeight="1" x14ac:dyDescent="0.2">
      <c r="A114" s="8">
        <f t="shared" ref="A114:A115" si="10">+A113+0.1</f>
        <v>6.2</v>
      </c>
      <c r="B114" s="64" t="s">
        <v>57</v>
      </c>
      <c r="C114" s="17">
        <v>13.24</v>
      </c>
      <c r="D114" s="65" t="s">
        <v>37</v>
      </c>
      <c r="E114" s="210"/>
      <c r="F114" s="248">
        <f>ROUND(C114*E114,2)</f>
        <v>0</v>
      </c>
      <c r="G114" s="40"/>
      <c r="H114" s="6">
        <f t="shared" si="4"/>
        <v>0</v>
      </c>
    </row>
    <row r="115" spans="1:8" s="44" customFormat="1" ht="17.25" customHeight="1" x14ac:dyDescent="0.2">
      <c r="A115" s="100">
        <f t="shared" si="10"/>
        <v>6.3</v>
      </c>
      <c r="B115" s="101" t="s">
        <v>126</v>
      </c>
      <c r="C115" s="45">
        <v>76.75</v>
      </c>
      <c r="D115" s="102" t="s">
        <v>38</v>
      </c>
      <c r="E115" s="212"/>
      <c r="F115" s="250">
        <f>ROUND(C115*E115,2)</f>
        <v>0</v>
      </c>
      <c r="G115" s="43"/>
      <c r="H115" s="44">
        <f t="shared" si="4"/>
        <v>0</v>
      </c>
    </row>
    <row r="116" spans="1:8" s="6" customFormat="1" ht="10.5" customHeight="1" x14ac:dyDescent="0.2">
      <c r="A116" s="8"/>
      <c r="B116" s="84"/>
      <c r="C116" s="17"/>
      <c r="D116" s="91"/>
      <c r="E116" s="210"/>
      <c r="F116" s="248"/>
      <c r="G116" s="40"/>
    </row>
    <row r="117" spans="1:8" s="6" customFormat="1" ht="13.5" customHeight="1" x14ac:dyDescent="0.2">
      <c r="A117" s="77">
        <v>7</v>
      </c>
      <c r="B117" s="78" t="s">
        <v>282</v>
      </c>
      <c r="C117" s="17">
        <v>1</v>
      </c>
      <c r="D117" s="65" t="s">
        <v>23</v>
      </c>
      <c r="E117" s="210"/>
      <c r="F117" s="248">
        <f>ROUND(C117*E117,2)</f>
        <v>0</v>
      </c>
      <c r="G117" s="40"/>
      <c r="H117" s="6">
        <f t="shared" si="4"/>
        <v>0</v>
      </c>
    </row>
    <row r="118" spans="1:8" s="6" customFormat="1" ht="14.25" customHeight="1" x14ac:dyDescent="0.2">
      <c r="A118" s="8"/>
      <c r="B118" s="12"/>
      <c r="C118" s="17"/>
      <c r="D118" s="65"/>
      <c r="E118" s="210"/>
      <c r="F118" s="248"/>
      <c r="G118" s="40"/>
      <c r="H118" s="6">
        <f t="shared" si="4"/>
        <v>0</v>
      </c>
    </row>
    <row r="119" spans="1:8" s="6" customFormat="1" ht="13.5" customHeight="1" x14ac:dyDescent="0.2">
      <c r="A119" s="77">
        <v>8</v>
      </c>
      <c r="B119" s="78" t="s">
        <v>231</v>
      </c>
      <c r="C119" s="17"/>
      <c r="D119" s="65"/>
      <c r="E119" s="210"/>
      <c r="F119" s="248"/>
      <c r="G119" s="40"/>
      <c r="H119" s="6">
        <f t="shared" si="4"/>
        <v>0</v>
      </c>
    </row>
    <row r="120" spans="1:8" s="6" customFormat="1" ht="14.25" customHeight="1" x14ac:dyDescent="0.2">
      <c r="A120" s="8">
        <f>+A119+0.1</f>
        <v>8.1</v>
      </c>
      <c r="B120" s="12" t="s">
        <v>334</v>
      </c>
      <c r="C120" s="17">
        <v>2</v>
      </c>
      <c r="D120" s="65" t="s">
        <v>23</v>
      </c>
      <c r="E120" s="210"/>
      <c r="F120" s="248">
        <f>ROUND(C120*E120,2)</f>
        <v>0</v>
      </c>
      <c r="G120" s="40"/>
      <c r="H120" s="6">
        <f t="shared" si="4"/>
        <v>0</v>
      </c>
    </row>
    <row r="121" spans="1:8" s="6" customFormat="1" ht="27" customHeight="1" x14ac:dyDescent="0.2">
      <c r="A121" s="8">
        <f t="shared" ref="A121:A122" si="11">+A120+0.1</f>
        <v>8.1999999999999993</v>
      </c>
      <c r="B121" s="97" t="s">
        <v>124</v>
      </c>
      <c r="C121" s="17">
        <v>1</v>
      </c>
      <c r="D121" s="65" t="s">
        <v>23</v>
      </c>
      <c r="E121" s="210"/>
      <c r="F121" s="248">
        <f>ROUND(C121*E121,2)</f>
        <v>0</v>
      </c>
      <c r="G121" s="40"/>
      <c r="H121" s="6">
        <f t="shared" si="4"/>
        <v>0</v>
      </c>
    </row>
    <row r="122" spans="1:8" s="6" customFormat="1" ht="25.5" customHeight="1" x14ac:dyDescent="0.2">
      <c r="A122" s="8">
        <f t="shared" si="11"/>
        <v>8.3000000000000007</v>
      </c>
      <c r="B122" s="64" t="s">
        <v>130</v>
      </c>
      <c r="C122" s="12">
        <v>1</v>
      </c>
      <c r="D122" s="65" t="s">
        <v>23</v>
      </c>
      <c r="E122" s="200"/>
      <c r="F122" s="248">
        <f>ROUND(C122*E122,2)</f>
        <v>0</v>
      </c>
      <c r="G122" s="40"/>
      <c r="H122" s="6">
        <f t="shared" si="4"/>
        <v>0</v>
      </c>
    </row>
    <row r="123" spans="1:8" s="6" customFormat="1" ht="12.75" customHeight="1" x14ac:dyDescent="0.2">
      <c r="A123" s="8"/>
      <c r="B123" s="64"/>
      <c r="C123" s="12"/>
      <c r="D123" s="65"/>
      <c r="E123" s="200"/>
      <c r="F123" s="248"/>
      <c r="G123" s="40"/>
      <c r="H123" s="6">
        <f t="shared" si="4"/>
        <v>0</v>
      </c>
    </row>
    <row r="124" spans="1:8" s="6" customFormat="1" ht="26.25" customHeight="1" x14ac:dyDescent="0.2">
      <c r="A124" s="77">
        <v>9</v>
      </c>
      <c r="B124" s="58" t="s">
        <v>221</v>
      </c>
      <c r="C124" s="17"/>
      <c r="D124" s="65"/>
      <c r="E124" s="210"/>
      <c r="F124" s="248"/>
      <c r="G124" s="40"/>
      <c r="H124" s="6">
        <f t="shared" si="4"/>
        <v>0</v>
      </c>
    </row>
    <row r="125" spans="1:8" s="6" customFormat="1" ht="13.5" customHeight="1" x14ac:dyDescent="0.2">
      <c r="A125" s="96">
        <v>9.1</v>
      </c>
      <c r="B125" s="64" t="s">
        <v>264</v>
      </c>
      <c r="C125" s="17">
        <v>28.1</v>
      </c>
      <c r="D125" s="65" t="s">
        <v>8</v>
      </c>
      <c r="E125" s="210"/>
      <c r="F125" s="248">
        <f t="shared" ref="F125:F134" si="12">ROUND(C125*E125,2)</f>
        <v>0</v>
      </c>
      <c r="G125" s="40"/>
      <c r="H125" s="6">
        <f t="shared" si="4"/>
        <v>0</v>
      </c>
    </row>
    <row r="126" spans="1:8" s="6" customFormat="1" ht="13.5" customHeight="1" x14ac:dyDescent="0.2">
      <c r="A126" s="96">
        <v>9.1999999999999993</v>
      </c>
      <c r="B126" s="64" t="s">
        <v>265</v>
      </c>
      <c r="C126" s="17">
        <v>17.37</v>
      </c>
      <c r="D126" s="65" t="s">
        <v>8</v>
      </c>
      <c r="E126" s="210"/>
      <c r="F126" s="248">
        <f t="shared" si="12"/>
        <v>0</v>
      </c>
      <c r="G126" s="40"/>
      <c r="H126" s="6">
        <f t="shared" si="4"/>
        <v>0</v>
      </c>
    </row>
    <row r="127" spans="1:8" s="6" customFormat="1" ht="13.5" customHeight="1" x14ac:dyDescent="0.2">
      <c r="A127" s="96">
        <v>9.3000000000000007</v>
      </c>
      <c r="B127" s="64" t="s">
        <v>266</v>
      </c>
      <c r="C127" s="17">
        <v>5</v>
      </c>
      <c r="D127" s="65" t="s">
        <v>23</v>
      </c>
      <c r="E127" s="210"/>
      <c r="F127" s="248">
        <f t="shared" si="12"/>
        <v>0</v>
      </c>
      <c r="G127" s="40"/>
      <c r="H127" s="6">
        <f t="shared" si="4"/>
        <v>0</v>
      </c>
    </row>
    <row r="128" spans="1:8" s="6" customFormat="1" ht="13.5" customHeight="1" x14ac:dyDescent="0.2">
      <c r="A128" s="96">
        <v>9.4</v>
      </c>
      <c r="B128" s="64" t="s">
        <v>217</v>
      </c>
      <c r="C128" s="17">
        <v>3</v>
      </c>
      <c r="D128" s="65" t="s">
        <v>23</v>
      </c>
      <c r="E128" s="210"/>
      <c r="F128" s="248">
        <f t="shared" si="12"/>
        <v>0</v>
      </c>
      <c r="G128" s="40"/>
      <c r="H128" s="6">
        <f t="shared" si="4"/>
        <v>0</v>
      </c>
    </row>
    <row r="129" spans="1:9" s="6" customFormat="1" ht="13.5" customHeight="1" x14ac:dyDescent="0.2">
      <c r="A129" s="96">
        <v>9.5</v>
      </c>
      <c r="B129" s="64" t="s">
        <v>218</v>
      </c>
      <c r="C129" s="17">
        <v>4</v>
      </c>
      <c r="D129" s="65" t="s">
        <v>23</v>
      </c>
      <c r="E129" s="210"/>
      <c r="F129" s="248">
        <f t="shared" si="12"/>
        <v>0</v>
      </c>
      <c r="G129" s="40"/>
      <c r="H129" s="6">
        <f t="shared" si="4"/>
        <v>0</v>
      </c>
    </row>
    <row r="130" spans="1:9" s="6" customFormat="1" ht="13.5" customHeight="1" x14ac:dyDescent="0.2">
      <c r="A130" s="96">
        <v>9.6</v>
      </c>
      <c r="B130" s="64" t="s">
        <v>219</v>
      </c>
      <c r="C130" s="17">
        <v>3</v>
      </c>
      <c r="D130" s="65" t="s">
        <v>23</v>
      </c>
      <c r="E130" s="210"/>
      <c r="F130" s="248">
        <f t="shared" si="12"/>
        <v>0</v>
      </c>
      <c r="G130" s="40"/>
      <c r="H130" s="6">
        <f t="shared" si="4"/>
        <v>0</v>
      </c>
    </row>
    <row r="131" spans="1:9" s="6" customFormat="1" ht="39" customHeight="1" x14ac:dyDescent="0.2">
      <c r="A131" s="96">
        <v>9.6999999999999993</v>
      </c>
      <c r="B131" s="86" t="s">
        <v>220</v>
      </c>
      <c r="C131" s="17">
        <v>4</v>
      </c>
      <c r="D131" s="65" t="s">
        <v>23</v>
      </c>
      <c r="E131" s="210"/>
      <c r="F131" s="248">
        <f t="shared" si="12"/>
        <v>0</v>
      </c>
      <c r="G131" s="40"/>
      <c r="H131" s="6">
        <f t="shared" si="4"/>
        <v>0</v>
      </c>
    </row>
    <row r="132" spans="1:9" s="6" customFormat="1" ht="38.25" customHeight="1" x14ac:dyDescent="0.2">
      <c r="A132" s="96">
        <v>9.8000000000000007</v>
      </c>
      <c r="B132" s="86" t="s">
        <v>267</v>
      </c>
      <c r="C132" s="17">
        <v>1</v>
      </c>
      <c r="D132" s="65" t="s">
        <v>23</v>
      </c>
      <c r="E132" s="210"/>
      <c r="F132" s="248">
        <f t="shared" si="12"/>
        <v>0</v>
      </c>
      <c r="G132" s="40"/>
      <c r="H132" s="6">
        <f t="shared" si="4"/>
        <v>0</v>
      </c>
    </row>
    <row r="133" spans="1:9" s="6" customFormat="1" ht="42" customHeight="1" x14ac:dyDescent="0.2">
      <c r="A133" s="96">
        <v>9.9</v>
      </c>
      <c r="B133" s="86" t="s">
        <v>268</v>
      </c>
      <c r="C133" s="17">
        <v>1</v>
      </c>
      <c r="D133" s="103" t="s">
        <v>23</v>
      </c>
      <c r="E133" s="210"/>
      <c r="F133" s="248">
        <f t="shared" si="12"/>
        <v>0</v>
      </c>
      <c r="G133" s="40"/>
      <c r="H133" s="6">
        <f t="shared" si="4"/>
        <v>0</v>
      </c>
    </row>
    <row r="134" spans="1:9" s="6" customFormat="1" ht="17.25" customHeight="1" x14ac:dyDescent="0.2">
      <c r="A134" s="12">
        <v>9.1</v>
      </c>
      <c r="B134" s="64" t="s">
        <v>127</v>
      </c>
      <c r="C134" s="17">
        <v>6</v>
      </c>
      <c r="D134" s="103" t="s">
        <v>23</v>
      </c>
      <c r="E134" s="210"/>
      <c r="F134" s="248">
        <f t="shared" si="12"/>
        <v>0</v>
      </c>
      <c r="G134" s="40"/>
      <c r="H134" s="6">
        <f t="shared" si="4"/>
        <v>0</v>
      </c>
    </row>
    <row r="135" spans="1:9" s="5" customFormat="1" ht="7.5" customHeight="1" x14ac:dyDescent="0.2">
      <c r="A135" s="2"/>
      <c r="B135" s="98"/>
      <c r="C135" s="18"/>
      <c r="D135" s="99"/>
      <c r="E135" s="211"/>
      <c r="F135" s="249"/>
      <c r="G135" s="40"/>
      <c r="H135" s="6">
        <f t="shared" si="4"/>
        <v>0</v>
      </c>
      <c r="I135" s="6"/>
    </row>
    <row r="136" spans="1:9" s="6" customFormat="1" ht="12.75" customHeight="1" x14ac:dyDescent="0.2">
      <c r="A136" s="104">
        <v>10</v>
      </c>
      <c r="B136" s="78" t="s">
        <v>232</v>
      </c>
      <c r="C136" s="17"/>
      <c r="D136" s="65"/>
      <c r="E136" s="210"/>
      <c r="F136" s="248"/>
      <c r="G136" s="40"/>
      <c r="H136" s="6">
        <f t="shared" si="4"/>
        <v>0</v>
      </c>
    </row>
    <row r="137" spans="1:9" s="6" customFormat="1" ht="12.75" customHeight="1" x14ac:dyDescent="0.2">
      <c r="A137" s="8">
        <v>10.1</v>
      </c>
      <c r="B137" s="64" t="s">
        <v>195</v>
      </c>
      <c r="C137" s="17">
        <v>29.81</v>
      </c>
      <c r="D137" s="65" t="s">
        <v>149</v>
      </c>
      <c r="E137" s="200"/>
      <c r="F137" s="248">
        <f>ROUND(C137*E137,2)</f>
        <v>0</v>
      </c>
      <c r="G137" s="40"/>
      <c r="H137" s="6">
        <f t="shared" si="4"/>
        <v>0</v>
      </c>
    </row>
    <row r="138" spans="1:9" s="6" customFormat="1" ht="12.75" customHeight="1" x14ac:dyDescent="0.2">
      <c r="A138" s="8">
        <v>10.199999999999999</v>
      </c>
      <c r="B138" s="64" t="s">
        <v>63</v>
      </c>
      <c r="C138" s="17">
        <v>1.22</v>
      </c>
      <c r="D138" s="69" t="s">
        <v>38</v>
      </c>
      <c r="E138" s="200"/>
      <c r="F138" s="248">
        <f>ROUND(C138*E138,2)</f>
        <v>0</v>
      </c>
      <c r="G138" s="40"/>
      <c r="H138" s="6">
        <f t="shared" si="4"/>
        <v>0</v>
      </c>
    </row>
    <row r="139" spans="1:9" s="6" customFormat="1" ht="23.25" customHeight="1" x14ac:dyDescent="0.2">
      <c r="A139" s="8">
        <v>10.3</v>
      </c>
      <c r="B139" s="64" t="s">
        <v>122</v>
      </c>
      <c r="C139" s="17">
        <v>26.58</v>
      </c>
      <c r="D139" s="69" t="s">
        <v>66</v>
      </c>
      <c r="E139" s="200"/>
      <c r="F139" s="248">
        <f>ROUND(C139*E139,2)</f>
        <v>0</v>
      </c>
      <c r="G139" s="40"/>
      <c r="H139" s="6">
        <f t="shared" ref="H139:H202" si="13">+C139*E139</f>
        <v>0</v>
      </c>
    </row>
    <row r="140" spans="1:9" s="6" customFormat="1" ht="12.75" customHeight="1" x14ac:dyDescent="0.2">
      <c r="A140" s="8">
        <v>10.4</v>
      </c>
      <c r="B140" s="105" t="s">
        <v>125</v>
      </c>
      <c r="C140" s="17">
        <v>3.87</v>
      </c>
      <c r="D140" s="69" t="s">
        <v>61</v>
      </c>
      <c r="E140" s="200"/>
      <c r="F140" s="248">
        <f>ROUND(C140*E140,2)</f>
        <v>0</v>
      </c>
      <c r="G140" s="40"/>
      <c r="H140" s="6">
        <f t="shared" si="13"/>
        <v>0</v>
      </c>
    </row>
    <row r="141" spans="1:9" s="5" customFormat="1" ht="12.75" customHeight="1" x14ac:dyDescent="0.2">
      <c r="A141" s="106"/>
      <c r="B141" s="107"/>
      <c r="C141" s="18"/>
      <c r="D141" s="108"/>
      <c r="E141" s="213"/>
      <c r="F141" s="249"/>
      <c r="G141" s="40"/>
      <c r="H141" s="6">
        <f t="shared" si="13"/>
        <v>0</v>
      </c>
      <c r="I141" s="6"/>
    </row>
    <row r="142" spans="1:9" s="5" customFormat="1" ht="12.75" customHeight="1" x14ac:dyDescent="0.2">
      <c r="A142" s="104">
        <v>11</v>
      </c>
      <c r="B142" s="109" t="s">
        <v>179</v>
      </c>
      <c r="C142" s="12"/>
      <c r="D142" s="65"/>
      <c r="E142" s="200"/>
      <c r="F142" s="251"/>
      <c r="G142" s="40"/>
      <c r="H142" s="6">
        <f t="shared" si="13"/>
        <v>0</v>
      </c>
      <c r="I142" s="6"/>
    </row>
    <row r="143" spans="1:9" s="5" customFormat="1" ht="12.75" customHeight="1" x14ac:dyDescent="0.2">
      <c r="A143" s="110">
        <v>11.1</v>
      </c>
      <c r="B143" s="111" t="s">
        <v>119</v>
      </c>
      <c r="C143" s="112">
        <v>74</v>
      </c>
      <c r="D143" s="113" t="s">
        <v>8</v>
      </c>
      <c r="E143" s="15"/>
      <c r="F143" s="248">
        <f>ROUND(C143*E143,2)</f>
        <v>0</v>
      </c>
      <c r="G143" s="40"/>
      <c r="H143" s="6">
        <f t="shared" si="13"/>
        <v>0</v>
      </c>
      <c r="I143" s="6"/>
    </row>
    <row r="144" spans="1:9" s="5" customFormat="1" ht="12.75" customHeight="1" x14ac:dyDescent="0.2">
      <c r="A144" s="114"/>
      <c r="B144" s="109"/>
      <c r="C144" s="112"/>
      <c r="D144" s="113"/>
      <c r="E144" s="16"/>
      <c r="F144" s="252"/>
      <c r="G144" s="40"/>
      <c r="H144" s="6">
        <f t="shared" si="13"/>
        <v>0</v>
      </c>
      <c r="I144" s="6"/>
    </row>
    <row r="145" spans="1:9" s="5" customFormat="1" ht="12.75" customHeight="1" x14ac:dyDescent="0.2">
      <c r="A145" s="110">
        <v>11.2</v>
      </c>
      <c r="B145" s="66" t="s">
        <v>16</v>
      </c>
      <c r="C145" s="12"/>
      <c r="D145" s="65"/>
      <c r="E145" s="213"/>
      <c r="F145" s="253"/>
      <c r="G145" s="40"/>
      <c r="H145" s="6">
        <f t="shared" si="13"/>
        <v>0</v>
      </c>
      <c r="I145" s="6"/>
    </row>
    <row r="146" spans="1:9" s="5" customFormat="1" ht="12.75" customHeight="1" x14ac:dyDescent="0.2">
      <c r="A146" s="17" t="s">
        <v>199</v>
      </c>
      <c r="B146" s="64" t="s">
        <v>133</v>
      </c>
      <c r="C146" s="12">
        <v>29.48</v>
      </c>
      <c r="D146" s="115" t="s">
        <v>64</v>
      </c>
      <c r="E146" s="200"/>
      <c r="F146" s="248">
        <f>ROUND(C146*E146,2)</f>
        <v>0</v>
      </c>
      <c r="G146" s="40"/>
      <c r="H146" s="6">
        <f t="shared" si="13"/>
        <v>0</v>
      </c>
      <c r="I146" s="6"/>
    </row>
    <row r="147" spans="1:9" s="5" customFormat="1" ht="12.75" customHeight="1" x14ac:dyDescent="0.2">
      <c r="A147" s="17" t="s">
        <v>200</v>
      </c>
      <c r="B147" s="64" t="s">
        <v>142</v>
      </c>
      <c r="C147" s="12">
        <v>11.53</v>
      </c>
      <c r="D147" s="115" t="s">
        <v>66</v>
      </c>
      <c r="E147" s="200"/>
      <c r="F147" s="248">
        <f>ROUND(C147*E147,2)</f>
        <v>0</v>
      </c>
      <c r="G147" s="40"/>
      <c r="H147" s="6">
        <f t="shared" si="13"/>
        <v>0</v>
      </c>
      <c r="I147" s="6"/>
    </row>
    <row r="148" spans="1:9" s="46" customFormat="1" ht="12.75" customHeight="1" x14ac:dyDescent="0.2">
      <c r="A148" s="45" t="s">
        <v>201</v>
      </c>
      <c r="B148" s="116" t="s">
        <v>143</v>
      </c>
      <c r="C148" s="75">
        <v>21.54</v>
      </c>
      <c r="D148" s="117" t="s">
        <v>61</v>
      </c>
      <c r="E148" s="205"/>
      <c r="F148" s="250">
        <f>ROUND(C148*E148,2)</f>
        <v>0</v>
      </c>
      <c r="G148" s="43"/>
      <c r="H148" s="44">
        <f t="shared" si="13"/>
        <v>0</v>
      </c>
      <c r="I148" s="44"/>
    </row>
    <row r="149" spans="1:9" s="5" customFormat="1" ht="12.75" customHeight="1" x14ac:dyDescent="0.2">
      <c r="A149" s="18"/>
      <c r="B149" s="118"/>
      <c r="C149" s="2"/>
      <c r="D149" s="99"/>
      <c r="E149" s="213"/>
      <c r="F149" s="254"/>
      <c r="G149" s="40"/>
      <c r="H149" s="6">
        <f t="shared" si="13"/>
        <v>0</v>
      </c>
      <c r="I149" s="6"/>
    </row>
    <row r="150" spans="1:9" s="11" customFormat="1" ht="12.75" x14ac:dyDescent="0.2">
      <c r="A150" s="39">
        <v>11.3</v>
      </c>
      <c r="B150" s="119" t="s">
        <v>333</v>
      </c>
      <c r="C150" s="12"/>
      <c r="D150" s="120"/>
      <c r="E150" s="200"/>
      <c r="F150" s="253"/>
      <c r="G150" s="40"/>
      <c r="H150" s="6">
        <f t="shared" si="13"/>
        <v>0</v>
      </c>
    </row>
    <row r="151" spans="1:9" s="11" customFormat="1" ht="12.75" x14ac:dyDescent="0.2">
      <c r="A151" s="17" t="s">
        <v>202</v>
      </c>
      <c r="B151" s="121" t="s">
        <v>315</v>
      </c>
      <c r="C151" s="12">
        <v>6.59</v>
      </c>
      <c r="D151" s="91" t="s">
        <v>38</v>
      </c>
      <c r="E151" s="200"/>
      <c r="F151" s="248">
        <f>ROUND(C151*E151,2)</f>
        <v>0</v>
      </c>
      <c r="G151" s="40"/>
      <c r="H151" s="6">
        <f t="shared" si="13"/>
        <v>0</v>
      </c>
    </row>
    <row r="152" spans="1:9" s="11" customFormat="1" ht="15" customHeight="1" x14ac:dyDescent="0.2">
      <c r="A152" s="38" t="s">
        <v>203</v>
      </c>
      <c r="B152" s="121" t="s">
        <v>326</v>
      </c>
      <c r="C152" s="12">
        <v>1.71</v>
      </c>
      <c r="D152" s="91" t="s">
        <v>38</v>
      </c>
      <c r="E152" s="200"/>
      <c r="F152" s="248">
        <f>ROUND(C152*E152,2)</f>
        <v>0</v>
      </c>
      <c r="G152" s="40"/>
      <c r="H152" s="6">
        <f t="shared" si="13"/>
        <v>0</v>
      </c>
    </row>
    <row r="153" spans="1:9" s="11" customFormat="1" ht="12.75" x14ac:dyDescent="0.2">
      <c r="A153" s="17" t="s">
        <v>204</v>
      </c>
      <c r="B153" s="121" t="s">
        <v>317</v>
      </c>
      <c r="C153" s="12">
        <v>1.37</v>
      </c>
      <c r="D153" s="91" t="s">
        <v>38</v>
      </c>
      <c r="E153" s="200"/>
      <c r="F153" s="248">
        <f>ROUND(C153*E153,2)</f>
        <v>0</v>
      </c>
      <c r="G153" s="40"/>
      <c r="H153" s="6">
        <f t="shared" si="13"/>
        <v>0</v>
      </c>
    </row>
    <row r="154" spans="1:9" s="11" customFormat="1" ht="12.75" x14ac:dyDescent="0.2">
      <c r="A154" s="38" t="s">
        <v>205</v>
      </c>
      <c r="B154" s="121" t="s">
        <v>318</v>
      </c>
      <c r="C154" s="12">
        <v>2.65</v>
      </c>
      <c r="D154" s="91" t="s">
        <v>38</v>
      </c>
      <c r="E154" s="200"/>
      <c r="F154" s="248">
        <f>ROUND(C154*E154,2)</f>
        <v>0</v>
      </c>
      <c r="G154" s="40"/>
      <c r="H154" s="6">
        <f t="shared" si="13"/>
        <v>0</v>
      </c>
    </row>
    <row r="155" spans="1:9" s="11" customFormat="1" ht="14.25" customHeight="1" x14ac:dyDescent="0.2">
      <c r="A155" s="17" t="s">
        <v>206</v>
      </c>
      <c r="B155" s="121" t="s">
        <v>319</v>
      </c>
      <c r="C155" s="12">
        <v>1.51</v>
      </c>
      <c r="D155" s="91" t="s">
        <v>38</v>
      </c>
      <c r="E155" s="200"/>
      <c r="F155" s="248">
        <f>ROUND(C155*E155,2)</f>
        <v>0</v>
      </c>
      <c r="G155" s="40"/>
      <c r="H155" s="6">
        <f t="shared" si="13"/>
        <v>0</v>
      </c>
    </row>
    <row r="156" spans="1:9" s="5" customFormat="1" ht="12.75" customHeight="1" x14ac:dyDescent="0.2">
      <c r="A156" s="17"/>
      <c r="B156" s="64"/>
      <c r="C156" s="12"/>
      <c r="D156" s="115"/>
      <c r="E156" s="213"/>
      <c r="F156" s="253"/>
      <c r="G156" s="40"/>
      <c r="H156" s="6">
        <f t="shared" si="13"/>
        <v>0</v>
      </c>
      <c r="I156" s="6"/>
    </row>
    <row r="157" spans="1:9" s="5" customFormat="1" ht="12.75" customHeight="1" x14ac:dyDescent="0.2">
      <c r="A157" s="39">
        <v>11.4</v>
      </c>
      <c r="B157" s="66" t="s">
        <v>39</v>
      </c>
      <c r="C157" s="2"/>
      <c r="D157" s="99"/>
      <c r="E157" s="213"/>
      <c r="F157" s="254"/>
      <c r="G157" s="40"/>
      <c r="H157" s="6">
        <f t="shared" si="13"/>
        <v>0</v>
      </c>
      <c r="I157" s="6"/>
    </row>
    <row r="158" spans="1:9" s="5" customFormat="1" ht="12.75" customHeight="1" x14ac:dyDescent="0.2">
      <c r="A158" s="17" t="s">
        <v>207</v>
      </c>
      <c r="B158" s="64" t="s">
        <v>134</v>
      </c>
      <c r="C158" s="12">
        <v>39.72</v>
      </c>
      <c r="D158" s="103" t="s">
        <v>60</v>
      </c>
      <c r="E158" s="200"/>
      <c r="F158" s="248">
        <f>ROUND(C158*E158,2)</f>
        <v>0</v>
      </c>
      <c r="G158" s="40"/>
      <c r="H158" s="6">
        <f t="shared" si="13"/>
        <v>0</v>
      </c>
      <c r="I158" s="6"/>
    </row>
    <row r="159" spans="1:9" s="5" customFormat="1" ht="12.75" customHeight="1" x14ac:dyDescent="0.2">
      <c r="A159" s="38" t="s">
        <v>208</v>
      </c>
      <c r="B159" s="64" t="s">
        <v>135</v>
      </c>
      <c r="C159" s="12">
        <v>105.92</v>
      </c>
      <c r="D159" s="103" t="s">
        <v>60</v>
      </c>
      <c r="E159" s="200"/>
      <c r="F159" s="248">
        <f>ROUND(C159*E159,2)</f>
        <v>0</v>
      </c>
      <c r="G159" s="40"/>
      <c r="H159" s="6">
        <f t="shared" si="13"/>
        <v>0</v>
      </c>
      <c r="I159" s="6"/>
    </row>
    <row r="160" spans="1:9" s="5" customFormat="1" ht="12.75" customHeight="1" x14ac:dyDescent="0.2">
      <c r="A160" s="18"/>
      <c r="B160" s="118"/>
      <c r="C160" s="2"/>
      <c r="D160" s="99"/>
      <c r="E160" s="213"/>
      <c r="F160" s="254"/>
      <c r="G160" s="40"/>
      <c r="H160" s="6">
        <f t="shared" si="13"/>
        <v>0</v>
      </c>
      <c r="I160" s="6"/>
    </row>
    <row r="161" spans="1:9" s="5" customFormat="1" ht="12.75" customHeight="1" x14ac:dyDescent="0.2">
      <c r="A161" s="110">
        <v>11.5</v>
      </c>
      <c r="B161" s="66" t="s">
        <v>136</v>
      </c>
      <c r="C161" s="2"/>
      <c r="D161" s="99"/>
      <c r="E161" s="213"/>
      <c r="F161" s="254"/>
      <c r="G161" s="40"/>
      <c r="H161" s="6">
        <f t="shared" si="13"/>
        <v>0</v>
      </c>
      <c r="I161" s="6"/>
    </row>
    <row r="162" spans="1:9" s="5" customFormat="1" ht="12.75" customHeight="1" x14ac:dyDescent="0.2">
      <c r="A162" s="17" t="s">
        <v>209</v>
      </c>
      <c r="B162" s="64" t="s">
        <v>40</v>
      </c>
      <c r="C162" s="12">
        <v>67.239999999999995</v>
      </c>
      <c r="D162" s="103" t="s">
        <v>60</v>
      </c>
      <c r="E162" s="200"/>
      <c r="F162" s="248">
        <f>ROUND(C162*E162,2)</f>
        <v>0</v>
      </c>
      <c r="G162" s="40"/>
      <c r="H162" s="6">
        <f t="shared" si="13"/>
        <v>0</v>
      </c>
      <c r="I162" s="6"/>
    </row>
    <row r="163" spans="1:9" s="5" customFormat="1" ht="12.75" customHeight="1" x14ac:dyDescent="0.2">
      <c r="A163" s="17" t="s">
        <v>210</v>
      </c>
      <c r="B163" s="64" t="s">
        <v>137</v>
      </c>
      <c r="C163" s="12">
        <v>67.239999999999995</v>
      </c>
      <c r="D163" s="103" t="s">
        <v>60</v>
      </c>
      <c r="E163" s="200"/>
      <c r="F163" s="248">
        <f>ROUND(C163*E163,2)</f>
        <v>0</v>
      </c>
      <c r="G163" s="40"/>
      <c r="H163" s="6">
        <f t="shared" si="13"/>
        <v>0</v>
      </c>
      <c r="I163" s="6"/>
    </row>
    <row r="164" spans="1:9" s="5" customFormat="1" ht="12.75" customHeight="1" x14ac:dyDescent="0.2">
      <c r="A164" s="17" t="s">
        <v>211</v>
      </c>
      <c r="B164" s="64" t="s">
        <v>43</v>
      </c>
      <c r="C164" s="12">
        <v>401.6</v>
      </c>
      <c r="D164" s="65" t="s">
        <v>8</v>
      </c>
      <c r="E164" s="200"/>
      <c r="F164" s="248">
        <f>ROUND(C164*E164,2)</f>
        <v>0</v>
      </c>
      <c r="G164" s="40"/>
      <c r="H164" s="6">
        <f t="shared" si="13"/>
        <v>0</v>
      </c>
      <c r="I164" s="6"/>
    </row>
    <row r="165" spans="1:9" s="5" customFormat="1" ht="12.75" customHeight="1" x14ac:dyDescent="0.2">
      <c r="A165" s="19"/>
      <c r="B165" s="122"/>
      <c r="C165" s="2"/>
      <c r="D165" s="99"/>
      <c r="E165" s="213"/>
      <c r="F165" s="253"/>
      <c r="G165" s="40"/>
      <c r="H165" s="6">
        <f t="shared" si="13"/>
        <v>0</v>
      </c>
      <c r="I165" s="6"/>
    </row>
    <row r="166" spans="1:9" s="5" customFormat="1" ht="12.75" customHeight="1" x14ac:dyDescent="0.2">
      <c r="A166" s="110">
        <v>11.6</v>
      </c>
      <c r="B166" s="66" t="s">
        <v>138</v>
      </c>
      <c r="C166" s="2"/>
      <c r="D166" s="99"/>
      <c r="E166" s="213"/>
      <c r="F166" s="253"/>
      <c r="G166" s="40"/>
      <c r="H166" s="6">
        <f t="shared" si="13"/>
        <v>0</v>
      </c>
      <c r="I166" s="6"/>
    </row>
    <row r="167" spans="1:9" s="5" customFormat="1" ht="12.75" customHeight="1" x14ac:dyDescent="0.2">
      <c r="A167" s="17" t="s">
        <v>212</v>
      </c>
      <c r="B167" s="64" t="s">
        <v>139</v>
      </c>
      <c r="C167" s="12">
        <v>67.239999999999995</v>
      </c>
      <c r="D167" s="103" t="s">
        <v>60</v>
      </c>
      <c r="E167" s="22"/>
      <c r="F167" s="248">
        <f>ROUND(C167*E167,2)</f>
        <v>0</v>
      </c>
      <c r="G167" s="40"/>
      <c r="H167" s="6">
        <f t="shared" si="13"/>
        <v>0</v>
      </c>
      <c r="I167" s="6"/>
    </row>
    <row r="168" spans="1:9" s="5" customFormat="1" ht="15.75" customHeight="1" x14ac:dyDescent="0.2">
      <c r="A168" s="17" t="s">
        <v>213</v>
      </c>
      <c r="B168" s="64" t="s">
        <v>140</v>
      </c>
      <c r="C168" s="12">
        <v>67.239999999999995</v>
      </c>
      <c r="D168" s="103" t="s">
        <v>60</v>
      </c>
      <c r="E168" s="22"/>
      <c r="F168" s="248">
        <f>ROUND(C168*E168,2)</f>
        <v>0</v>
      </c>
      <c r="G168" s="40"/>
      <c r="H168" s="6">
        <f t="shared" si="13"/>
        <v>0</v>
      </c>
      <c r="I168" s="6"/>
    </row>
    <row r="169" spans="1:9" s="5" customFormat="1" ht="10.5" customHeight="1" x14ac:dyDescent="0.2">
      <c r="A169" s="19"/>
      <c r="B169" s="122"/>
      <c r="C169" s="2"/>
      <c r="D169" s="99"/>
      <c r="E169" s="213"/>
      <c r="F169" s="253"/>
      <c r="G169" s="40"/>
      <c r="H169" s="6">
        <f t="shared" si="13"/>
        <v>0</v>
      </c>
      <c r="I169" s="6"/>
    </row>
    <row r="170" spans="1:9" s="5" customFormat="1" ht="14.25" customHeight="1" x14ac:dyDescent="0.2">
      <c r="A170" s="110">
        <v>11.7</v>
      </c>
      <c r="B170" s="66" t="s">
        <v>144</v>
      </c>
      <c r="C170" s="1"/>
      <c r="D170" s="103"/>
      <c r="E170" s="200"/>
      <c r="F170" s="253"/>
      <c r="G170" s="40"/>
      <c r="H170" s="6">
        <f t="shared" si="13"/>
        <v>0</v>
      </c>
      <c r="I170" s="6"/>
    </row>
    <row r="171" spans="1:9" s="5" customFormat="1" ht="13.5" customHeight="1" x14ac:dyDescent="0.2">
      <c r="A171" s="123" t="s">
        <v>214</v>
      </c>
      <c r="B171" s="64" t="s">
        <v>141</v>
      </c>
      <c r="C171" s="1">
        <v>70</v>
      </c>
      <c r="D171" s="103" t="s">
        <v>8</v>
      </c>
      <c r="E171" s="200"/>
      <c r="F171" s="248">
        <f>ROUND(C171*E171,2)</f>
        <v>0</v>
      </c>
      <c r="G171" s="40"/>
      <c r="H171" s="6">
        <f t="shared" si="13"/>
        <v>0</v>
      </c>
      <c r="I171" s="6"/>
    </row>
    <row r="172" spans="1:9" s="5" customFormat="1" ht="37.5" customHeight="1" x14ac:dyDescent="0.2">
      <c r="A172" s="123" t="s">
        <v>215</v>
      </c>
      <c r="B172" s="124" t="s">
        <v>128</v>
      </c>
      <c r="C172" s="1">
        <v>1</v>
      </c>
      <c r="D172" s="103" t="s">
        <v>23</v>
      </c>
      <c r="E172" s="200"/>
      <c r="F172" s="248">
        <f>ROUND(C172*E172,2)</f>
        <v>0</v>
      </c>
      <c r="G172" s="40"/>
      <c r="H172" s="6">
        <f t="shared" si="13"/>
        <v>0</v>
      </c>
      <c r="I172" s="6"/>
    </row>
    <row r="173" spans="1:9" s="5" customFormat="1" ht="12.75" customHeight="1" x14ac:dyDescent="0.2">
      <c r="A173" s="123"/>
      <c r="B173" s="124"/>
      <c r="C173" s="1"/>
      <c r="D173" s="103"/>
      <c r="E173" s="200"/>
      <c r="F173" s="253"/>
      <c r="G173" s="40"/>
      <c r="H173" s="6">
        <f t="shared" si="13"/>
        <v>0</v>
      </c>
      <c r="I173" s="6"/>
    </row>
    <row r="174" spans="1:9" s="5" customFormat="1" ht="12.75" customHeight="1" x14ac:dyDescent="0.2">
      <c r="A174" s="77">
        <v>12</v>
      </c>
      <c r="B174" s="62" t="s">
        <v>280</v>
      </c>
      <c r="C174" s="17">
        <v>1</v>
      </c>
      <c r="D174" s="65" t="s">
        <v>23</v>
      </c>
      <c r="E174" s="210"/>
      <c r="F174" s="248">
        <f>ROUND(C174*E174,2)</f>
        <v>0</v>
      </c>
      <c r="G174" s="40"/>
      <c r="H174" s="6">
        <f t="shared" si="13"/>
        <v>0</v>
      </c>
      <c r="I174" s="6"/>
    </row>
    <row r="175" spans="1:9" s="5" customFormat="1" ht="12.75" customHeight="1" x14ac:dyDescent="0.2">
      <c r="A175" s="77"/>
      <c r="B175" s="72"/>
      <c r="C175" s="17"/>
      <c r="D175" s="65"/>
      <c r="E175" s="210"/>
      <c r="F175" s="248"/>
      <c r="G175" s="40"/>
      <c r="H175" s="6">
        <f t="shared" si="13"/>
        <v>0</v>
      </c>
      <c r="I175" s="6"/>
    </row>
    <row r="176" spans="1:9" s="5" customFormat="1" ht="12.75" customHeight="1" x14ac:dyDescent="0.2">
      <c r="A176" s="77">
        <v>13</v>
      </c>
      <c r="B176" s="78" t="s">
        <v>279</v>
      </c>
      <c r="C176" s="17">
        <v>1</v>
      </c>
      <c r="D176" s="65" t="s">
        <v>23</v>
      </c>
      <c r="E176" s="210"/>
      <c r="F176" s="248">
        <f>ROUND(C176*E176,2)</f>
        <v>0</v>
      </c>
      <c r="G176" s="40"/>
      <c r="H176" s="6">
        <f t="shared" si="13"/>
        <v>0</v>
      </c>
      <c r="I176" s="6"/>
    </row>
    <row r="177" spans="1:9" s="5" customFormat="1" ht="12.75" customHeight="1" x14ac:dyDescent="0.2">
      <c r="A177" s="77"/>
      <c r="B177" s="62"/>
      <c r="C177" s="17"/>
      <c r="D177" s="65"/>
      <c r="E177" s="210"/>
      <c r="F177" s="248"/>
      <c r="G177" s="40"/>
      <c r="H177" s="6">
        <f t="shared" si="13"/>
        <v>0</v>
      </c>
      <c r="I177" s="6"/>
    </row>
    <row r="178" spans="1:9" s="5" customFormat="1" ht="25.5" customHeight="1" x14ac:dyDescent="0.2">
      <c r="A178" s="77">
        <v>14</v>
      </c>
      <c r="B178" s="64" t="s">
        <v>79</v>
      </c>
      <c r="C178" s="72">
        <v>1</v>
      </c>
      <c r="D178" s="125" t="s">
        <v>23</v>
      </c>
      <c r="E178" s="210"/>
      <c r="F178" s="248">
        <f>ROUND(C178*E178,2)</f>
        <v>0</v>
      </c>
      <c r="G178" s="40"/>
      <c r="H178" s="6">
        <f t="shared" si="13"/>
        <v>0</v>
      </c>
      <c r="I178" s="6"/>
    </row>
    <row r="179" spans="1:9" s="7" customFormat="1" ht="12.75" x14ac:dyDescent="0.2">
      <c r="A179" s="126"/>
      <c r="B179" s="93" t="s">
        <v>345</v>
      </c>
      <c r="C179" s="127"/>
      <c r="D179" s="128"/>
      <c r="E179" s="209"/>
      <c r="F179" s="255">
        <f>SUM(F79:F178)</f>
        <v>0</v>
      </c>
      <c r="G179" s="40"/>
      <c r="H179" s="6">
        <f t="shared" si="13"/>
        <v>0</v>
      </c>
      <c r="I179" s="23"/>
    </row>
    <row r="180" spans="1:9" ht="12.95" customHeight="1" x14ac:dyDescent="0.2">
      <c r="A180" s="53"/>
      <c r="B180" s="54"/>
      <c r="C180" s="55"/>
      <c r="D180" s="56"/>
      <c r="E180" s="197"/>
      <c r="F180" s="244"/>
      <c r="G180" s="40"/>
      <c r="H180" s="6">
        <f t="shared" si="13"/>
        <v>0</v>
      </c>
    </row>
    <row r="181" spans="1:9" s="9" customFormat="1" ht="12.95" customHeight="1" x14ac:dyDescent="0.2">
      <c r="A181" s="129" t="s">
        <v>19</v>
      </c>
      <c r="B181" s="66" t="s">
        <v>174</v>
      </c>
      <c r="C181" s="1"/>
      <c r="D181" s="103"/>
      <c r="E181" s="214"/>
      <c r="F181" s="256"/>
      <c r="G181" s="40"/>
      <c r="H181" s="6">
        <f t="shared" si="13"/>
        <v>0</v>
      </c>
    </row>
    <row r="182" spans="1:9" s="9" customFormat="1" ht="12.95" customHeight="1" x14ac:dyDescent="0.2">
      <c r="A182" s="3">
        <v>1</v>
      </c>
      <c r="B182" s="58" t="s">
        <v>17</v>
      </c>
      <c r="C182" s="1"/>
      <c r="D182" s="103"/>
      <c r="E182" s="202"/>
      <c r="F182" s="64"/>
      <c r="G182" s="40"/>
      <c r="H182" s="6">
        <f t="shared" si="13"/>
        <v>0</v>
      </c>
    </row>
    <row r="183" spans="1:9" s="9" customFormat="1" ht="12.95" customHeight="1" x14ac:dyDescent="0.2">
      <c r="A183" s="130" t="s">
        <v>25</v>
      </c>
      <c r="B183" s="12" t="s">
        <v>147</v>
      </c>
      <c r="C183" s="12">
        <v>5170</v>
      </c>
      <c r="D183" s="103" t="s">
        <v>8</v>
      </c>
      <c r="E183" s="214"/>
      <c r="F183" s="64">
        <f>ROUND(E183*C183,2)</f>
        <v>0</v>
      </c>
      <c r="G183" s="40"/>
      <c r="H183" s="6">
        <f t="shared" si="13"/>
        <v>0</v>
      </c>
    </row>
    <row r="184" spans="1:9" s="9" customFormat="1" ht="13.5" customHeight="1" x14ac:dyDescent="0.2">
      <c r="A184" s="130"/>
      <c r="B184" s="131"/>
      <c r="C184" s="1"/>
      <c r="D184" s="103"/>
      <c r="E184" s="214"/>
      <c r="F184" s="64"/>
      <c r="G184" s="40"/>
      <c r="H184" s="6">
        <f t="shared" si="13"/>
        <v>0</v>
      </c>
    </row>
    <row r="185" spans="1:9" s="9" customFormat="1" ht="27" customHeight="1" x14ac:dyDescent="0.2">
      <c r="A185" s="3">
        <v>2</v>
      </c>
      <c r="B185" s="66" t="s">
        <v>305</v>
      </c>
      <c r="C185" s="1"/>
      <c r="D185" s="103"/>
      <c r="E185" s="202"/>
      <c r="F185" s="256"/>
      <c r="G185" s="40"/>
      <c r="H185" s="6">
        <f t="shared" si="13"/>
        <v>0</v>
      </c>
    </row>
    <row r="186" spans="1:9" s="9" customFormat="1" ht="12.95" customHeight="1" x14ac:dyDescent="0.2">
      <c r="A186" s="70">
        <f>+A185+0.1</f>
        <v>2.1</v>
      </c>
      <c r="B186" s="64" t="s">
        <v>58</v>
      </c>
      <c r="C186" s="12">
        <v>10340</v>
      </c>
      <c r="D186" s="65" t="s">
        <v>8</v>
      </c>
      <c r="E186" s="200"/>
      <c r="F186" s="64">
        <f>ROUND(E186*C186,2)</f>
        <v>0</v>
      </c>
      <c r="G186" s="40"/>
      <c r="H186" s="6">
        <f t="shared" si="13"/>
        <v>0</v>
      </c>
    </row>
    <row r="187" spans="1:9" s="9" customFormat="1" ht="12.95" customHeight="1" x14ac:dyDescent="0.2">
      <c r="A187" s="70">
        <f t="shared" ref="A187:A188" si="14">+A186+0.1</f>
        <v>2.2000000000000002</v>
      </c>
      <c r="B187" s="12" t="s">
        <v>59</v>
      </c>
      <c r="C187" s="12">
        <v>3515.6</v>
      </c>
      <c r="D187" s="65" t="s">
        <v>60</v>
      </c>
      <c r="E187" s="200"/>
      <c r="F187" s="64">
        <f>ROUND(E187*C187,2)</f>
        <v>0</v>
      </c>
      <c r="G187" s="40"/>
      <c r="H187" s="6">
        <f t="shared" si="13"/>
        <v>0</v>
      </c>
    </row>
    <row r="188" spans="1:9" s="44" customFormat="1" ht="28.5" customHeight="1" x14ac:dyDescent="0.2">
      <c r="A188" s="74">
        <f t="shared" si="14"/>
        <v>2.2999999999999998</v>
      </c>
      <c r="B188" s="116" t="s">
        <v>175</v>
      </c>
      <c r="C188" s="75">
        <v>232.17</v>
      </c>
      <c r="D188" s="76" t="s">
        <v>61</v>
      </c>
      <c r="E188" s="205"/>
      <c r="F188" s="116">
        <f>ROUND(E188*C188,2)</f>
        <v>0</v>
      </c>
      <c r="G188" s="43"/>
      <c r="H188" s="44">
        <f t="shared" si="13"/>
        <v>0</v>
      </c>
    </row>
    <row r="189" spans="1:9" s="9" customFormat="1" ht="12.95" customHeight="1" x14ac:dyDescent="0.2">
      <c r="A189" s="130"/>
      <c r="B189" s="131"/>
      <c r="C189" s="1"/>
      <c r="D189" s="103"/>
      <c r="E189" s="214"/>
      <c r="F189" s="64"/>
      <c r="G189" s="40"/>
      <c r="H189" s="6">
        <f t="shared" si="13"/>
        <v>0</v>
      </c>
    </row>
    <row r="190" spans="1:9" s="9" customFormat="1" ht="12.95" customHeight="1" x14ac:dyDescent="0.2">
      <c r="A190" s="3">
        <v>3</v>
      </c>
      <c r="B190" s="66" t="s">
        <v>9</v>
      </c>
      <c r="C190" s="66"/>
      <c r="D190" s="66"/>
      <c r="E190" s="215"/>
      <c r="F190" s="64"/>
      <c r="G190" s="40"/>
      <c r="H190" s="6">
        <f t="shared" si="13"/>
        <v>0</v>
      </c>
    </row>
    <row r="191" spans="1:9" s="9" customFormat="1" ht="12.95" customHeight="1" x14ac:dyDescent="0.2">
      <c r="A191" s="70">
        <f>+A190+0.1</f>
        <v>3.1</v>
      </c>
      <c r="B191" s="64" t="s">
        <v>62</v>
      </c>
      <c r="C191" s="64">
        <v>3753.65</v>
      </c>
      <c r="D191" s="69" t="s">
        <v>64</v>
      </c>
      <c r="E191" s="204"/>
      <c r="F191" s="64">
        <f>ROUND(E191*C191,2)</f>
        <v>0</v>
      </c>
      <c r="G191" s="40"/>
      <c r="H191" s="6">
        <f t="shared" si="13"/>
        <v>0</v>
      </c>
    </row>
    <row r="192" spans="1:9" s="9" customFormat="1" ht="12.95" customHeight="1" x14ac:dyDescent="0.2">
      <c r="A192" s="70">
        <f t="shared" ref="A192:A195" si="15">+A191+0.1</f>
        <v>3.2</v>
      </c>
      <c r="B192" s="64" t="s">
        <v>63</v>
      </c>
      <c r="C192" s="64">
        <v>452.38</v>
      </c>
      <c r="D192" s="65" t="s">
        <v>65</v>
      </c>
      <c r="E192" s="204"/>
      <c r="F192" s="64">
        <f>ROUND(E192*C192,2)</f>
        <v>0</v>
      </c>
      <c r="G192" s="40"/>
      <c r="H192" s="6">
        <f t="shared" si="13"/>
        <v>0</v>
      </c>
    </row>
    <row r="193" spans="1:8" s="9" customFormat="1" ht="25.5" customHeight="1" x14ac:dyDescent="0.2">
      <c r="A193" s="70">
        <f t="shared" si="15"/>
        <v>3.3</v>
      </c>
      <c r="B193" s="64" t="s">
        <v>67</v>
      </c>
      <c r="C193" s="64">
        <v>743.63</v>
      </c>
      <c r="D193" s="65" t="s">
        <v>61</v>
      </c>
      <c r="E193" s="204"/>
      <c r="F193" s="64">
        <f>ROUND(E193*C193,2)</f>
        <v>0</v>
      </c>
      <c r="G193" s="40"/>
      <c r="H193" s="6">
        <f t="shared" si="13"/>
        <v>0</v>
      </c>
    </row>
    <row r="194" spans="1:8" s="9" customFormat="1" ht="27" customHeight="1" x14ac:dyDescent="0.2">
      <c r="A194" s="70">
        <f t="shared" si="15"/>
        <v>3.4</v>
      </c>
      <c r="B194" s="64" t="s">
        <v>46</v>
      </c>
      <c r="C194" s="64">
        <v>3098.44</v>
      </c>
      <c r="D194" s="69" t="s">
        <v>66</v>
      </c>
      <c r="E194" s="204"/>
      <c r="F194" s="64">
        <f>ROUND(E194*C194,2)</f>
        <v>0</v>
      </c>
      <c r="G194" s="40"/>
      <c r="H194" s="6">
        <f t="shared" si="13"/>
        <v>0</v>
      </c>
    </row>
    <row r="195" spans="1:8" s="9" customFormat="1" ht="25.5" customHeight="1" x14ac:dyDescent="0.2">
      <c r="A195" s="70">
        <f t="shared" si="15"/>
        <v>3.5</v>
      </c>
      <c r="B195" s="64" t="s">
        <v>176</v>
      </c>
      <c r="C195" s="64">
        <v>1562.64</v>
      </c>
      <c r="D195" s="69" t="s">
        <v>61</v>
      </c>
      <c r="E195" s="204"/>
      <c r="F195" s="64">
        <f>ROUND(E195*C195,2)</f>
        <v>0</v>
      </c>
      <c r="G195" s="40"/>
      <c r="H195" s="6">
        <f t="shared" si="13"/>
        <v>0</v>
      </c>
    </row>
    <row r="196" spans="1:8" s="9" customFormat="1" ht="12.95" customHeight="1" x14ac:dyDescent="0.2">
      <c r="A196" s="130"/>
      <c r="B196" s="66"/>
      <c r="C196" s="1"/>
      <c r="D196" s="66"/>
      <c r="E196" s="214"/>
      <c r="F196" s="64"/>
      <c r="G196" s="40"/>
      <c r="H196" s="6">
        <f t="shared" si="13"/>
        <v>0</v>
      </c>
    </row>
    <row r="197" spans="1:8" s="9" customFormat="1" ht="12.95" customHeight="1" x14ac:dyDescent="0.2">
      <c r="A197" s="3">
        <v>4</v>
      </c>
      <c r="B197" s="132" t="s">
        <v>26</v>
      </c>
      <c r="C197" s="66"/>
      <c r="D197" s="66"/>
      <c r="E197" s="215"/>
      <c r="F197" s="64"/>
      <c r="G197" s="40"/>
      <c r="H197" s="6">
        <f t="shared" si="13"/>
        <v>0</v>
      </c>
    </row>
    <row r="198" spans="1:8" s="9" customFormat="1" ht="12.95" customHeight="1" x14ac:dyDescent="0.2">
      <c r="A198" s="70">
        <f>+A197+0.1</f>
        <v>4.0999999999999996</v>
      </c>
      <c r="B198" s="64" t="s">
        <v>95</v>
      </c>
      <c r="C198" s="64">
        <v>1208.7</v>
      </c>
      <c r="D198" s="69" t="s">
        <v>8</v>
      </c>
      <c r="E198" s="202"/>
      <c r="F198" s="64">
        <f>ROUND(E198*C198,2)</f>
        <v>0</v>
      </c>
      <c r="G198" s="40"/>
      <c r="H198" s="6">
        <f t="shared" si="13"/>
        <v>0</v>
      </c>
    </row>
    <row r="199" spans="1:8" s="9" customFormat="1" ht="12.95" customHeight="1" x14ac:dyDescent="0.2">
      <c r="A199" s="70">
        <f t="shared" ref="A199" si="16">+A198+0.1</f>
        <v>4.2</v>
      </c>
      <c r="B199" s="64" t="s">
        <v>87</v>
      </c>
      <c r="C199" s="64">
        <v>4064.7</v>
      </c>
      <c r="D199" s="69" t="s">
        <v>8</v>
      </c>
      <c r="E199" s="202"/>
      <c r="F199" s="64">
        <f>ROUND(E199*C199,2)</f>
        <v>0</v>
      </c>
      <c r="G199" s="40"/>
      <c r="H199" s="6">
        <f t="shared" si="13"/>
        <v>0</v>
      </c>
    </row>
    <row r="200" spans="1:8" s="9" customFormat="1" ht="6.75" customHeight="1" x14ac:dyDescent="0.2">
      <c r="A200" s="70"/>
      <c r="B200" s="64"/>
      <c r="C200" s="64"/>
      <c r="D200" s="69"/>
      <c r="E200" s="202"/>
      <c r="F200" s="64"/>
      <c r="G200" s="40"/>
      <c r="H200" s="6">
        <f t="shared" si="13"/>
        <v>0</v>
      </c>
    </row>
    <row r="201" spans="1:8" s="9" customFormat="1" ht="12.95" customHeight="1" x14ac:dyDescent="0.2">
      <c r="A201" s="3">
        <v>5</v>
      </c>
      <c r="B201" s="132" t="s">
        <v>27</v>
      </c>
      <c r="C201" s="1"/>
      <c r="D201" s="103"/>
      <c r="E201" s="214"/>
      <c r="F201" s="64"/>
      <c r="G201" s="40"/>
      <c r="H201" s="6">
        <f t="shared" si="13"/>
        <v>0</v>
      </c>
    </row>
    <row r="202" spans="1:8" s="9" customFormat="1" ht="12.95" customHeight="1" x14ac:dyDescent="0.2">
      <c r="A202" s="70">
        <f>+A201+0.1</f>
        <v>5.0999999999999996</v>
      </c>
      <c r="B202" s="64" t="s">
        <v>96</v>
      </c>
      <c r="C202" s="1">
        <v>1185</v>
      </c>
      <c r="D202" s="69" t="s">
        <v>8</v>
      </c>
      <c r="E202" s="214"/>
      <c r="F202" s="64">
        <f>ROUND(E202*C202,2)</f>
        <v>0</v>
      </c>
      <c r="G202" s="40"/>
      <c r="H202" s="6">
        <f t="shared" si="13"/>
        <v>0</v>
      </c>
    </row>
    <row r="203" spans="1:8" s="9" customFormat="1" ht="12.95" customHeight="1" x14ac:dyDescent="0.2">
      <c r="A203" s="70">
        <f>+A201+0.1</f>
        <v>5.0999999999999996</v>
      </c>
      <c r="B203" s="64" t="s">
        <v>89</v>
      </c>
      <c r="C203" s="1">
        <v>3985</v>
      </c>
      <c r="D203" s="69" t="s">
        <v>8</v>
      </c>
      <c r="E203" s="214"/>
      <c r="F203" s="64">
        <f>ROUND(E203*C203,2)</f>
        <v>0</v>
      </c>
      <c r="G203" s="40"/>
      <c r="H203" s="6">
        <f t="shared" ref="H203:H266" si="17">+C203*E203</f>
        <v>0</v>
      </c>
    </row>
    <row r="204" spans="1:8" s="9" customFormat="1" ht="12" customHeight="1" x14ac:dyDescent="0.2">
      <c r="A204" s="80"/>
      <c r="B204" s="132"/>
      <c r="C204" s="1"/>
      <c r="D204" s="103"/>
      <c r="E204" s="214"/>
      <c r="F204" s="64"/>
      <c r="G204" s="40"/>
      <c r="H204" s="6">
        <f t="shared" si="17"/>
        <v>0</v>
      </c>
    </row>
    <row r="205" spans="1:8" s="9" customFormat="1" ht="12" customHeight="1" x14ac:dyDescent="0.2">
      <c r="A205" s="3">
        <v>6</v>
      </c>
      <c r="B205" s="66" t="s">
        <v>70</v>
      </c>
      <c r="C205" s="1"/>
      <c r="D205" s="103"/>
      <c r="E205" s="214"/>
      <c r="F205" s="64"/>
      <c r="G205" s="40"/>
      <c r="H205" s="6">
        <f t="shared" si="17"/>
        <v>0</v>
      </c>
    </row>
    <row r="206" spans="1:8" s="9" customFormat="1" ht="15" customHeight="1" x14ac:dyDescent="0.2">
      <c r="A206" s="70">
        <f>+A205+0.1</f>
        <v>6.1</v>
      </c>
      <c r="B206" s="64" t="s">
        <v>96</v>
      </c>
      <c r="C206" s="1">
        <v>1185</v>
      </c>
      <c r="D206" s="69" t="s">
        <v>8</v>
      </c>
      <c r="E206" s="214"/>
      <c r="F206" s="64">
        <f>ROUND(E206*C206,2)</f>
        <v>0</v>
      </c>
      <c r="G206" s="40"/>
      <c r="H206" s="6">
        <f t="shared" si="17"/>
        <v>0</v>
      </c>
    </row>
    <row r="207" spans="1:8" s="6" customFormat="1" ht="14.25" customHeight="1" x14ac:dyDescent="0.2">
      <c r="A207" s="70">
        <f>+A205+0.1</f>
        <v>6.1</v>
      </c>
      <c r="B207" s="64" t="s">
        <v>89</v>
      </c>
      <c r="C207" s="1">
        <v>3985</v>
      </c>
      <c r="D207" s="69" t="s">
        <v>8</v>
      </c>
      <c r="E207" s="214"/>
      <c r="F207" s="64">
        <f>ROUND(E207*C207,2)</f>
        <v>0</v>
      </c>
      <c r="G207" s="40"/>
      <c r="H207" s="6">
        <f t="shared" si="17"/>
        <v>0</v>
      </c>
    </row>
    <row r="208" spans="1:8" s="9" customFormat="1" ht="14.25" customHeight="1" x14ac:dyDescent="0.2">
      <c r="A208" s="70"/>
      <c r="B208" s="64"/>
      <c r="C208" s="1"/>
      <c r="D208" s="69"/>
      <c r="E208" s="214"/>
      <c r="F208" s="64"/>
      <c r="G208" s="40"/>
      <c r="H208" s="6">
        <f t="shared" si="17"/>
        <v>0</v>
      </c>
    </row>
    <row r="209" spans="1:8" s="9" customFormat="1" ht="12.95" customHeight="1" x14ac:dyDescent="0.2">
      <c r="A209" s="3">
        <v>7</v>
      </c>
      <c r="B209" s="132" t="s">
        <v>98</v>
      </c>
      <c r="C209" s="1"/>
      <c r="D209" s="69"/>
      <c r="E209" s="214"/>
      <c r="F209" s="64"/>
      <c r="G209" s="40"/>
      <c r="H209" s="6">
        <f t="shared" si="17"/>
        <v>0</v>
      </c>
    </row>
    <row r="210" spans="1:8" s="9" customFormat="1" ht="12.95" customHeight="1" x14ac:dyDescent="0.2">
      <c r="A210" s="133">
        <f>+A209+0.1</f>
        <v>7.1</v>
      </c>
      <c r="B210" s="132" t="s">
        <v>72</v>
      </c>
      <c r="C210" s="12"/>
      <c r="D210" s="103"/>
      <c r="E210" s="214"/>
      <c r="F210" s="64"/>
      <c r="G210" s="40"/>
      <c r="H210" s="6">
        <f t="shared" si="17"/>
        <v>0</v>
      </c>
    </row>
    <row r="211" spans="1:8" s="9" customFormat="1" ht="12.95" customHeight="1" x14ac:dyDescent="0.2">
      <c r="A211" s="70" t="s">
        <v>222</v>
      </c>
      <c r="B211" s="71" t="s">
        <v>372</v>
      </c>
      <c r="C211" s="12">
        <v>1</v>
      </c>
      <c r="D211" s="65" t="s">
        <v>23</v>
      </c>
      <c r="E211" s="200"/>
      <c r="F211" s="12">
        <f t="shared" ref="F211:F219" si="18">ROUND(E211*C211,2)</f>
        <v>0</v>
      </c>
      <c r="G211" s="40"/>
      <c r="H211" s="6">
        <f t="shared" si="17"/>
        <v>0</v>
      </c>
    </row>
    <row r="212" spans="1:8" s="9" customFormat="1" ht="12.95" customHeight="1" x14ac:dyDescent="0.2">
      <c r="A212" s="70" t="s">
        <v>223</v>
      </c>
      <c r="B212" s="64" t="s">
        <v>373</v>
      </c>
      <c r="C212" s="68">
        <v>16</v>
      </c>
      <c r="D212" s="69" t="s">
        <v>23</v>
      </c>
      <c r="E212" s="214"/>
      <c r="F212" s="12">
        <f t="shared" si="18"/>
        <v>0</v>
      </c>
      <c r="G212" s="40"/>
      <c r="H212" s="6">
        <f t="shared" si="17"/>
        <v>0</v>
      </c>
    </row>
    <row r="213" spans="1:8" s="9" customFormat="1" ht="12.95" customHeight="1" x14ac:dyDescent="0.2">
      <c r="A213" s="70" t="s">
        <v>224</v>
      </c>
      <c r="B213" s="64" t="s">
        <v>374</v>
      </c>
      <c r="C213" s="68">
        <v>1</v>
      </c>
      <c r="D213" s="69" t="s">
        <v>23</v>
      </c>
      <c r="E213" s="214"/>
      <c r="F213" s="12">
        <f t="shared" si="18"/>
        <v>0</v>
      </c>
      <c r="G213" s="40"/>
      <c r="H213" s="6">
        <f t="shared" si="17"/>
        <v>0</v>
      </c>
    </row>
    <row r="214" spans="1:8" s="9" customFormat="1" ht="12.95" customHeight="1" x14ac:dyDescent="0.2">
      <c r="A214" s="70" t="s">
        <v>225</v>
      </c>
      <c r="B214" s="64" t="s">
        <v>375</v>
      </c>
      <c r="C214" s="68">
        <v>6</v>
      </c>
      <c r="D214" s="69" t="s">
        <v>23</v>
      </c>
      <c r="E214" s="202"/>
      <c r="F214" s="12">
        <f t="shared" si="18"/>
        <v>0</v>
      </c>
      <c r="G214" s="40"/>
      <c r="H214" s="6">
        <f t="shared" si="17"/>
        <v>0</v>
      </c>
    </row>
    <row r="215" spans="1:8" s="9" customFormat="1" ht="12.95" customHeight="1" x14ac:dyDescent="0.2">
      <c r="A215" s="70" t="s">
        <v>226</v>
      </c>
      <c r="B215" s="71" t="s">
        <v>376</v>
      </c>
      <c r="C215" s="12">
        <v>6</v>
      </c>
      <c r="D215" s="65" t="s">
        <v>23</v>
      </c>
      <c r="E215" s="200"/>
      <c r="F215" s="12">
        <f t="shared" si="18"/>
        <v>0</v>
      </c>
      <c r="G215" s="40"/>
      <c r="H215" s="6">
        <f t="shared" si="17"/>
        <v>0</v>
      </c>
    </row>
    <row r="216" spans="1:8" s="9" customFormat="1" ht="12.95" customHeight="1" x14ac:dyDescent="0.2">
      <c r="A216" s="70" t="s">
        <v>227</v>
      </c>
      <c r="B216" s="64" t="s">
        <v>377</v>
      </c>
      <c r="C216" s="68">
        <v>8</v>
      </c>
      <c r="D216" s="69" t="s">
        <v>23</v>
      </c>
      <c r="E216" s="202"/>
      <c r="F216" s="12">
        <f t="shared" si="18"/>
        <v>0</v>
      </c>
      <c r="G216" s="40"/>
      <c r="H216" s="6">
        <f t="shared" si="17"/>
        <v>0</v>
      </c>
    </row>
    <row r="217" spans="1:8" s="9" customFormat="1" ht="12.95" customHeight="1" x14ac:dyDescent="0.2">
      <c r="A217" s="70" t="s">
        <v>228</v>
      </c>
      <c r="B217" s="64" t="s">
        <v>378</v>
      </c>
      <c r="C217" s="68">
        <v>4</v>
      </c>
      <c r="D217" s="69" t="s">
        <v>23</v>
      </c>
      <c r="E217" s="202"/>
      <c r="F217" s="12">
        <f t="shared" si="18"/>
        <v>0</v>
      </c>
      <c r="G217" s="40"/>
      <c r="H217" s="6">
        <f t="shared" si="17"/>
        <v>0</v>
      </c>
    </row>
    <row r="218" spans="1:8" s="9" customFormat="1" ht="12.95" customHeight="1" x14ac:dyDescent="0.2">
      <c r="A218" s="70" t="s">
        <v>380</v>
      </c>
      <c r="B218" s="71" t="s">
        <v>379</v>
      </c>
      <c r="C218" s="12">
        <v>3</v>
      </c>
      <c r="D218" s="65" t="s">
        <v>23</v>
      </c>
      <c r="E218" s="200"/>
      <c r="F218" s="12">
        <f t="shared" si="18"/>
        <v>0</v>
      </c>
      <c r="G218" s="40"/>
      <c r="H218" s="6">
        <f t="shared" si="17"/>
        <v>0</v>
      </c>
    </row>
    <row r="219" spans="1:8" s="9" customFormat="1" ht="12.95" customHeight="1" x14ac:dyDescent="0.2">
      <c r="A219" s="70" t="s">
        <v>382</v>
      </c>
      <c r="B219" s="71" t="s">
        <v>381</v>
      </c>
      <c r="C219" s="12">
        <v>1</v>
      </c>
      <c r="D219" s="65" t="s">
        <v>23</v>
      </c>
      <c r="E219" s="200"/>
      <c r="F219" s="12">
        <f t="shared" si="18"/>
        <v>0</v>
      </c>
      <c r="G219" s="40"/>
      <c r="H219" s="6">
        <f t="shared" si="17"/>
        <v>0</v>
      </c>
    </row>
    <row r="220" spans="1:8" s="9" customFormat="1" ht="12.95" customHeight="1" x14ac:dyDescent="0.2">
      <c r="A220" s="80"/>
      <c r="B220" s="132"/>
      <c r="C220" s="68"/>
      <c r="D220" s="69"/>
      <c r="E220" s="214"/>
      <c r="F220" s="12"/>
      <c r="G220" s="40"/>
      <c r="H220" s="6">
        <f t="shared" si="17"/>
        <v>0</v>
      </c>
    </row>
    <row r="221" spans="1:8" s="9" customFormat="1" ht="12.95" customHeight="1" x14ac:dyDescent="0.2">
      <c r="A221" s="3">
        <v>8</v>
      </c>
      <c r="B221" s="58" t="s">
        <v>49</v>
      </c>
      <c r="C221" s="134"/>
      <c r="D221" s="135"/>
      <c r="E221" s="216"/>
      <c r="F221" s="118"/>
      <c r="G221" s="40"/>
      <c r="H221" s="6">
        <f t="shared" si="17"/>
        <v>0</v>
      </c>
    </row>
    <row r="222" spans="1:8" s="9" customFormat="1" ht="41.25" customHeight="1" x14ac:dyDescent="0.2">
      <c r="A222" s="70">
        <f>+A221+0.1</f>
        <v>8.1</v>
      </c>
      <c r="B222" s="86" t="s">
        <v>91</v>
      </c>
      <c r="C222" s="68">
        <v>4</v>
      </c>
      <c r="D222" s="69" t="s">
        <v>23</v>
      </c>
      <c r="E222" s="203"/>
      <c r="F222" s="64">
        <f>ROUND(E222*C222,2)</f>
        <v>0</v>
      </c>
      <c r="G222" s="40"/>
      <c r="H222" s="6">
        <f t="shared" si="17"/>
        <v>0</v>
      </c>
    </row>
    <row r="223" spans="1:8" s="9" customFormat="1" ht="40.5" customHeight="1" x14ac:dyDescent="0.2">
      <c r="A223" s="70">
        <f>+A222+0.1</f>
        <v>8.1999999999999993</v>
      </c>
      <c r="B223" s="86" t="s">
        <v>99</v>
      </c>
      <c r="C223" s="68">
        <v>4</v>
      </c>
      <c r="D223" s="69" t="s">
        <v>23</v>
      </c>
      <c r="E223" s="203"/>
      <c r="F223" s="64">
        <f>ROUND(E223*C223,2)</f>
        <v>0</v>
      </c>
      <c r="G223" s="40"/>
      <c r="H223" s="6">
        <f t="shared" si="17"/>
        <v>0</v>
      </c>
    </row>
    <row r="224" spans="1:8" s="44" customFormat="1" ht="24" customHeight="1" x14ac:dyDescent="0.2">
      <c r="A224" s="74">
        <f>+A223+0.1</f>
        <v>8.3000000000000007</v>
      </c>
      <c r="B224" s="116" t="s">
        <v>74</v>
      </c>
      <c r="C224" s="136">
        <v>8</v>
      </c>
      <c r="D224" s="137" t="s">
        <v>23</v>
      </c>
      <c r="E224" s="218"/>
      <c r="F224" s="116">
        <f>ROUND(E224*C224,2)</f>
        <v>0</v>
      </c>
      <c r="G224" s="43"/>
      <c r="H224" s="44">
        <f t="shared" si="17"/>
        <v>0</v>
      </c>
    </row>
    <row r="225" spans="1:8" s="9" customFormat="1" ht="12.95" customHeight="1" x14ac:dyDescent="0.2">
      <c r="A225" s="19"/>
      <c r="B225" s="135"/>
      <c r="C225" s="134"/>
      <c r="D225" s="135"/>
      <c r="E225" s="216"/>
      <c r="F225" s="118"/>
      <c r="G225" s="40"/>
      <c r="H225" s="6">
        <f t="shared" si="17"/>
        <v>0</v>
      </c>
    </row>
    <row r="226" spans="1:8" s="9" customFormat="1" ht="25.5" customHeight="1" x14ac:dyDescent="0.2">
      <c r="A226" s="3">
        <v>9</v>
      </c>
      <c r="B226" s="138" t="s">
        <v>100</v>
      </c>
      <c r="C226" s="139"/>
      <c r="D226" s="140"/>
      <c r="E226" s="219"/>
      <c r="F226" s="165"/>
      <c r="G226" s="40"/>
      <c r="H226" s="6">
        <f t="shared" si="17"/>
        <v>0</v>
      </c>
    </row>
    <row r="227" spans="1:8" s="9" customFormat="1" ht="12.95" customHeight="1" x14ac:dyDescent="0.2">
      <c r="A227" s="8">
        <f>A226+0.1</f>
        <v>9.1</v>
      </c>
      <c r="B227" s="141" t="s">
        <v>145</v>
      </c>
      <c r="C227" s="29">
        <v>548</v>
      </c>
      <c r="D227" s="63" t="s">
        <v>23</v>
      </c>
      <c r="E227" s="30"/>
      <c r="F227" s="68">
        <f>ROUND(C227*E227,2)</f>
        <v>0</v>
      </c>
      <c r="G227" s="40"/>
      <c r="H227" s="6">
        <f t="shared" si="17"/>
        <v>0</v>
      </c>
    </row>
    <row r="228" spans="1:8" s="9" customFormat="1" ht="12.95" customHeight="1" x14ac:dyDescent="0.2">
      <c r="A228" s="53"/>
      <c r="B228" s="54"/>
      <c r="C228" s="55"/>
      <c r="D228" s="56"/>
      <c r="E228" s="197"/>
      <c r="F228" s="68"/>
      <c r="G228" s="40"/>
      <c r="H228" s="6">
        <f t="shared" si="17"/>
        <v>0</v>
      </c>
    </row>
    <row r="229" spans="1:8" s="9" customFormat="1" ht="12.95" customHeight="1" x14ac:dyDescent="0.2">
      <c r="A229" s="85">
        <v>10</v>
      </c>
      <c r="B229" s="138" t="s">
        <v>180</v>
      </c>
      <c r="C229" s="139"/>
      <c r="D229" s="140"/>
      <c r="E229" s="219"/>
      <c r="F229" s="165"/>
      <c r="G229" s="40"/>
      <c r="H229" s="6">
        <f t="shared" si="17"/>
        <v>0</v>
      </c>
    </row>
    <row r="230" spans="1:8" s="9" customFormat="1" ht="16.5" customHeight="1" x14ac:dyDescent="0.2">
      <c r="A230" s="8">
        <f>+A229+0.1</f>
        <v>10.1</v>
      </c>
      <c r="B230" s="141" t="s">
        <v>181</v>
      </c>
      <c r="C230" s="29">
        <v>1</v>
      </c>
      <c r="D230" s="63" t="s">
        <v>23</v>
      </c>
      <c r="E230" s="30"/>
      <c r="F230" s="68">
        <f>ROUND(C230*E230,2)</f>
        <v>0</v>
      </c>
      <c r="G230" s="40"/>
      <c r="H230" s="6">
        <f t="shared" si="17"/>
        <v>0</v>
      </c>
    </row>
    <row r="231" spans="1:8" s="9" customFormat="1" ht="12.95" customHeight="1" x14ac:dyDescent="0.2">
      <c r="A231" s="8"/>
      <c r="B231" s="141"/>
      <c r="C231" s="29"/>
      <c r="D231" s="63"/>
      <c r="E231" s="30"/>
      <c r="F231" s="68"/>
      <c r="G231" s="40"/>
      <c r="H231" s="6">
        <f t="shared" si="17"/>
        <v>0</v>
      </c>
    </row>
    <row r="232" spans="1:8" s="9" customFormat="1" ht="15" customHeight="1" x14ac:dyDescent="0.2">
      <c r="A232" s="3">
        <v>11</v>
      </c>
      <c r="B232" s="66" t="s">
        <v>182</v>
      </c>
      <c r="C232" s="12"/>
      <c r="D232" s="65"/>
      <c r="E232" s="204"/>
      <c r="F232" s="68"/>
      <c r="G232" s="40"/>
      <c r="H232" s="6">
        <f t="shared" si="17"/>
        <v>0</v>
      </c>
    </row>
    <row r="233" spans="1:8" s="9" customFormat="1" ht="25.5" customHeight="1" x14ac:dyDescent="0.2">
      <c r="A233" s="21">
        <f>A232+0.1</f>
        <v>11.1</v>
      </c>
      <c r="B233" s="64" t="s">
        <v>183</v>
      </c>
      <c r="C233" s="90">
        <v>6</v>
      </c>
      <c r="D233" s="63" t="s">
        <v>23</v>
      </c>
      <c r="E233" s="204"/>
      <c r="F233" s="68">
        <f>ROUND(C233*E233,2)</f>
        <v>0</v>
      </c>
      <c r="G233" s="40"/>
      <c r="H233" s="6">
        <f t="shared" si="17"/>
        <v>0</v>
      </c>
    </row>
    <row r="234" spans="1:8" s="9" customFormat="1" ht="12.95" customHeight="1" x14ac:dyDescent="0.2">
      <c r="A234" s="70"/>
      <c r="B234" s="64"/>
      <c r="C234" s="1"/>
      <c r="D234" s="65"/>
      <c r="E234" s="214"/>
      <c r="F234" s="68"/>
      <c r="G234" s="40"/>
      <c r="H234" s="6">
        <f t="shared" si="17"/>
        <v>0</v>
      </c>
    </row>
    <row r="235" spans="1:8" s="9" customFormat="1" ht="12.95" customHeight="1" x14ac:dyDescent="0.2">
      <c r="A235" s="85">
        <v>12</v>
      </c>
      <c r="B235" s="62" t="s">
        <v>47</v>
      </c>
      <c r="C235" s="1"/>
      <c r="D235" s="103"/>
      <c r="E235" s="214"/>
      <c r="F235" s="68"/>
      <c r="G235" s="40"/>
      <c r="H235" s="6">
        <f t="shared" si="17"/>
        <v>0</v>
      </c>
    </row>
    <row r="236" spans="1:8" s="9" customFormat="1" ht="12.95" customHeight="1" x14ac:dyDescent="0.2">
      <c r="A236" s="70">
        <f>+A235+0.1</f>
        <v>12.1</v>
      </c>
      <c r="B236" s="64" t="s">
        <v>48</v>
      </c>
      <c r="C236" s="1">
        <v>3515.6</v>
      </c>
      <c r="D236" s="65" t="s">
        <v>60</v>
      </c>
      <c r="E236" s="214"/>
      <c r="F236" s="68">
        <f>ROUND(C236*E236,2)</f>
        <v>0</v>
      </c>
      <c r="G236" s="40"/>
      <c r="H236" s="6">
        <f t="shared" si="17"/>
        <v>0</v>
      </c>
    </row>
    <row r="237" spans="1:8" s="9" customFormat="1" ht="26.25" customHeight="1" x14ac:dyDescent="0.2">
      <c r="A237" s="70">
        <f t="shared" ref="A237:A238" si="19">+A236+0.1</f>
        <v>12.2</v>
      </c>
      <c r="B237" s="64" t="s">
        <v>76</v>
      </c>
      <c r="C237" s="1">
        <v>3515.6</v>
      </c>
      <c r="D237" s="65" t="s">
        <v>60</v>
      </c>
      <c r="E237" s="214"/>
      <c r="F237" s="68">
        <f>ROUND(C237*E237,2)</f>
        <v>0</v>
      </c>
      <c r="G237" s="40"/>
      <c r="H237" s="6">
        <f t="shared" si="17"/>
        <v>0</v>
      </c>
    </row>
    <row r="238" spans="1:8" s="9" customFormat="1" ht="12.95" customHeight="1" x14ac:dyDescent="0.2">
      <c r="A238" s="70">
        <f t="shared" si="19"/>
        <v>12.3</v>
      </c>
      <c r="B238" s="64" t="s">
        <v>151</v>
      </c>
      <c r="C238" s="1">
        <v>11001.3</v>
      </c>
      <c r="D238" s="65" t="s">
        <v>77</v>
      </c>
      <c r="E238" s="214"/>
      <c r="F238" s="68">
        <f>ROUND(C238*E238,2)</f>
        <v>0</v>
      </c>
      <c r="G238" s="40"/>
      <c r="H238" s="6">
        <f t="shared" si="17"/>
        <v>0</v>
      </c>
    </row>
    <row r="239" spans="1:8" s="9" customFormat="1" ht="12.95" customHeight="1" x14ac:dyDescent="0.2">
      <c r="A239" s="89"/>
      <c r="B239" s="58"/>
      <c r="C239" s="1"/>
      <c r="D239" s="65"/>
      <c r="E239" s="214"/>
      <c r="F239" s="68"/>
      <c r="G239" s="40"/>
      <c r="H239" s="6">
        <f t="shared" si="17"/>
        <v>0</v>
      </c>
    </row>
    <row r="240" spans="1:8" s="9" customFormat="1" ht="78" customHeight="1" x14ac:dyDescent="0.2">
      <c r="A240" s="85">
        <v>13</v>
      </c>
      <c r="B240" s="88" t="s">
        <v>311</v>
      </c>
      <c r="C240" s="1">
        <v>5170</v>
      </c>
      <c r="D240" s="103" t="s">
        <v>8</v>
      </c>
      <c r="E240" s="214"/>
      <c r="F240" s="68">
        <f>ROUND(C240*E240,2)</f>
        <v>0</v>
      </c>
      <c r="G240" s="40"/>
      <c r="H240" s="6">
        <f t="shared" si="17"/>
        <v>0</v>
      </c>
    </row>
    <row r="241" spans="1:9" s="9" customFormat="1" ht="12.95" customHeight="1" x14ac:dyDescent="0.2">
      <c r="A241" s="89"/>
      <c r="B241" s="58"/>
      <c r="C241" s="1"/>
      <c r="D241" s="103"/>
      <c r="E241" s="214"/>
      <c r="F241" s="68"/>
      <c r="G241" s="40"/>
      <c r="H241" s="6">
        <f t="shared" si="17"/>
        <v>0</v>
      </c>
    </row>
    <row r="242" spans="1:9" s="9" customFormat="1" ht="27" customHeight="1" x14ac:dyDescent="0.2">
      <c r="A242" s="3">
        <v>14</v>
      </c>
      <c r="B242" s="64" t="s">
        <v>79</v>
      </c>
      <c r="C242" s="90">
        <v>5170</v>
      </c>
      <c r="D242" s="91" t="s">
        <v>8</v>
      </c>
      <c r="E242" s="199"/>
      <c r="F242" s="68">
        <f>ROUND(C242*E242,2)</f>
        <v>0</v>
      </c>
      <c r="G242" s="40"/>
      <c r="H242" s="6">
        <f t="shared" si="17"/>
        <v>0</v>
      </c>
    </row>
    <row r="243" spans="1:9" ht="12.95" customHeight="1" x14ac:dyDescent="0.2">
      <c r="A243" s="142"/>
      <c r="B243" s="143" t="s">
        <v>346</v>
      </c>
      <c r="C243" s="144"/>
      <c r="D243" s="145"/>
      <c r="E243" s="220"/>
      <c r="F243" s="257">
        <f>SUM(F183:F242)</f>
        <v>0</v>
      </c>
      <c r="G243" s="40"/>
      <c r="H243" s="6">
        <f t="shared" si="17"/>
        <v>0</v>
      </c>
    </row>
    <row r="244" spans="1:9" ht="12.95" customHeight="1" x14ac:dyDescent="0.2">
      <c r="A244" s="53"/>
      <c r="B244" s="54"/>
      <c r="C244" s="55"/>
      <c r="D244" s="56"/>
      <c r="E244" s="197"/>
      <c r="F244" s="244"/>
      <c r="G244" s="40"/>
      <c r="H244" s="6">
        <f t="shared" si="17"/>
        <v>0</v>
      </c>
    </row>
    <row r="245" spans="1:9" s="5" customFormat="1" ht="25.5" customHeight="1" x14ac:dyDescent="0.2">
      <c r="A245" s="129" t="s">
        <v>80</v>
      </c>
      <c r="B245" s="66" t="s">
        <v>235</v>
      </c>
      <c r="C245" s="1"/>
      <c r="D245" s="103"/>
      <c r="E245" s="214"/>
      <c r="F245" s="256"/>
      <c r="G245" s="40"/>
      <c r="H245" s="6">
        <f t="shared" si="17"/>
        <v>0</v>
      </c>
      <c r="I245" s="6"/>
    </row>
    <row r="246" spans="1:9" s="5" customFormat="1" ht="9" customHeight="1" x14ac:dyDescent="0.2">
      <c r="A246" s="130"/>
      <c r="B246" s="131"/>
      <c r="C246" s="1"/>
      <c r="D246" s="103"/>
      <c r="E246" s="214"/>
      <c r="F246" s="256"/>
      <c r="G246" s="40"/>
      <c r="H246" s="6">
        <f t="shared" si="17"/>
        <v>0</v>
      </c>
      <c r="I246" s="6"/>
    </row>
    <row r="247" spans="1:9" s="5" customFormat="1" ht="12.75" customHeight="1" x14ac:dyDescent="0.2">
      <c r="A247" s="85">
        <v>1</v>
      </c>
      <c r="B247" s="58" t="s">
        <v>17</v>
      </c>
      <c r="C247" s="1"/>
      <c r="D247" s="103"/>
      <c r="E247" s="202"/>
      <c r="F247" s="64"/>
      <c r="G247" s="40"/>
      <c r="H247" s="6">
        <f t="shared" si="17"/>
        <v>0</v>
      </c>
      <c r="I247" s="6"/>
    </row>
    <row r="248" spans="1:9" s="5" customFormat="1" ht="22.5" customHeight="1" x14ac:dyDescent="0.2">
      <c r="A248" s="130" t="s">
        <v>25</v>
      </c>
      <c r="B248" s="12" t="s">
        <v>147</v>
      </c>
      <c r="C248" s="12">
        <v>9623</v>
      </c>
      <c r="D248" s="103" t="s">
        <v>8</v>
      </c>
      <c r="E248" s="214"/>
      <c r="F248" s="64">
        <f>ROUND(E248*C248,2)</f>
        <v>0</v>
      </c>
      <c r="G248" s="40"/>
      <c r="H248" s="6">
        <f t="shared" si="17"/>
        <v>0</v>
      </c>
      <c r="I248" s="6"/>
    </row>
    <row r="249" spans="1:9" s="5" customFormat="1" ht="27.75" customHeight="1" x14ac:dyDescent="0.2">
      <c r="A249" s="85">
        <v>2</v>
      </c>
      <c r="B249" s="66" t="s">
        <v>305</v>
      </c>
      <c r="C249" s="1"/>
      <c r="D249" s="103"/>
      <c r="E249" s="202"/>
      <c r="F249" s="256"/>
      <c r="G249" s="40"/>
      <c r="H249" s="6">
        <f t="shared" si="17"/>
        <v>0</v>
      </c>
      <c r="I249" s="6"/>
    </row>
    <row r="250" spans="1:9" s="5" customFormat="1" ht="12.75" customHeight="1" x14ac:dyDescent="0.2">
      <c r="A250" s="70">
        <f>+A249+0.1</f>
        <v>2.1</v>
      </c>
      <c r="B250" s="64" t="s">
        <v>58</v>
      </c>
      <c r="C250" s="12">
        <v>19246</v>
      </c>
      <c r="D250" s="65" t="s">
        <v>8</v>
      </c>
      <c r="E250" s="200"/>
      <c r="F250" s="64">
        <f>ROUND(E250*C250,2)</f>
        <v>0</v>
      </c>
      <c r="G250" s="40"/>
      <c r="H250" s="6">
        <f t="shared" si="17"/>
        <v>0</v>
      </c>
      <c r="I250" s="6"/>
    </row>
    <row r="251" spans="1:9" s="5" customFormat="1" ht="12.75" customHeight="1" x14ac:dyDescent="0.2">
      <c r="A251" s="70">
        <f t="shared" ref="A251:A252" si="20">+A250+0.1</f>
        <v>2.2000000000000002</v>
      </c>
      <c r="B251" s="12" t="s">
        <v>59</v>
      </c>
      <c r="C251" s="12">
        <v>7698.4</v>
      </c>
      <c r="D251" s="65" t="s">
        <v>60</v>
      </c>
      <c r="E251" s="200"/>
      <c r="F251" s="64">
        <f>ROUND(E251*C251,2)</f>
        <v>0</v>
      </c>
      <c r="G251" s="40"/>
      <c r="H251" s="6">
        <f t="shared" si="17"/>
        <v>0</v>
      </c>
      <c r="I251" s="6"/>
    </row>
    <row r="252" spans="1:9" s="46" customFormat="1" ht="27" customHeight="1" x14ac:dyDescent="0.2">
      <c r="A252" s="74">
        <f t="shared" si="20"/>
        <v>2.2999999999999998</v>
      </c>
      <c r="B252" s="116" t="s">
        <v>175</v>
      </c>
      <c r="C252" s="75">
        <v>508.4</v>
      </c>
      <c r="D252" s="76" t="s">
        <v>61</v>
      </c>
      <c r="E252" s="205"/>
      <c r="F252" s="116">
        <f>ROUND(E252*C252,2)</f>
        <v>0</v>
      </c>
      <c r="G252" s="43"/>
      <c r="H252" s="44">
        <f t="shared" si="17"/>
        <v>0</v>
      </c>
      <c r="I252" s="44"/>
    </row>
    <row r="253" spans="1:9" s="5" customFormat="1" ht="12.75" customHeight="1" x14ac:dyDescent="0.2">
      <c r="A253" s="130"/>
      <c r="B253" s="131"/>
      <c r="C253" s="1"/>
      <c r="D253" s="103"/>
      <c r="E253" s="214"/>
      <c r="F253" s="64"/>
      <c r="G253" s="40"/>
      <c r="H253" s="6">
        <f t="shared" si="17"/>
        <v>0</v>
      </c>
      <c r="I253" s="6"/>
    </row>
    <row r="254" spans="1:9" s="5" customFormat="1" ht="12.75" customHeight="1" x14ac:dyDescent="0.2">
      <c r="A254" s="85">
        <v>3</v>
      </c>
      <c r="B254" s="66" t="s">
        <v>9</v>
      </c>
      <c r="C254" s="66"/>
      <c r="D254" s="66"/>
      <c r="E254" s="215"/>
      <c r="F254" s="64"/>
      <c r="G254" s="40"/>
      <c r="H254" s="6">
        <f t="shared" si="17"/>
        <v>0</v>
      </c>
      <c r="I254" s="6"/>
    </row>
    <row r="255" spans="1:9" s="5" customFormat="1" ht="12.75" customHeight="1" x14ac:dyDescent="0.2">
      <c r="A255" s="70">
        <f>+A254+0.1</f>
        <v>3.1</v>
      </c>
      <c r="B255" s="64" t="s">
        <v>62</v>
      </c>
      <c r="C255" s="64">
        <v>9430.5400000000009</v>
      </c>
      <c r="D255" s="69" t="s">
        <v>64</v>
      </c>
      <c r="E255" s="204"/>
      <c r="F255" s="64">
        <f>ROUND(E255*C255,2)</f>
        <v>0</v>
      </c>
      <c r="G255" s="40"/>
      <c r="H255" s="6">
        <f t="shared" si="17"/>
        <v>0</v>
      </c>
      <c r="I255" s="6"/>
    </row>
    <row r="256" spans="1:9" s="5" customFormat="1" ht="12.75" customHeight="1" x14ac:dyDescent="0.2">
      <c r="A256" s="70">
        <f t="shared" ref="A256:A259" si="21">+A255+0.1</f>
        <v>3.2</v>
      </c>
      <c r="B256" s="64" t="s">
        <v>63</v>
      </c>
      <c r="C256" s="64">
        <v>962.3</v>
      </c>
      <c r="D256" s="65" t="s">
        <v>65</v>
      </c>
      <c r="E256" s="204"/>
      <c r="F256" s="64">
        <f>ROUND(E256*C256,2)</f>
        <v>0</v>
      </c>
      <c r="G256" s="40"/>
      <c r="H256" s="6">
        <f t="shared" si="17"/>
        <v>0</v>
      </c>
      <c r="I256" s="6"/>
    </row>
    <row r="257" spans="1:9" s="5" customFormat="1" ht="27" customHeight="1" x14ac:dyDescent="0.2">
      <c r="A257" s="70">
        <f t="shared" si="21"/>
        <v>3.3</v>
      </c>
      <c r="B257" s="64" t="s">
        <v>67</v>
      </c>
      <c r="C257" s="64">
        <v>1847.39</v>
      </c>
      <c r="D257" s="65" t="s">
        <v>61</v>
      </c>
      <c r="E257" s="204"/>
      <c r="F257" s="64">
        <f>ROUND(E257*C257,2)</f>
        <v>0</v>
      </c>
      <c r="G257" s="40"/>
      <c r="H257" s="6">
        <f t="shared" si="17"/>
        <v>0</v>
      </c>
      <c r="I257" s="6"/>
    </row>
    <row r="258" spans="1:9" s="5" customFormat="1" ht="25.5" x14ac:dyDescent="0.2">
      <c r="A258" s="70">
        <f t="shared" si="21"/>
        <v>3.4</v>
      </c>
      <c r="B258" s="64" t="s">
        <v>46</v>
      </c>
      <c r="C258" s="64">
        <v>7697.44</v>
      </c>
      <c r="D258" s="69" t="s">
        <v>66</v>
      </c>
      <c r="E258" s="204"/>
      <c r="F258" s="64">
        <f>ROUND(E258*C258,2)</f>
        <v>0</v>
      </c>
      <c r="G258" s="40"/>
      <c r="H258" s="6">
        <f t="shared" si="17"/>
        <v>0</v>
      </c>
      <c r="I258" s="6"/>
    </row>
    <row r="259" spans="1:9" s="5" customFormat="1" ht="25.5" customHeight="1" x14ac:dyDescent="0.2">
      <c r="A259" s="70">
        <f t="shared" si="21"/>
        <v>3.5</v>
      </c>
      <c r="B259" s="64" t="s">
        <v>176</v>
      </c>
      <c r="C259" s="64">
        <v>4013.77</v>
      </c>
      <c r="D259" s="69" t="s">
        <v>61</v>
      </c>
      <c r="E259" s="204"/>
      <c r="F259" s="64">
        <f>ROUND(E259*C259,2)</f>
        <v>0</v>
      </c>
      <c r="G259" s="40"/>
      <c r="H259" s="6">
        <f t="shared" si="17"/>
        <v>0</v>
      </c>
      <c r="I259" s="6"/>
    </row>
    <row r="260" spans="1:9" s="5" customFormat="1" ht="6" customHeight="1" x14ac:dyDescent="0.2">
      <c r="A260" s="130"/>
      <c r="B260" s="66"/>
      <c r="C260" s="1"/>
      <c r="D260" s="66"/>
      <c r="E260" s="214"/>
      <c r="F260" s="64"/>
      <c r="G260" s="40"/>
      <c r="H260" s="6">
        <f t="shared" si="17"/>
        <v>0</v>
      </c>
      <c r="I260" s="6"/>
    </row>
    <row r="261" spans="1:9" s="5" customFormat="1" ht="12.75" customHeight="1" x14ac:dyDescent="0.2">
      <c r="A261" s="85">
        <v>4</v>
      </c>
      <c r="B261" s="132" t="s">
        <v>26</v>
      </c>
      <c r="C261" s="66"/>
      <c r="D261" s="66"/>
      <c r="E261" s="215"/>
      <c r="F261" s="64"/>
      <c r="G261" s="40"/>
      <c r="H261" s="6">
        <f t="shared" si="17"/>
        <v>0</v>
      </c>
      <c r="I261" s="6"/>
    </row>
    <row r="262" spans="1:9" s="5" customFormat="1" ht="12.75" customHeight="1" x14ac:dyDescent="0.2">
      <c r="A262" s="70">
        <f>+A261+0.1</f>
        <v>4.0999999999999996</v>
      </c>
      <c r="B262" s="64" t="s">
        <v>68</v>
      </c>
      <c r="C262" s="64">
        <v>9911.69</v>
      </c>
      <c r="D262" s="69" t="s">
        <v>8</v>
      </c>
      <c r="E262" s="221"/>
      <c r="F262" s="64">
        <f>ROUND(E262*C262,2)</f>
        <v>0</v>
      </c>
      <c r="G262" s="40"/>
      <c r="H262" s="6">
        <f t="shared" si="17"/>
        <v>0</v>
      </c>
      <c r="I262" s="6"/>
    </row>
    <row r="263" spans="1:9" s="5" customFormat="1" ht="12.75" customHeight="1" x14ac:dyDescent="0.2">
      <c r="A263" s="80"/>
      <c r="B263" s="131"/>
      <c r="C263" s="64"/>
      <c r="D263" s="69"/>
      <c r="E263" s="202"/>
      <c r="F263" s="64"/>
      <c r="G263" s="40"/>
      <c r="H263" s="6">
        <f t="shared" si="17"/>
        <v>0</v>
      </c>
      <c r="I263" s="6"/>
    </row>
    <row r="264" spans="1:9" s="5" customFormat="1" ht="14.25" customHeight="1" x14ac:dyDescent="0.2">
      <c r="A264" s="85">
        <v>5</v>
      </c>
      <c r="B264" s="132" t="s">
        <v>27</v>
      </c>
      <c r="C264" s="1"/>
      <c r="D264" s="103"/>
      <c r="E264" s="214"/>
      <c r="F264" s="64"/>
      <c r="G264" s="40"/>
      <c r="H264" s="6">
        <f t="shared" si="17"/>
        <v>0</v>
      </c>
      <c r="I264" s="6"/>
    </row>
    <row r="265" spans="1:9" s="5" customFormat="1" ht="12.75" customHeight="1" x14ac:dyDescent="0.2">
      <c r="A265" s="70">
        <f>+A264+0.1</f>
        <v>5.0999999999999996</v>
      </c>
      <c r="B265" s="64" t="s">
        <v>69</v>
      </c>
      <c r="C265" s="1">
        <v>9623</v>
      </c>
      <c r="D265" s="69" t="s">
        <v>8</v>
      </c>
      <c r="E265" s="221"/>
      <c r="F265" s="64">
        <f>ROUND(E265*C265,2)</f>
        <v>0</v>
      </c>
      <c r="G265" s="40"/>
      <c r="H265" s="6">
        <f t="shared" si="17"/>
        <v>0</v>
      </c>
      <c r="I265" s="6"/>
    </row>
    <row r="266" spans="1:9" s="5" customFormat="1" ht="12.75" customHeight="1" x14ac:dyDescent="0.2">
      <c r="A266" s="80"/>
      <c r="B266" s="132"/>
      <c r="C266" s="1"/>
      <c r="D266" s="103"/>
      <c r="E266" s="214"/>
      <c r="F266" s="64"/>
      <c r="G266" s="40"/>
      <c r="H266" s="6">
        <f t="shared" si="17"/>
        <v>0</v>
      </c>
      <c r="I266" s="6"/>
    </row>
    <row r="267" spans="1:9" s="5" customFormat="1" ht="12.75" customHeight="1" x14ac:dyDescent="0.2">
      <c r="A267" s="85">
        <v>6</v>
      </c>
      <c r="B267" s="66" t="s">
        <v>70</v>
      </c>
      <c r="C267" s="1"/>
      <c r="D267" s="103"/>
      <c r="E267" s="214"/>
      <c r="F267" s="64"/>
      <c r="G267" s="40"/>
      <c r="H267" s="6">
        <f t="shared" ref="H267:H330" si="22">+C267*E267</f>
        <v>0</v>
      </c>
      <c r="I267" s="6"/>
    </row>
    <row r="268" spans="1:9" s="5" customFormat="1" ht="12.75" customHeight="1" x14ac:dyDescent="0.2">
      <c r="A268" s="70">
        <f>+A267+0.1</f>
        <v>6.1</v>
      </c>
      <c r="B268" s="64" t="s">
        <v>69</v>
      </c>
      <c r="C268" s="1">
        <v>9623</v>
      </c>
      <c r="D268" s="69" t="s">
        <v>8</v>
      </c>
      <c r="E268" s="214"/>
      <c r="F268" s="64">
        <f>ROUND(E268*C268,2)</f>
        <v>0</v>
      </c>
      <c r="G268" s="40"/>
      <c r="H268" s="6">
        <f t="shared" si="22"/>
        <v>0</v>
      </c>
      <c r="I268" s="6"/>
    </row>
    <row r="269" spans="1:9" s="5" customFormat="1" ht="11.25" customHeight="1" x14ac:dyDescent="0.2">
      <c r="A269" s="146"/>
      <c r="B269" s="132"/>
      <c r="C269" s="1"/>
      <c r="D269" s="103"/>
      <c r="E269" s="214"/>
      <c r="F269" s="64"/>
      <c r="G269" s="40"/>
      <c r="H269" s="6">
        <f t="shared" si="22"/>
        <v>0</v>
      </c>
      <c r="I269" s="6"/>
    </row>
    <row r="270" spans="1:9" s="5" customFormat="1" ht="12.75" customHeight="1" x14ac:dyDescent="0.2">
      <c r="A270" s="85">
        <v>7</v>
      </c>
      <c r="B270" s="132" t="s">
        <v>71</v>
      </c>
      <c r="C270" s="1"/>
      <c r="D270" s="103"/>
      <c r="E270" s="214"/>
      <c r="F270" s="64"/>
      <c r="G270" s="40"/>
      <c r="H270" s="6">
        <f t="shared" si="22"/>
        <v>0</v>
      </c>
      <c r="I270" s="6"/>
    </row>
    <row r="271" spans="1:9" s="5" customFormat="1" ht="12.75" customHeight="1" x14ac:dyDescent="0.2">
      <c r="A271" s="70">
        <f>+A270+0.1</f>
        <v>7.1</v>
      </c>
      <c r="B271" s="66" t="s">
        <v>188</v>
      </c>
      <c r="C271" s="68"/>
      <c r="D271" s="69"/>
      <c r="E271" s="214"/>
      <c r="F271" s="64"/>
      <c r="G271" s="40"/>
      <c r="H271" s="6">
        <f t="shared" si="22"/>
        <v>0</v>
      </c>
      <c r="I271" s="6"/>
    </row>
    <row r="272" spans="1:9" s="5" customFormat="1" ht="12.75" customHeight="1" x14ac:dyDescent="0.2">
      <c r="A272" s="17" t="s">
        <v>222</v>
      </c>
      <c r="B272" s="147" t="s">
        <v>239</v>
      </c>
      <c r="C272" s="12">
        <v>38</v>
      </c>
      <c r="D272" s="103" t="s">
        <v>23</v>
      </c>
      <c r="E272" s="200"/>
      <c r="F272" s="64">
        <f t="shared" ref="F272:F278" si="23">ROUND(E272*C272,2)</f>
        <v>0</v>
      </c>
      <c r="G272" s="40"/>
      <c r="H272" s="6">
        <f t="shared" si="22"/>
        <v>0</v>
      </c>
      <c r="I272" s="6"/>
    </row>
    <row r="273" spans="1:9" s="5" customFormat="1" ht="12.75" customHeight="1" x14ac:dyDescent="0.2">
      <c r="A273" s="17" t="s">
        <v>223</v>
      </c>
      <c r="B273" s="147" t="s">
        <v>247</v>
      </c>
      <c r="C273" s="12">
        <v>10</v>
      </c>
      <c r="D273" s="103" t="s">
        <v>23</v>
      </c>
      <c r="E273" s="200"/>
      <c r="F273" s="64">
        <f t="shared" si="23"/>
        <v>0</v>
      </c>
      <c r="G273" s="40"/>
      <c r="H273" s="6">
        <f t="shared" si="22"/>
        <v>0</v>
      </c>
      <c r="I273" s="6"/>
    </row>
    <row r="274" spans="1:9" s="5" customFormat="1" ht="12.75" customHeight="1" x14ac:dyDescent="0.2">
      <c r="A274" s="17" t="s">
        <v>224</v>
      </c>
      <c r="B274" s="147" t="s">
        <v>240</v>
      </c>
      <c r="C274" s="12">
        <v>11</v>
      </c>
      <c r="D274" s="103" t="s">
        <v>23</v>
      </c>
      <c r="E274" s="200"/>
      <c r="F274" s="64">
        <f t="shared" si="23"/>
        <v>0</v>
      </c>
      <c r="G274" s="40"/>
      <c r="H274" s="6">
        <f t="shared" si="22"/>
        <v>0</v>
      </c>
      <c r="I274" s="6"/>
    </row>
    <row r="275" spans="1:9" s="5" customFormat="1" ht="12.75" customHeight="1" x14ac:dyDescent="0.2">
      <c r="A275" s="17" t="s">
        <v>225</v>
      </c>
      <c r="B275" s="147" t="s">
        <v>241</v>
      </c>
      <c r="C275" s="12">
        <v>11</v>
      </c>
      <c r="D275" s="103" t="s">
        <v>23</v>
      </c>
      <c r="E275" s="200"/>
      <c r="F275" s="64">
        <f t="shared" si="23"/>
        <v>0</v>
      </c>
      <c r="G275" s="40"/>
      <c r="H275" s="6">
        <f t="shared" si="22"/>
        <v>0</v>
      </c>
      <c r="I275" s="6"/>
    </row>
    <row r="276" spans="1:9" s="5" customFormat="1" ht="12.75" customHeight="1" x14ac:dyDescent="0.2">
      <c r="A276" s="17" t="s">
        <v>226</v>
      </c>
      <c r="B276" s="147" t="s">
        <v>242</v>
      </c>
      <c r="C276" s="12">
        <v>7</v>
      </c>
      <c r="D276" s="103" t="s">
        <v>23</v>
      </c>
      <c r="E276" s="200"/>
      <c r="F276" s="64">
        <f t="shared" si="23"/>
        <v>0</v>
      </c>
      <c r="G276" s="40"/>
      <c r="H276" s="6">
        <f t="shared" si="22"/>
        <v>0</v>
      </c>
      <c r="I276" s="6"/>
    </row>
    <row r="277" spans="1:9" s="5" customFormat="1" ht="12.75" customHeight="1" x14ac:dyDescent="0.2">
      <c r="A277" s="17" t="s">
        <v>227</v>
      </c>
      <c r="B277" s="147" t="s">
        <v>189</v>
      </c>
      <c r="C277" s="12">
        <v>3</v>
      </c>
      <c r="D277" s="103" t="s">
        <v>23</v>
      </c>
      <c r="E277" s="200"/>
      <c r="F277" s="64">
        <f t="shared" si="23"/>
        <v>0</v>
      </c>
      <c r="G277" s="40"/>
      <c r="H277" s="6">
        <f t="shared" si="22"/>
        <v>0</v>
      </c>
      <c r="I277" s="6"/>
    </row>
    <row r="278" spans="1:9" s="5" customFormat="1" ht="12.75" customHeight="1" x14ac:dyDescent="0.2">
      <c r="A278" s="17" t="s">
        <v>228</v>
      </c>
      <c r="B278" s="147" t="s">
        <v>190</v>
      </c>
      <c r="C278" s="12">
        <v>160</v>
      </c>
      <c r="D278" s="103" t="s">
        <v>23</v>
      </c>
      <c r="E278" s="200"/>
      <c r="F278" s="64">
        <f t="shared" si="23"/>
        <v>0</v>
      </c>
      <c r="G278" s="40"/>
      <c r="H278" s="6">
        <f t="shared" si="22"/>
        <v>0</v>
      </c>
      <c r="I278" s="6"/>
    </row>
    <row r="279" spans="1:9" s="5" customFormat="1" ht="12.75" customHeight="1" x14ac:dyDescent="0.2">
      <c r="A279" s="53"/>
      <c r="B279" s="54"/>
      <c r="C279" s="55"/>
      <c r="D279" s="56"/>
      <c r="E279" s="197"/>
      <c r="F279" s="64"/>
      <c r="G279" s="40"/>
      <c r="H279" s="6">
        <f t="shared" si="22"/>
        <v>0</v>
      </c>
      <c r="I279" s="6"/>
    </row>
    <row r="280" spans="1:9" s="5" customFormat="1" ht="12.75" customHeight="1" x14ac:dyDescent="0.2">
      <c r="A280" s="85">
        <v>8</v>
      </c>
      <c r="B280" s="78" t="s">
        <v>15</v>
      </c>
      <c r="C280" s="55"/>
      <c r="D280" s="56"/>
      <c r="E280" s="197"/>
      <c r="F280" s="64"/>
      <c r="G280" s="40"/>
      <c r="H280" s="6">
        <f t="shared" si="22"/>
        <v>0</v>
      </c>
      <c r="I280" s="6"/>
    </row>
    <row r="281" spans="1:9" s="5" customFormat="1" ht="27.75" customHeight="1" x14ac:dyDescent="0.2">
      <c r="A281" s="79">
        <v>8.1</v>
      </c>
      <c r="B281" s="66" t="s">
        <v>173</v>
      </c>
      <c r="C281" s="12"/>
      <c r="D281" s="65"/>
      <c r="E281" s="200"/>
      <c r="F281" s="64"/>
      <c r="G281" s="40"/>
      <c r="H281" s="6">
        <f t="shared" si="22"/>
        <v>0</v>
      </c>
      <c r="I281" s="6"/>
    </row>
    <row r="282" spans="1:9" s="5" customFormat="1" ht="12.75" customHeight="1" x14ac:dyDescent="0.2">
      <c r="A282" s="80" t="s">
        <v>155</v>
      </c>
      <c r="B282" s="12" t="s">
        <v>28</v>
      </c>
      <c r="C282" s="68">
        <v>1</v>
      </c>
      <c r="D282" s="69" t="s">
        <v>23</v>
      </c>
      <c r="E282" s="214"/>
      <c r="F282" s="64">
        <f t="shared" ref="F282:F290" si="24">ROUND(E282*C282,2)</f>
        <v>0</v>
      </c>
      <c r="G282" s="40"/>
      <c r="H282" s="6">
        <f t="shared" si="22"/>
        <v>0</v>
      </c>
      <c r="I282" s="6"/>
    </row>
    <row r="283" spans="1:9" s="5" customFormat="1" ht="13.5" customHeight="1" x14ac:dyDescent="0.2">
      <c r="A283" s="80" t="s">
        <v>156</v>
      </c>
      <c r="B283" s="12" t="s">
        <v>191</v>
      </c>
      <c r="C283" s="12">
        <v>8</v>
      </c>
      <c r="D283" s="65" t="s">
        <v>8</v>
      </c>
      <c r="E283" s="200"/>
      <c r="F283" s="64">
        <f t="shared" si="24"/>
        <v>0</v>
      </c>
      <c r="G283" s="40"/>
      <c r="H283" s="6">
        <f t="shared" si="22"/>
        <v>0</v>
      </c>
      <c r="I283" s="6"/>
    </row>
    <row r="284" spans="1:9" s="5" customFormat="1" ht="13.5" customHeight="1" x14ac:dyDescent="0.2">
      <c r="A284" s="80" t="s">
        <v>157</v>
      </c>
      <c r="B284" s="147" t="s">
        <v>189</v>
      </c>
      <c r="C284" s="12">
        <v>4</v>
      </c>
      <c r="D284" s="103" t="s">
        <v>23</v>
      </c>
      <c r="E284" s="200"/>
      <c r="F284" s="64">
        <f t="shared" si="24"/>
        <v>0</v>
      </c>
      <c r="G284" s="40"/>
      <c r="H284" s="6">
        <f t="shared" si="22"/>
        <v>0</v>
      </c>
      <c r="I284" s="6"/>
    </row>
    <row r="285" spans="1:9" s="5" customFormat="1" ht="15" customHeight="1" x14ac:dyDescent="0.2">
      <c r="A285" s="80" t="s">
        <v>158</v>
      </c>
      <c r="B285" s="147" t="s">
        <v>190</v>
      </c>
      <c r="C285" s="12">
        <v>2</v>
      </c>
      <c r="D285" s="103" t="s">
        <v>23</v>
      </c>
      <c r="E285" s="200"/>
      <c r="F285" s="64">
        <f t="shared" si="24"/>
        <v>0</v>
      </c>
      <c r="G285" s="40"/>
      <c r="H285" s="6">
        <f t="shared" si="22"/>
        <v>0</v>
      </c>
      <c r="I285" s="6"/>
    </row>
    <row r="286" spans="1:9" s="5" customFormat="1" ht="15" customHeight="1" x14ac:dyDescent="0.2">
      <c r="A286" s="80" t="s">
        <v>159</v>
      </c>
      <c r="B286" s="147" t="s">
        <v>29</v>
      </c>
      <c r="C286" s="12">
        <v>2</v>
      </c>
      <c r="D286" s="103" t="s">
        <v>23</v>
      </c>
      <c r="E286" s="200"/>
      <c r="F286" s="64">
        <f t="shared" si="24"/>
        <v>0</v>
      </c>
      <c r="G286" s="40"/>
      <c r="H286" s="6">
        <f t="shared" si="22"/>
        <v>0</v>
      </c>
      <c r="I286" s="6"/>
    </row>
    <row r="287" spans="1:9" s="5" customFormat="1" ht="12.75" customHeight="1" x14ac:dyDescent="0.2">
      <c r="A287" s="80" t="s">
        <v>160</v>
      </c>
      <c r="B287" s="147" t="s">
        <v>152</v>
      </c>
      <c r="C287" s="81">
        <v>1</v>
      </c>
      <c r="D287" s="103" t="s">
        <v>23</v>
      </c>
      <c r="E287" s="204"/>
      <c r="F287" s="64">
        <f t="shared" si="24"/>
        <v>0</v>
      </c>
      <c r="G287" s="40"/>
      <c r="H287" s="6">
        <f t="shared" si="22"/>
        <v>0</v>
      </c>
      <c r="I287" s="6"/>
    </row>
    <row r="288" spans="1:9" s="5" customFormat="1" ht="12.75" customHeight="1" x14ac:dyDescent="0.2">
      <c r="A288" s="80" t="s">
        <v>161</v>
      </c>
      <c r="B288" s="147" t="s">
        <v>153</v>
      </c>
      <c r="C288" s="81">
        <v>5.12</v>
      </c>
      <c r="D288" s="91" t="s">
        <v>60</v>
      </c>
      <c r="E288" s="222"/>
      <c r="F288" s="64">
        <f t="shared" si="24"/>
        <v>0</v>
      </c>
      <c r="G288" s="40"/>
      <c r="H288" s="6">
        <f t="shared" si="22"/>
        <v>0</v>
      </c>
      <c r="I288" s="6"/>
    </row>
    <row r="289" spans="1:9" s="5" customFormat="1" ht="12.75" customHeight="1" x14ac:dyDescent="0.2">
      <c r="A289" s="80" t="s">
        <v>162</v>
      </c>
      <c r="B289" s="147" t="s">
        <v>154</v>
      </c>
      <c r="C289" s="81">
        <v>5.12</v>
      </c>
      <c r="D289" s="91" t="s">
        <v>60</v>
      </c>
      <c r="E289" s="200"/>
      <c r="F289" s="64">
        <f t="shared" si="24"/>
        <v>0</v>
      </c>
      <c r="G289" s="40"/>
      <c r="H289" s="6">
        <f t="shared" si="22"/>
        <v>0</v>
      </c>
      <c r="I289" s="6"/>
    </row>
    <row r="290" spans="1:9" s="46" customFormat="1" ht="12.75" customHeight="1" x14ac:dyDescent="0.2">
      <c r="A290" s="148" t="s">
        <v>163</v>
      </c>
      <c r="B290" s="149" t="s">
        <v>33</v>
      </c>
      <c r="C290" s="75">
        <v>1</v>
      </c>
      <c r="D290" s="150" t="s">
        <v>23</v>
      </c>
      <c r="E290" s="223"/>
      <c r="F290" s="116">
        <f t="shared" si="24"/>
        <v>0</v>
      </c>
      <c r="G290" s="43"/>
      <c r="H290" s="44">
        <f t="shared" si="22"/>
        <v>0</v>
      </c>
      <c r="I290" s="44"/>
    </row>
    <row r="291" spans="1:9" s="5" customFormat="1" ht="12.75" customHeight="1" x14ac:dyDescent="0.2">
      <c r="A291" s="80"/>
      <c r="B291" s="147"/>
      <c r="C291" s="12"/>
      <c r="D291" s="103"/>
      <c r="E291" s="207"/>
      <c r="F291" s="64"/>
      <c r="G291" s="40"/>
      <c r="H291" s="6">
        <f t="shared" si="22"/>
        <v>0</v>
      </c>
      <c r="I291" s="6"/>
    </row>
    <row r="292" spans="1:9" s="5" customFormat="1" ht="12.75" customHeight="1" x14ac:dyDescent="0.2">
      <c r="A292" s="85">
        <v>9</v>
      </c>
      <c r="B292" s="58" t="s">
        <v>49</v>
      </c>
      <c r="C292" s="134"/>
      <c r="D292" s="56"/>
      <c r="E292" s="197"/>
      <c r="F292" s="64"/>
      <c r="G292" s="40"/>
      <c r="H292" s="6">
        <f t="shared" si="22"/>
        <v>0</v>
      </c>
      <c r="I292" s="6"/>
    </row>
    <row r="293" spans="1:9" s="5" customFormat="1" ht="38.25" customHeight="1" x14ac:dyDescent="0.2">
      <c r="A293" s="70">
        <f>+A292+0.1</f>
        <v>9.1</v>
      </c>
      <c r="B293" s="86" t="s">
        <v>73</v>
      </c>
      <c r="C293" s="68">
        <v>1</v>
      </c>
      <c r="D293" s="69" t="s">
        <v>23</v>
      </c>
      <c r="E293" s="203"/>
      <c r="F293" s="64">
        <f>ROUND(E293*C293,2)</f>
        <v>0</v>
      </c>
      <c r="G293" s="40"/>
      <c r="H293" s="6">
        <f t="shared" si="22"/>
        <v>0</v>
      </c>
      <c r="I293" s="6"/>
    </row>
    <row r="294" spans="1:9" s="5" customFormat="1" ht="41.25" customHeight="1" x14ac:dyDescent="0.2">
      <c r="A294" s="70">
        <f t="shared" ref="A294:A296" si="25">+A293+0.1</f>
        <v>9.1999999999999993</v>
      </c>
      <c r="B294" s="86" t="s">
        <v>88</v>
      </c>
      <c r="C294" s="68">
        <v>7</v>
      </c>
      <c r="D294" s="69" t="s">
        <v>23</v>
      </c>
      <c r="E294" s="203"/>
      <c r="F294" s="64">
        <f>ROUND(E294*C294,2)</f>
        <v>0</v>
      </c>
      <c r="G294" s="40"/>
      <c r="H294" s="6">
        <f t="shared" si="22"/>
        <v>0</v>
      </c>
      <c r="I294" s="6"/>
    </row>
    <row r="295" spans="1:9" s="5" customFormat="1" ht="26.25" customHeight="1" x14ac:dyDescent="0.2">
      <c r="A295" s="70">
        <f t="shared" si="25"/>
        <v>9.3000000000000007</v>
      </c>
      <c r="B295" s="64" t="s">
        <v>74</v>
      </c>
      <c r="C295" s="68">
        <v>1</v>
      </c>
      <c r="D295" s="69" t="s">
        <v>23</v>
      </c>
      <c r="E295" s="203"/>
      <c r="F295" s="64">
        <f>ROUND(E295*C295,2)</f>
        <v>0</v>
      </c>
      <c r="G295" s="40"/>
      <c r="H295" s="6">
        <f t="shared" si="22"/>
        <v>0</v>
      </c>
      <c r="I295" s="6"/>
    </row>
    <row r="296" spans="1:9" s="5" customFormat="1" ht="27" customHeight="1" x14ac:dyDescent="0.2">
      <c r="A296" s="70">
        <f t="shared" si="25"/>
        <v>9.4</v>
      </c>
      <c r="B296" s="64" t="s">
        <v>75</v>
      </c>
      <c r="C296" s="68">
        <v>7</v>
      </c>
      <c r="D296" s="69" t="s">
        <v>23</v>
      </c>
      <c r="E296" s="203"/>
      <c r="F296" s="64">
        <f>ROUND(E296*C296,2)</f>
        <v>0</v>
      </c>
      <c r="G296" s="40"/>
      <c r="H296" s="6">
        <f t="shared" si="22"/>
        <v>0</v>
      </c>
      <c r="I296" s="6"/>
    </row>
    <row r="297" spans="1:9" s="5" customFormat="1" ht="6" customHeight="1" x14ac:dyDescent="0.2">
      <c r="A297" s="53"/>
      <c r="B297" s="54"/>
      <c r="C297" s="55"/>
      <c r="D297" s="56"/>
      <c r="E297" s="197"/>
      <c r="F297" s="64"/>
      <c r="G297" s="40"/>
      <c r="H297" s="6">
        <f t="shared" si="22"/>
        <v>0</v>
      </c>
      <c r="I297" s="6"/>
    </row>
    <row r="298" spans="1:9" s="5" customFormat="1" ht="12.75" customHeight="1" x14ac:dyDescent="0.2">
      <c r="A298" s="85">
        <v>10</v>
      </c>
      <c r="B298" s="62" t="s">
        <v>47</v>
      </c>
      <c r="C298" s="1"/>
      <c r="D298" s="103"/>
      <c r="E298" s="214"/>
      <c r="F298" s="68"/>
      <c r="G298" s="40"/>
      <c r="H298" s="6">
        <f t="shared" si="22"/>
        <v>0</v>
      </c>
      <c r="I298" s="6"/>
    </row>
    <row r="299" spans="1:9" s="5" customFormat="1" ht="12.75" customHeight="1" x14ac:dyDescent="0.2">
      <c r="A299" s="70">
        <f>+A298+0.1</f>
        <v>10.1</v>
      </c>
      <c r="B299" s="64" t="s">
        <v>48</v>
      </c>
      <c r="C299" s="1">
        <v>7698.4</v>
      </c>
      <c r="D299" s="65" t="s">
        <v>60</v>
      </c>
      <c r="E299" s="214"/>
      <c r="F299" s="68">
        <f>ROUND(C299*E299,2)</f>
        <v>0</v>
      </c>
      <c r="G299" s="40"/>
      <c r="H299" s="6">
        <f t="shared" si="22"/>
        <v>0</v>
      </c>
      <c r="I299" s="6"/>
    </row>
    <row r="300" spans="1:9" s="5" customFormat="1" ht="25.5" customHeight="1" x14ac:dyDescent="0.2">
      <c r="A300" s="70">
        <f t="shared" ref="A300:A301" si="26">+A299+0.1</f>
        <v>10.199999999999999</v>
      </c>
      <c r="B300" s="64" t="s">
        <v>76</v>
      </c>
      <c r="C300" s="1">
        <v>7698.4</v>
      </c>
      <c r="D300" s="65" t="s">
        <v>60</v>
      </c>
      <c r="E300" s="214"/>
      <c r="F300" s="68">
        <f>ROUND(C300*E300,2)</f>
        <v>0</v>
      </c>
      <c r="G300" s="40"/>
      <c r="H300" s="6">
        <f t="shared" si="22"/>
        <v>0</v>
      </c>
      <c r="I300" s="6"/>
    </row>
    <row r="301" spans="1:9" s="5" customFormat="1" ht="12.75" customHeight="1" x14ac:dyDescent="0.2">
      <c r="A301" s="70">
        <f t="shared" si="26"/>
        <v>10.3</v>
      </c>
      <c r="B301" s="64" t="s">
        <v>151</v>
      </c>
      <c r="C301" s="1">
        <v>24090.45</v>
      </c>
      <c r="D301" s="65" t="s">
        <v>329</v>
      </c>
      <c r="E301" s="214"/>
      <c r="F301" s="68">
        <f>ROUND(C301*E301,2)</f>
        <v>0</v>
      </c>
      <c r="G301" s="40"/>
      <c r="H301" s="6">
        <f t="shared" si="22"/>
        <v>0</v>
      </c>
      <c r="I301" s="6"/>
    </row>
    <row r="302" spans="1:9" s="5" customFormat="1" ht="9" customHeight="1" x14ac:dyDescent="0.2">
      <c r="A302" s="89"/>
      <c r="B302" s="58"/>
      <c r="C302" s="1"/>
      <c r="D302" s="65"/>
      <c r="E302" s="214"/>
      <c r="F302" s="64"/>
      <c r="G302" s="40"/>
      <c r="H302" s="6">
        <f t="shared" si="22"/>
        <v>0</v>
      </c>
      <c r="I302" s="6"/>
    </row>
    <row r="303" spans="1:9" s="5" customFormat="1" ht="76.5" x14ac:dyDescent="0.2">
      <c r="A303" s="85">
        <v>11</v>
      </c>
      <c r="B303" s="88" t="s">
        <v>78</v>
      </c>
      <c r="C303" s="1">
        <v>9623</v>
      </c>
      <c r="D303" s="103" t="s">
        <v>8</v>
      </c>
      <c r="E303" s="214"/>
      <c r="F303" s="68">
        <f>ROUND(C303*E303,2)</f>
        <v>0</v>
      </c>
      <c r="G303" s="40"/>
      <c r="H303" s="6">
        <f t="shared" si="22"/>
        <v>0</v>
      </c>
      <c r="I303" s="6"/>
    </row>
    <row r="304" spans="1:9" s="5" customFormat="1" ht="12.75" customHeight="1" x14ac:dyDescent="0.2">
      <c r="A304" s="89"/>
      <c r="B304" s="58"/>
      <c r="C304" s="1"/>
      <c r="D304" s="103"/>
      <c r="E304" s="214"/>
      <c r="F304" s="64"/>
      <c r="G304" s="40"/>
      <c r="H304" s="6">
        <f t="shared" si="22"/>
        <v>0</v>
      </c>
      <c r="I304" s="6"/>
    </row>
    <row r="305" spans="1:9" s="5" customFormat="1" ht="28.5" customHeight="1" x14ac:dyDescent="0.2">
      <c r="A305" s="85">
        <v>12</v>
      </c>
      <c r="B305" s="64" t="s">
        <v>79</v>
      </c>
      <c r="C305" s="90">
        <v>9623</v>
      </c>
      <c r="D305" s="91" t="s">
        <v>8</v>
      </c>
      <c r="E305" s="199"/>
      <c r="F305" s="68">
        <f>ROUND(C305*E305,2)</f>
        <v>0</v>
      </c>
      <c r="G305" s="40"/>
      <c r="H305" s="6">
        <f t="shared" si="22"/>
        <v>0</v>
      </c>
      <c r="I305" s="6"/>
    </row>
    <row r="306" spans="1:9" s="5" customFormat="1" ht="15" customHeight="1" x14ac:dyDescent="0.2">
      <c r="A306" s="92"/>
      <c r="B306" s="93" t="s">
        <v>198</v>
      </c>
      <c r="C306" s="94"/>
      <c r="D306" s="95"/>
      <c r="E306" s="208"/>
      <c r="F306" s="180">
        <f>SUM(F248:F305)</f>
        <v>0</v>
      </c>
      <c r="G306" s="40"/>
      <c r="H306" s="6">
        <f t="shared" si="22"/>
        <v>0</v>
      </c>
      <c r="I306" s="6"/>
    </row>
    <row r="307" spans="1:9" s="5" customFormat="1" ht="12.75" customHeight="1" x14ac:dyDescent="0.2">
      <c r="A307" s="53"/>
      <c r="B307" s="54"/>
      <c r="C307" s="55"/>
      <c r="D307" s="56"/>
      <c r="E307" s="197"/>
      <c r="F307" s="244"/>
      <c r="G307" s="40"/>
      <c r="H307" s="6">
        <f t="shared" si="22"/>
        <v>0</v>
      </c>
      <c r="I307" s="6"/>
    </row>
    <row r="308" spans="1:9" s="5" customFormat="1" ht="30.75" customHeight="1" x14ac:dyDescent="0.2">
      <c r="A308" s="54" t="s">
        <v>81</v>
      </c>
      <c r="B308" s="66" t="s">
        <v>233</v>
      </c>
      <c r="C308" s="122"/>
      <c r="D308" s="135"/>
      <c r="E308" s="210"/>
      <c r="F308" s="258"/>
      <c r="G308" s="40"/>
      <c r="H308" s="6">
        <f t="shared" si="22"/>
        <v>0</v>
      </c>
      <c r="I308" s="6"/>
    </row>
    <row r="309" spans="1:9" s="5" customFormat="1" ht="12.75" customHeight="1" x14ac:dyDescent="0.2">
      <c r="A309" s="104">
        <v>1</v>
      </c>
      <c r="B309" s="62" t="s">
        <v>117</v>
      </c>
      <c r="C309" s="17"/>
      <c r="D309" s="65"/>
      <c r="E309" s="210"/>
      <c r="F309" s="247"/>
      <c r="G309" s="40"/>
      <c r="H309" s="6">
        <f t="shared" si="22"/>
        <v>0</v>
      </c>
      <c r="I309" s="6"/>
    </row>
    <row r="310" spans="1:9" s="5" customFormat="1" ht="12.75" customHeight="1" x14ac:dyDescent="0.2">
      <c r="A310" s="151">
        <v>1.1000000000000001</v>
      </c>
      <c r="B310" s="12" t="s">
        <v>119</v>
      </c>
      <c r="C310" s="12">
        <v>2</v>
      </c>
      <c r="D310" s="65" t="s">
        <v>120</v>
      </c>
      <c r="E310" s="200"/>
      <c r="F310" s="248">
        <f>ROUND(C310*E310,2)</f>
        <v>0</v>
      </c>
      <c r="G310" s="40"/>
      <c r="H310" s="6">
        <f t="shared" si="22"/>
        <v>0</v>
      </c>
      <c r="I310" s="6"/>
    </row>
    <row r="311" spans="1:9" s="5" customFormat="1" ht="9.75" customHeight="1" x14ac:dyDescent="0.2">
      <c r="A311" s="53"/>
      <c r="B311" s="78"/>
      <c r="C311" s="17"/>
      <c r="D311" s="65"/>
      <c r="E311" s="210"/>
      <c r="F311" s="248"/>
      <c r="G311" s="40"/>
      <c r="H311" s="6">
        <f t="shared" si="22"/>
        <v>0</v>
      </c>
      <c r="I311" s="6"/>
    </row>
    <row r="312" spans="1:9" s="5" customFormat="1" ht="12.75" customHeight="1" x14ac:dyDescent="0.2">
      <c r="A312" s="104">
        <v>2</v>
      </c>
      <c r="B312" s="78" t="s">
        <v>16</v>
      </c>
      <c r="C312" s="17"/>
      <c r="D312" s="65"/>
      <c r="E312" s="210"/>
      <c r="F312" s="248"/>
      <c r="G312" s="40"/>
      <c r="H312" s="6">
        <f t="shared" si="22"/>
        <v>0</v>
      </c>
      <c r="I312" s="6"/>
    </row>
    <row r="313" spans="1:9" s="5" customFormat="1" ht="12.75" customHeight="1" x14ac:dyDescent="0.2">
      <c r="A313" s="8">
        <f>+A312+0.1</f>
        <v>2.1</v>
      </c>
      <c r="B313" s="152" t="s">
        <v>121</v>
      </c>
      <c r="C313" s="17">
        <v>124.25</v>
      </c>
      <c r="D313" s="65" t="s">
        <v>38</v>
      </c>
      <c r="E313" s="210"/>
      <c r="F313" s="248">
        <f>ROUND(C313*E313,2)</f>
        <v>0</v>
      </c>
      <c r="G313" s="40"/>
      <c r="H313" s="6">
        <f t="shared" si="22"/>
        <v>0</v>
      </c>
      <c r="I313" s="6"/>
    </row>
    <row r="314" spans="1:9" s="5" customFormat="1" ht="12.75" customHeight="1" x14ac:dyDescent="0.2">
      <c r="A314" s="8">
        <f t="shared" ref="A314:A316" si="27">+A313+0.1</f>
        <v>2.2000000000000002</v>
      </c>
      <c r="B314" s="64" t="s">
        <v>62</v>
      </c>
      <c r="C314" s="17">
        <v>219.01</v>
      </c>
      <c r="D314" s="65" t="s">
        <v>64</v>
      </c>
      <c r="E314" s="210"/>
      <c r="F314" s="248">
        <f>ROUND(C314*E314,2)</f>
        <v>0</v>
      </c>
      <c r="G314" s="40"/>
      <c r="H314" s="6">
        <f t="shared" si="22"/>
        <v>0</v>
      </c>
      <c r="I314" s="6"/>
    </row>
    <row r="315" spans="1:9" s="5" customFormat="1" ht="24.75" customHeight="1" x14ac:dyDescent="0.2">
      <c r="A315" s="8">
        <f>+A314+0.1</f>
        <v>2.2999999999999998</v>
      </c>
      <c r="B315" s="153" t="s">
        <v>122</v>
      </c>
      <c r="C315" s="17">
        <v>33.729999999999997</v>
      </c>
      <c r="D315" s="65" t="s">
        <v>66</v>
      </c>
      <c r="E315" s="222"/>
      <c r="F315" s="248">
        <f>ROUND(C315*E315,2)</f>
        <v>0</v>
      </c>
      <c r="G315" s="40"/>
      <c r="H315" s="6">
        <f t="shared" si="22"/>
        <v>0</v>
      </c>
      <c r="I315" s="6"/>
    </row>
    <row r="316" spans="1:9" s="46" customFormat="1" ht="24.75" customHeight="1" x14ac:dyDescent="0.2">
      <c r="A316" s="100">
        <f t="shared" si="27"/>
        <v>2.4</v>
      </c>
      <c r="B316" s="116" t="s">
        <v>176</v>
      </c>
      <c r="C316" s="45">
        <v>222.34</v>
      </c>
      <c r="D316" s="76" t="s">
        <v>61</v>
      </c>
      <c r="E316" s="212"/>
      <c r="F316" s="250">
        <f>ROUND(C316*E316,2)</f>
        <v>0</v>
      </c>
      <c r="G316" s="43"/>
      <c r="H316" s="44">
        <f t="shared" si="22"/>
        <v>0</v>
      </c>
      <c r="I316" s="44"/>
    </row>
    <row r="317" spans="1:9" s="5" customFormat="1" ht="12.75" customHeight="1" x14ac:dyDescent="0.2">
      <c r="A317" s="53"/>
      <c r="B317" s="78"/>
      <c r="C317" s="17"/>
      <c r="D317" s="65"/>
      <c r="E317" s="210"/>
      <c r="F317" s="247"/>
      <c r="G317" s="40"/>
      <c r="H317" s="6">
        <f t="shared" si="22"/>
        <v>0</v>
      </c>
      <c r="I317" s="6"/>
    </row>
    <row r="318" spans="1:9" s="5" customFormat="1" ht="13.5" customHeight="1" x14ac:dyDescent="0.2">
      <c r="A318" s="104">
        <v>3</v>
      </c>
      <c r="B318" s="78" t="s">
        <v>325</v>
      </c>
      <c r="C318" s="17"/>
      <c r="D318" s="65"/>
      <c r="E318" s="210"/>
      <c r="F318" s="247"/>
      <c r="G318" s="40"/>
      <c r="H318" s="6">
        <f t="shared" si="22"/>
        <v>0</v>
      </c>
      <c r="I318" s="6"/>
    </row>
    <row r="319" spans="1:9" s="5" customFormat="1" ht="13.5" customHeight="1" x14ac:dyDescent="0.2">
      <c r="A319" s="8">
        <f>+A318+0.1</f>
        <v>3.1</v>
      </c>
      <c r="B319" s="64" t="s">
        <v>269</v>
      </c>
      <c r="C319" s="17">
        <v>21.17</v>
      </c>
      <c r="D319" s="65" t="s">
        <v>38</v>
      </c>
      <c r="E319" s="210"/>
      <c r="F319" s="248">
        <f t="shared" ref="F319:F327" si="28">ROUND(C319*E319,2)</f>
        <v>0</v>
      </c>
      <c r="G319" s="40"/>
      <c r="H319" s="6">
        <f t="shared" si="22"/>
        <v>0</v>
      </c>
      <c r="I319" s="6"/>
    </row>
    <row r="320" spans="1:9" s="5" customFormat="1" ht="12" customHeight="1" x14ac:dyDescent="0.2">
      <c r="A320" s="8">
        <f t="shared" ref="A320:A326" si="29">+A319+0.1</f>
        <v>3.2</v>
      </c>
      <c r="B320" s="12" t="s">
        <v>270</v>
      </c>
      <c r="C320" s="17">
        <v>1.24</v>
      </c>
      <c r="D320" s="65" t="s">
        <v>38</v>
      </c>
      <c r="E320" s="210"/>
      <c r="F320" s="248">
        <f t="shared" si="28"/>
        <v>0</v>
      </c>
      <c r="G320" s="40"/>
      <c r="H320" s="6">
        <f t="shared" si="22"/>
        <v>0</v>
      </c>
      <c r="I320" s="6"/>
    </row>
    <row r="321" spans="1:9" s="5" customFormat="1" ht="12.75" customHeight="1" x14ac:dyDescent="0.2">
      <c r="A321" s="8">
        <f t="shared" si="29"/>
        <v>3.3</v>
      </c>
      <c r="B321" s="12" t="s">
        <v>249</v>
      </c>
      <c r="C321" s="17">
        <v>13.18</v>
      </c>
      <c r="D321" s="65" t="s">
        <v>38</v>
      </c>
      <c r="E321" s="210"/>
      <c r="F321" s="248">
        <f t="shared" si="28"/>
        <v>0</v>
      </c>
      <c r="G321" s="40"/>
      <c r="H321" s="6">
        <f t="shared" si="22"/>
        <v>0</v>
      </c>
      <c r="I321" s="6"/>
    </row>
    <row r="322" spans="1:9" s="5" customFormat="1" ht="12.75" customHeight="1" x14ac:dyDescent="0.2">
      <c r="A322" s="8">
        <f t="shared" si="29"/>
        <v>3.4</v>
      </c>
      <c r="B322" s="12" t="s">
        <v>271</v>
      </c>
      <c r="C322" s="17">
        <v>41.47</v>
      </c>
      <c r="D322" s="65" t="s">
        <v>38</v>
      </c>
      <c r="E322" s="210"/>
      <c r="F322" s="248">
        <f t="shared" si="28"/>
        <v>0</v>
      </c>
      <c r="G322" s="40"/>
      <c r="H322" s="6">
        <f t="shared" si="22"/>
        <v>0</v>
      </c>
      <c r="I322" s="6"/>
    </row>
    <row r="323" spans="1:9" s="5" customFormat="1" ht="12.75" customHeight="1" x14ac:dyDescent="0.2">
      <c r="A323" s="8">
        <f t="shared" si="29"/>
        <v>3.5</v>
      </c>
      <c r="B323" s="12" t="s">
        <v>272</v>
      </c>
      <c r="C323" s="17">
        <v>0.52</v>
      </c>
      <c r="D323" s="65" t="s">
        <v>38</v>
      </c>
      <c r="E323" s="210"/>
      <c r="F323" s="248">
        <f t="shared" si="28"/>
        <v>0</v>
      </c>
      <c r="G323" s="40"/>
      <c r="H323" s="6">
        <f t="shared" si="22"/>
        <v>0</v>
      </c>
      <c r="I323" s="6"/>
    </row>
    <row r="324" spans="1:9" s="5" customFormat="1" ht="12.75" customHeight="1" x14ac:dyDescent="0.2">
      <c r="A324" s="8">
        <f t="shared" si="29"/>
        <v>3.6</v>
      </c>
      <c r="B324" s="12" t="s">
        <v>273</v>
      </c>
      <c r="C324" s="17">
        <v>15.83</v>
      </c>
      <c r="D324" s="65" t="s">
        <v>38</v>
      </c>
      <c r="E324" s="210"/>
      <c r="F324" s="248">
        <f t="shared" si="28"/>
        <v>0</v>
      </c>
      <c r="G324" s="40"/>
      <c r="H324" s="6">
        <f t="shared" si="22"/>
        <v>0</v>
      </c>
      <c r="I324" s="6"/>
    </row>
    <row r="325" spans="1:9" s="5" customFormat="1" ht="12.75" customHeight="1" x14ac:dyDescent="0.2">
      <c r="A325" s="8">
        <f t="shared" si="29"/>
        <v>3.7</v>
      </c>
      <c r="B325" s="12" t="s">
        <v>324</v>
      </c>
      <c r="C325" s="17">
        <v>2.13</v>
      </c>
      <c r="D325" s="65" t="s">
        <v>38</v>
      </c>
      <c r="E325" s="210"/>
      <c r="F325" s="248">
        <f t="shared" si="28"/>
        <v>0</v>
      </c>
      <c r="G325" s="40"/>
      <c r="H325" s="6">
        <f t="shared" si="22"/>
        <v>0</v>
      </c>
      <c r="I325" s="6"/>
    </row>
    <row r="326" spans="1:9" s="5" customFormat="1" ht="12.75" customHeight="1" x14ac:dyDescent="0.2">
      <c r="A326" s="8">
        <f t="shared" si="29"/>
        <v>3.8</v>
      </c>
      <c r="B326" s="12" t="s">
        <v>323</v>
      </c>
      <c r="C326" s="17">
        <v>2.08</v>
      </c>
      <c r="D326" s="65" t="s">
        <v>38</v>
      </c>
      <c r="E326" s="210"/>
      <c r="F326" s="248">
        <f t="shared" si="28"/>
        <v>0</v>
      </c>
      <c r="G326" s="40"/>
      <c r="H326" s="6">
        <f t="shared" si="22"/>
        <v>0</v>
      </c>
      <c r="I326" s="6"/>
    </row>
    <row r="327" spans="1:9" s="5" customFormat="1" ht="12.75" customHeight="1" x14ac:dyDescent="0.2">
      <c r="A327" s="8"/>
      <c r="B327" s="12" t="s">
        <v>274</v>
      </c>
      <c r="C327" s="17">
        <v>5.3</v>
      </c>
      <c r="D327" s="65"/>
      <c r="E327" s="210"/>
      <c r="F327" s="248">
        <f t="shared" si="28"/>
        <v>0</v>
      </c>
      <c r="G327" s="40"/>
      <c r="H327" s="6">
        <f t="shared" si="22"/>
        <v>0</v>
      </c>
      <c r="I327" s="6"/>
    </row>
    <row r="328" spans="1:9" s="5" customFormat="1" ht="6.75" customHeight="1" x14ac:dyDescent="0.2">
      <c r="A328" s="8"/>
      <c r="B328" s="12"/>
      <c r="C328" s="17"/>
      <c r="D328" s="65"/>
      <c r="E328" s="210"/>
      <c r="F328" s="248"/>
      <c r="G328" s="40"/>
      <c r="H328" s="6">
        <f t="shared" si="22"/>
        <v>0</v>
      </c>
      <c r="I328" s="6"/>
    </row>
    <row r="329" spans="1:9" s="5" customFormat="1" ht="12.75" customHeight="1" x14ac:dyDescent="0.2">
      <c r="A329" s="104">
        <v>4</v>
      </c>
      <c r="B329" s="154" t="s">
        <v>278</v>
      </c>
      <c r="C329" s="17">
        <v>97.62</v>
      </c>
      <c r="D329" s="65" t="s">
        <v>38</v>
      </c>
      <c r="E329" s="210"/>
      <c r="F329" s="248">
        <f>ROUND(C329*E329,2)</f>
        <v>0</v>
      </c>
      <c r="G329" s="40"/>
      <c r="H329" s="6">
        <f t="shared" si="22"/>
        <v>0</v>
      </c>
      <c r="I329" s="6"/>
    </row>
    <row r="330" spans="1:9" s="5" customFormat="1" ht="9.75" customHeight="1" x14ac:dyDescent="0.2">
      <c r="A330" s="104"/>
      <c r="B330" s="84"/>
      <c r="C330" s="17"/>
      <c r="D330" s="65"/>
      <c r="E330" s="210"/>
      <c r="F330" s="248"/>
      <c r="G330" s="40"/>
      <c r="H330" s="6">
        <f t="shared" si="22"/>
        <v>0</v>
      </c>
      <c r="I330" s="6"/>
    </row>
    <row r="331" spans="1:9" s="5" customFormat="1" ht="12.75" customHeight="1" x14ac:dyDescent="0.2">
      <c r="A331" s="104">
        <v>5</v>
      </c>
      <c r="B331" s="154" t="s">
        <v>281</v>
      </c>
      <c r="C331" s="17">
        <v>97.62</v>
      </c>
      <c r="D331" s="65" t="s">
        <v>38</v>
      </c>
      <c r="E331" s="210"/>
      <c r="F331" s="248">
        <f>ROUND(C331*E331,2)</f>
        <v>0</v>
      </c>
      <c r="G331" s="40"/>
      <c r="H331" s="6">
        <f t="shared" ref="H331:H394" si="30">+C331*E331</f>
        <v>0</v>
      </c>
      <c r="I331" s="6"/>
    </row>
    <row r="332" spans="1:9" s="5" customFormat="1" ht="12.75" customHeight="1" x14ac:dyDescent="0.2">
      <c r="A332" s="104"/>
      <c r="B332" s="84"/>
      <c r="C332" s="17"/>
      <c r="D332" s="65"/>
      <c r="E332" s="210"/>
      <c r="F332" s="248"/>
      <c r="G332" s="40"/>
      <c r="H332" s="6">
        <f t="shared" si="30"/>
        <v>0</v>
      </c>
      <c r="I332" s="6"/>
    </row>
    <row r="333" spans="1:9" s="5" customFormat="1" ht="27" customHeight="1" x14ac:dyDescent="0.2">
      <c r="A333" s="104">
        <v>6</v>
      </c>
      <c r="B333" s="155" t="s">
        <v>283</v>
      </c>
      <c r="C333" s="17">
        <v>233.61</v>
      </c>
      <c r="D333" s="65" t="s">
        <v>116</v>
      </c>
      <c r="E333" s="210"/>
      <c r="F333" s="248">
        <f>ROUND(C333*E333,2)</f>
        <v>0</v>
      </c>
      <c r="G333" s="40"/>
      <c r="H333" s="6">
        <f t="shared" si="30"/>
        <v>0</v>
      </c>
      <c r="I333" s="6"/>
    </row>
    <row r="334" spans="1:9" s="5" customFormat="1" ht="6" customHeight="1" x14ac:dyDescent="0.2">
      <c r="A334" s="17"/>
      <c r="B334" s="84"/>
      <c r="C334" s="17"/>
      <c r="D334" s="65"/>
      <c r="E334" s="210"/>
      <c r="F334" s="247"/>
      <c r="G334" s="40"/>
      <c r="H334" s="6">
        <f t="shared" si="30"/>
        <v>0</v>
      </c>
      <c r="I334" s="6"/>
    </row>
    <row r="335" spans="1:9" s="5" customFormat="1" ht="12.75" customHeight="1" x14ac:dyDescent="0.2">
      <c r="A335" s="104">
        <v>7</v>
      </c>
      <c r="B335" s="154" t="s">
        <v>282</v>
      </c>
      <c r="C335" s="17">
        <v>1</v>
      </c>
      <c r="D335" s="65" t="s">
        <v>23</v>
      </c>
      <c r="E335" s="210"/>
      <c r="F335" s="248">
        <f>ROUND(C335*E335,2)</f>
        <v>0</v>
      </c>
      <c r="G335" s="40"/>
      <c r="H335" s="6">
        <f t="shared" si="30"/>
        <v>0</v>
      </c>
      <c r="I335" s="6"/>
    </row>
    <row r="336" spans="1:9" s="5" customFormat="1" ht="12.75" customHeight="1" x14ac:dyDescent="0.2">
      <c r="A336" s="104"/>
      <c r="B336" s="84"/>
      <c r="C336" s="17"/>
      <c r="D336" s="65"/>
      <c r="E336" s="210"/>
      <c r="F336" s="248"/>
      <c r="G336" s="40"/>
      <c r="H336" s="6">
        <f t="shared" si="30"/>
        <v>0</v>
      </c>
      <c r="I336" s="6"/>
    </row>
    <row r="337" spans="1:9" s="5" customFormat="1" ht="12.75" customHeight="1" x14ac:dyDescent="0.2">
      <c r="A337" s="104">
        <v>8</v>
      </c>
      <c r="B337" s="78" t="s">
        <v>136</v>
      </c>
      <c r="C337" s="17"/>
      <c r="D337" s="65"/>
      <c r="E337" s="210"/>
      <c r="F337" s="247"/>
      <c r="G337" s="40"/>
      <c r="H337" s="6">
        <f t="shared" si="30"/>
        <v>0</v>
      </c>
      <c r="I337" s="6"/>
    </row>
    <row r="338" spans="1:9" s="5" customFormat="1" ht="12.75" customHeight="1" x14ac:dyDescent="0.2">
      <c r="A338" s="8">
        <f>+A337+0.1</f>
        <v>8.1</v>
      </c>
      <c r="B338" s="84" t="s">
        <v>40</v>
      </c>
      <c r="C338" s="17">
        <v>311.8</v>
      </c>
      <c r="D338" s="65" t="s">
        <v>60</v>
      </c>
      <c r="E338" s="210"/>
      <c r="F338" s="248">
        <f t="shared" ref="F338:F346" si="31">ROUND(C338*E338,2)</f>
        <v>0</v>
      </c>
      <c r="G338" s="40"/>
      <c r="H338" s="6">
        <f t="shared" si="30"/>
        <v>0</v>
      </c>
      <c r="I338" s="6"/>
    </row>
    <row r="339" spans="1:9" s="5" customFormat="1" ht="12.75" customHeight="1" x14ac:dyDescent="0.2">
      <c r="A339" s="8">
        <f>+A338+0.1</f>
        <v>8.1999999999999993</v>
      </c>
      <c r="B339" s="84" t="s">
        <v>216</v>
      </c>
      <c r="C339" s="17">
        <v>163.47999999999999</v>
      </c>
      <c r="D339" s="65" t="s">
        <v>60</v>
      </c>
      <c r="E339" s="210"/>
      <c r="F339" s="248">
        <f t="shared" si="31"/>
        <v>0</v>
      </c>
      <c r="G339" s="40"/>
      <c r="H339" s="6">
        <f t="shared" si="30"/>
        <v>0</v>
      </c>
      <c r="I339" s="6"/>
    </row>
    <row r="340" spans="1:9" s="5" customFormat="1" ht="12.75" customHeight="1" x14ac:dyDescent="0.2">
      <c r="A340" s="8">
        <f t="shared" ref="A340:A346" si="32">+A339+0.1</f>
        <v>8.3000000000000007</v>
      </c>
      <c r="B340" s="12" t="s">
        <v>44</v>
      </c>
      <c r="C340" s="17">
        <v>93.93</v>
      </c>
      <c r="D340" s="65" t="s">
        <v>60</v>
      </c>
      <c r="E340" s="210"/>
      <c r="F340" s="248">
        <f t="shared" si="31"/>
        <v>0</v>
      </c>
      <c r="G340" s="40"/>
      <c r="H340" s="6">
        <f t="shared" si="30"/>
        <v>0</v>
      </c>
      <c r="I340" s="6"/>
    </row>
    <row r="341" spans="1:9" s="5" customFormat="1" ht="13.5" customHeight="1" x14ac:dyDescent="0.2">
      <c r="A341" s="8">
        <f t="shared" si="32"/>
        <v>8.4</v>
      </c>
      <c r="B341" s="12" t="s">
        <v>129</v>
      </c>
      <c r="C341" s="17">
        <v>148.32</v>
      </c>
      <c r="D341" s="65" t="s">
        <v>60</v>
      </c>
      <c r="E341" s="210"/>
      <c r="F341" s="248">
        <f t="shared" si="31"/>
        <v>0</v>
      </c>
      <c r="G341" s="40"/>
      <c r="H341" s="6">
        <f t="shared" si="30"/>
        <v>0</v>
      </c>
      <c r="I341" s="6"/>
    </row>
    <row r="342" spans="1:9" s="5" customFormat="1" ht="13.5" customHeight="1" x14ac:dyDescent="0.2">
      <c r="A342" s="8">
        <f t="shared" si="32"/>
        <v>8.5</v>
      </c>
      <c r="B342" s="12" t="s">
        <v>123</v>
      </c>
      <c r="C342" s="17">
        <v>105.45</v>
      </c>
      <c r="D342" s="65" t="s">
        <v>60</v>
      </c>
      <c r="E342" s="210"/>
      <c r="F342" s="248">
        <f t="shared" si="31"/>
        <v>0</v>
      </c>
      <c r="G342" s="40"/>
      <c r="H342" s="6">
        <f t="shared" si="30"/>
        <v>0</v>
      </c>
      <c r="I342" s="6"/>
    </row>
    <row r="343" spans="1:9" s="5" customFormat="1" ht="12.75" customHeight="1" x14ac:dyDescent="0.2">
      <c r="A343" s="8">
        <f t="shared" si="32"/>
        <v>8.6</v>
      </c>
      <c r="B343" s="12" t="s">
        <v>43</v>
      </c>
      <c r="C343" s="17">
        <v>101.8</v>
      </c>
      <c r="D343" s="65" t="s">
        <v>8</v>
      </c>
      <c r="E343" s="210"/>
      <c r="F343" s="248">
        <f t="shared" si="31"/>
        <v>0</v>
      </c>
      <c r="G343" s="40"/>
      <c r="H343" s="6">
        <f t="shared" si="30"/>
        <v>0</v>
      </c>
      <c r="I343" s="6"/>
    </row>
    <row r="344" spans="1:9" s="5" customFormat="1" ht="13.5" customHeight="1" x14ac:dyDescent="0.2">
      <c r="A344" s="8">
        <v>8.6999999999999993</v>
      </c>
      <c r="B344" s="12" t="s">
        <v>250</v>
      </c>
      <c r="C344" s="17">
        <v>37.6</v>
      </c>
      <c r="D344" s="65" t="s">
        <v>60</v>
      </c>
      <c r="E344" s="210"/>
      <c r="F344" s="248">
        <f t="shared" si="31"/>
        <v>0</v>
      </c>
      <c r="G344" s="40"/>
      <c r="H344" s="6">
        <f t="shared" si="30"/>
        <v>0</v>
      </c>
      <c r="I344" s="6"/>
    </row>
    <row r="345" spans="1:9" s="5" customFormat="1" ht="12.75" customHeight="1" x14ac:dyDescent="0.2">
      <c r="A345" s="8">
        <v>8.8000000000000007</v>
      </c>
      <c r="B345" s="64" t="s">
        <v>177</v>
      </c>
      <c r="C345" s="17">
        <v>129.78</v>
      </c>
      <c r="D345" s="65" t="s">
        <v>60</v>
      </c>
      <c r="E345" s="210"/>
      <c r="F345" s="248">
        <f t="shared" si="31"/>
        <v>0</v>
      </c>
      <c r="G345" s="40"/>
      <c r="H345" s="6">
        <f t="shared" si="30"/>
        <v>0</v>
      </c>
      <c r="I345" s="6"/>
    </row>
    <row r="346" spans="1:9" s="5" customFormat="1" ht="14.25" customHeight="1" x14ac:dyDescent="0.2">
      <c r="A346" s="8">
        <f t="shared" si="32"/>
        <v>8.9</v>
      </c>
      <c r="B346" s="64" t="s">
        <v>178</v>
      </c>
      <c r="C346" s="17">
        <v>129.78</v>
      </c>
      <c r="D346" s="65" t="s">
        <v>60</v>
      </c>
      <c r="E346" s="210"/>
      <c r="F346" s="248">
        <f t="shared" si="31"/>
        <v>0</v>
      </c>
      <c r="G346" s="40"/>
      <c r="H346" s="6">
        <f t="shared" si="30"/>
        <v>0</v>
      </c>
      <c r="I346" s="6"/>
    </row>
    <row r="347" spans="1:9" s="14" customFormat="1" ht="15.75" customHeight="1" x14ac:dyDescent="0.2">
      <c r="A347" s="17">
        <v>8.1</v>
      </c>
      <c r="B347" s="84" t="s">
        <v>322</v>
      </c>
      <c r="C347" s="17">
        <v>35.520000000000003</v>
      </c>
      <c r="D347" s="65" t="s">
        <v>60</v>
      </c>
      <c r="E347" s="224"/>
      <c r="F347" s="64">
        <f>E347*C347</f>
        <v>0</v>
      </c>
      <c r="G347" s="40"/>
      <c r="H347" s="6">
        <f t="shared" si="30"/>
        <v>0</v>
      </c>
    </row>
    <row r="348" spans="1:9" s="5" customFormat="1" ht="26.25" customHeight="1" x14ac:dyDescent="0.2">
      <c r="A348" s="17">
        <v>8.11</v>
      </c>
      <c r="B348" s="121" t="s">
        <v>192</v>
      </c>
      <c r="C348" s="156">
        <v>120</v>
      </c>
      <c r="D348" s="157" t="s">
        <v>8</v>
      </c>
      <c r="E348" s="210"/>
      <c r="F348" s="64">
        <f>E348*C348</f>
        <v>0</v>
      </c>
      <c r="G348" s="40"/>
      <c r="H348" s="6">
        <f t="shared" si="30"/>
        <v>0</v>
      </c>
      <c r="I348" s="6"/>
    </row>
    <row r="349" spans="1:9" s="5" customFormat="1" ht="10.5" customHeight="1" x14ac:dyDescent="0.2">
      <c r="A349" s="104"/>
      <c r="B349" s="84"/>
      <c r="C349" s="156"/>
      <c r="D349" s="65"/>
      <c r="E349" s="210"/>
      <c r="F349" s="248"/>
      <c r="G349" s="40"/>
      <c r="H349" s="6">
        <f t="shared" si="30"/>
        <v>0</v>
      </c>
      <c r="I349" s="6"/>
    </row>
    <row r="350" spans="1:9" s="5" customFormat="1" ht="13.5" customHeight="1" x14ac:dyDescent="0.2">
      <c r="A350" s="104">
        <v>9</v>
      </c>
      <c r="B350" s="154" t="s">
        <v>248</v>
      </c>
      <c r="C350" s="17">
        <v>1</v>
      </c>
      <c r="D350" s="65" t="s">
        <v>6</v>
      </c>
      <c r="E350" s="210"/>
      <c r="F350" s="248">
        <f>ROUND(C350*E350,2)</f>
        <v>0</v>
      </c>
      <c r="G350" s="40"/>
      <c r="H350" s="6">
        <f t="shared" si="30"/>
        <v>0</v>
      </c>
      <c r="I350" s="6"/>
    </row>
    <row r="351" spans="1:9" s="5" customFormat="1" ht="8.25" customHeight="1" x14ac:dyDescent="0.2">
      <c r="A351" s="104"/>
      <c r="B351" s="84"/>
      <c r="C351" s="17"/>
      <c r="D351" s="65"/>
      <c r="E351" s="210"/>
      <c r="F351" s="248"/>
      <c r="G351" s="40"/>
      <c r="H351" s="6">
        <f t="shared" si="30"/>
        <v>0</v>
      </c>
      <c r="I351" s="6"/>
    </row>
    <row r="352" spans="1:9" s="5" customFormat="1" ht="13.5" customHeight="1" x14ac:dyDescent="0.2">
      <c r="A352" s="104">
        <v>10</v>
      </c>
      <c r="B352" s="62" t="s">
        <v>132</v>
      </c>
      <c r="C352" s="17"/>
      <c r="D352" s="65"/>
      <c r="E352" s="210"/>
      <c r="F352" s="248"/>
      <c r="G352" s="40"/>
      <c r="H352" s="6">
        <f t="shared" si="30"/>
        <v>0</v>
      </c>
      <c r="I352" s="6"/>
    </row>
    <row r="353" spans="1:9" s="5" customFormat="1" ht="24.75" customHeight="1" x14ac:dyDescent="0.2">
      <c r="A353" s="8">
        <f>+A352+0.1</f>
        <v>10.1</v>
      </c>
      <c r="B353" s="64" t="s">
        <v>54</v>
      </c>
      <c r="C353" s="17">
        <v>1</v>
      </c>
      <c r="D353" s="65" t="s">
        <v>6</v>
      </c>
      <c r="E353" s="210"/>
      <c r="F353" s="248">
        <f>ROUND(C353*E353,2)</f>
        <v>0</v>
      </c>
      <c r="G353" s="40"/>
      <c r="H353" s="6">
        <f t="shared" si="30"/>
        <v>0</v>
      </c>
      <c r="I353" s="6"/>
    </row>
    <row r="354" spans="1:9" s="46" customFormat="1" ht="28.5" customHeight="1" x14ac:dyDescent="0.2">
      <c r="A354" s="100">
        <f t="shared" ref="A354" si="33">+A353+0.1</f>
        <v>10.199999999999999</v>
      </c>
      <c r="B354" s="116" t="s">
        <v>55</v>
      </c>
      <c r="C354" s="45">
        <v>1</v>
      </c>
      <c r="D354" s="76" t="s">
        <v>6</v>
      </c>
      <c r="E354" s="205"/>
      <c r="F354" s="250">
        <f>ROUND(C354*E354,2)</f>
        <v>0</v>
      </c>
      <c r="G354" s="43"/>
      <c r="H354" s="44">
        <f t="shared" si="30"/>
        <v>0</v>
      </c>
      <c r="I354" s="44"/>
    </row>
    <row r="355" spans="1:9" s="5" customFormat="1" ht="12" customHeight="1" x14ac:dyDescent="0.2">
      <c r="A355" s="8"/>
      <c r="B355" s="64"/>
      <c r="C355" s="17"/>
      <c r="D355" s="65"/>
      <c r="E355" s="200"/>
      <c r="F355" s="248"/>
      <c r="G355" s="40"/>
      <c r="H355" s="6">
        <f t="shared" si="30"/>
        <v>0</v>
      </c>
      <c r="I355" s="6"/>
    </row>
    <row r="356" spans="1:9" s="5" customFormat="1" ht="13.5" customHeight="1" x14ac:dyDescent="0.2">
      <c r="A356" s="77">
        <v>11</v>
      </c>
      <c r="B356" s="78" t="s">
        <v>321</v>
      </c>
      <c r="C356" s="17"/>
      <c r="D356" s="65"/>
      <c r="E356" s="210"/>
      <c r="F356" s="247"/>
      <c r="G356" s="40"/>
      <c r="H356" s="6">
        <f t="shared" si="30"/>
        <v>0</v>
      </c>
      <c r="I356" s="6"/>
    </row>
    <row r="357" spans="1:9" s="5" customFormat="1" ht="14.25" customHeight="1" x14ac:dyDescent="0.2">
      <c r="A357" s="151">
        <f>+A356+0.1</f>
        <v>11.1</v>
      </c>
      <c r="B357" s="64" t="s">
        <v>275</v>
      </c>
      <c r="C357" s="17">
        <v>28.4</v>
      </c>
      <c r="D357" s="65" t="s">
        <v>8</v>
      </c>
      <c r="E357" s="210"/>
      <c r="F357" s="248">
        <f t="shared" ref="F357:F366" si="34">ROUND(C357*E357,2)</f>
        <v>0</v>
      </c>
      <c r="G357" s="40"/>
      <c r="H357" s="6">
        <f t="shared" si="30"/>
        <v>0</v>
      </c>
      <c r="I357" s="6"/>
    </row>
    <row r="358" spans="1:9" s="5" customFormat="1" ht="14.25" customHeight="1" x14ac:dyDescent="0.2">
      <c r="A358" s="151">
        <f t="shared" ref="A358:A365" si="35">+A357+0.1</f>
        <v>11.2</v>
      </c>
      <c r="B358" s="64" t="s">
        <v>276</v>
      </c>
      <c r="C358" s="17">
        <v>17.37</v>
      </c>
      <c r="D358" s="65" t="s">
        <v>23</v>
      </c>
      <c r="E358" s="210"/>
      <c r="F358" s="248">
        <f t="shared" si="34"/>
        <v>0</v>
      </c>
      <c r="G358" s="40"/>
      <c r="H358" s="6">
        <f t="shared" si="30"/>
        <v>0</v>
      </c>
      <c r="I358" s="6"/>
    </row>
    <row r="359" spans="1:9" s="5" customFormat="1" ht="29.25" customHeight="1" x14ac:dyDescent="0.2">
      <c r="A359" s="151">
        <f t="shared" si="35"/>
        <v>11.3</v>
      </c>
      <c r="B359" s="64" t="s">
        <v>251</v>
      </c>
      <c r="C359" s="17">
        <v>5</v>
      </c>
      <c r="D359" s="65" t="s">
        <v>23</v>
      </c>
      <c r="E359" s="210"/>
      <c r="F359" s="248">
        <f t="shared" si="34"/>
        <v>0</v>
      </c>
      <c r="G359" s="40"/>
      <c r="H359" s="6">
        <f t="shared" si="30"/>
        <v>0</v>
      </c>
      <c r="I359" s="6"/>
    </row>
    <row r="360" spans="1:9" s="5" customFormat="1" ht="12.75" customHeight="1" x14ac:dyDescent="0.2">
      <c r="A360" s="151">
        <f t="shared" si="35"/>
        <v>11.4</v>
      </c>
      <c r="B360" s="64" t="s">
        <v>252</v>
      </c>
      <c r="C360" s="17">
        <v>3</v>
      </c>
      <c r="D360" s="65" t="s">
        <v>23</v>
      </c>
      <c r="E360" s="210"/>
      <c r="F360" s="248">
        <f t="shared" si="34"/>
        <v>0</v>
      </c>
      <c r="G360" s="40"/>
      <c r="H360" s="6">
        <f t="shared" si="30"/>
        <v>0</v>
      </c>
      <c r="I360" s="6"/>
    </row>
    <row r="361" spans="1:9" s="5" customFormat="1" ht="15" customHeight="1" x14ac:dyDescent="0.2">
      <c r="A361" s="151">
        <f t="shared" si="35"/>
        <v>11.5</v>
      </c>
      <c r="B361" s="64" t="s">
        <v>277</v>
      </c>
      <c r="C361" s="17">
        <v>4</v>
      </c>
      <c r="D361" s="65" t="s">
        <v>23</v>
      </c>
      <c r="E361" s="210"/>
      <c r="F361" s="248">
        <f t="shared" si="34"/>
        <v>0</v>
      </c>
      <c r="G361" s="40"/>
      <c r="H361" s="6">
        <f t="shared" si="30"/>
        <v>0</v>
      </c>
      <c r="I361" s="6"/>
    </row>
    <row r="362" spans="1:9" s="5" customFormat="1" ht="12.75" x14ac:dyDescent="0.2">
      <c r="A362" s="151">
        <f t="shared" si="35"/>
        <v>11.6</v>
      </c>
      <c r="B362" s="64" t="s">
        <v>335</v>
      </c>
      <c r="C362" s="17">
        <v>3</v>
      </c>
      <c r="D362" s="65" t="s">
        <v>23</v>
      </c>
      <c r="E362" s="210"/>
      <c r="F362" s="248">
        <f t="shared" si="34"/>
        <v>0</v>
      </c>
      <c r="G362" s="40"/>
      <c r="H362" s="6">
        <f t="shared" si="30"/>
        <v>0</v>
      </c>
      <c r="I362" s="6"/>
    </row>
    <row r="363" spans="1:9" s="5" customFormat="1" ht="40.5" customHeight="1" x14ac:dyDescent="0.2">
      <c r="A363" s="151">
        <f t="shared" si="35"/>
        <v>11.7</v>
      </c>
      <c r="B363" s="64" t="s">
        <v>220</v>
      </c>
      <c r="C363" s="17">
        <v>4</v>
      </c>
      <c r="D363" s="65" t="s">
        <v>23</v>
      </c>
      <c r="E363" s="210"/>
      <c r="F363" s="248">
        <f t="shared" si="34"/>
        <v>0</v>
      </c>
      <c r="G363" s="40"/>
      <c r="H363" s="6">
        <f t="shared" si="30"/>
        <v>0</v>
      </c>
      <c r="I363" s="6"/>
    </row>
    <row r="364" spans="1:9" s="5" customFormat="1" ht="39" customHeight="1" x14ac:dyDescent="0.2">
      <c r="A364" s="151">
        <f t="shared" si="35"/>
        <v>11.8</v>
      </c>
      <c r="B364" s="86" t="s">
        <v>253</v>
      </c>
      <c r="C364" s="17">
        <v>1</v>
      </c>
      <c r="D364" s="65" t="s">
        <v>23</v>
      </c>
      <c r="E364" s="210"/>
      <c r="F364" s="248">
        <f t="shared" si="34"/>
        <v>0</v>
      </c>
      <c r="G364" s="40"/>
      <c r="H364" s="6">
        <f t="shared" si="30"/>
        <v>0</v>
      </c>
      <c r="I364" s="6"/>
    </row>
    <row r="365" spans="1:9" s="5" customFormat="1" ht="39" customHeight="1" x14ac:dyDescent="0.2">
      <c r="A365" s="151">
        <f t="shared" si="35"/>
        <v>11.9</v>
      </c>
      <c r="B365" s="86" t="s">
        <v>268</v>
      </c>
      <c r="C365" s="17">
        <v>1</v>
      </c>
      <c r="D365" s="65" t="s">
        <v>23</v>
      </c>
      <c r="E365" s="210"/>
      <c r="F365" s="248">
        <f t="shared" si="34"/>
        <v>0</v>
      </c>
      <c r="G365" s="40"/>
      <c r="H365" s="6">
        <f t="shared" si="30"/>
        <v>0</v>
      </c>
      <c r="I365" s="6"/>
    </row>
    <row r="366" spans="1:9" s="5" customFormat="1" ht="12.75" customHeight="1" x14ac:dyDescent="0.2">
      <c r="A366" s="72">
        <v>11.1</v>
      </c>
      <c r="B366" s="64" t="s">
        <v>127</v>
      </c>
      <c r="C366" s="17">
        <v>6</v>
      </c>
      <c r="D366" s="65" t="s">
        <v>23</v>
      </c>
      <c r="E366" s="210"/>
      <c r="F366" s="248">
        <f t="shared" si="34"/>
        <v>0</v>
      </c>
      <c r="G366" s="40"/>
      <c r="H366" s="6">
        <f t="shared" si="30"/>
        <v>0</v>
      </c>
      <c r="I366" s="6"/>
    </row>
    <row r="367" spans="1:9" s="5" customFormat="1" ht="27" customHeight="1" x14ac:dyDescent="0.2">
      <c r="A367" s="72">
        <v>11.11</v>
      </c>
      <c r="B367" s="86" t="s">
        <v>124</v>
      </c>
      <c r="C367" s="17">
        <v>1</v>
      </c>
      <c r="D367" s="65" t="s">
        <v>23</v>
      </c>
      <c r="E367" s="210"/>
      <c r="F367" s="253">
        <f>ROUND(E367*C367,2)</f>
        <v>0</v>
      </c>
      <c r="G367" s="40"/>
      <c r="H367" s="6">
        <f t="shared" si="30"/>
        <v>0</v>
      </c>
      <c r="I367" s="6"/>
    </row>
    <row r="368" spans="1:9" s="5" customFormat="1" ht="27.75" customHeight="1" x14ac:dyDescent="0.2">
      <c r="A368" s="72">
        <v>11.12</v>
      </c>
      <c r="B368" s="64" t="s">
        <v>130</v>
      </c>
      <c r="C368" s="17">
        <v>1</v>
      </c>
      <c r="D368" s="65" t="s">
        <v>6</v>
      </c>
      <c r="E368" s="210"/>
      <c r="F368" s="248">
        <f>ROUND(C368*E368,2)</f>
        <v>0</v>
      </c>
      <c r="G368" s="40"/>
      <c r="H368" s="6">
        <f t="shared" si="30"/>
        <v>0</v>
      </c>
      <c r="I368" s="6"/>
    </row>
    <row r="369" spans="1:9" s="5" customFormat="1" ht="12.75" customHeight="1" x14ac:dyDescent="0.2">
      <c r="A369" s="72"/>
      <c r="B369" s="64"/>
      <c r="C369" s="17"/>
      <c r="D369" s="65"/>
      <c r="E369" s="210"/>
      <c r="F369" s="248"/>
      <c r="G369" s="40"/>
      <c r="H369" s="6">
        <f t="shared" si="30"/>
        <v>0</v>
      </c>
      <c r="I369" s="6"/>
    </row>
    <row r="370" spans="1:9" s="5" customFormat="1" ht="12.75" customHeight="1" x14ac:dyDescent="0.2">
      <c r="A370" s="104">
        <v>12</v>
      </c>
      <c r="B370" s="109" t="s">
        <v>232</v>
      </c>
      <c r="C370" s="12"/>
      <c r="D370" s="65"/>
      <c r="E370" s="200"/>
      <c r="F370" s="251"/>
      <c r="G370" s="40"/>
      <c r="H370" s="6">
        <f t="shared" si="30"/>
        <v>0</v>
      </c>
      <c r="I370" s="6"/>
    </row>
    <row r="371" spans="1:9" s="5" customFormat="1" ht="12.75" customHeight="1" x14ac:dyDescent="0.2">
      <c r="A371" s="151">
        <v>12.1</v>
      </c>
      <c r="B371" s="64" t="s">
        <v>195</v>
      </c>
      <c r="C371" s="17">
        <v>34.21</v>
      </c>
      <c r="D371" s="65" t="s">
        <v>149</v>
      </c>
      <c r="E371" s="210"/>
      <c r="F371" s="248">
        <f>ROUND(C371*E371,2)</f>
        <v>0</v>
      </c>
      <c r="G371" s="40"/>
      <c r="H371" s="6">
        <f t="shared" si="30"/>
        <v>0</v>
      </c>
      <c r="I371" s="6"/>
    </row>
    <row r="372" spans="1:9" s="5" customFormat="1" ht="12.75" customHeight="1" x14ac:dyDescent="0.2">
      <c r="A372" s="151">
        <v>12.2</v>
      </c>
      <c r="B372" s="64" t="s">
        <v>63</v>
      </c>
      <c r="C372" s="17">
        <v>1.22</v>
      </c>
      <c r="D372" s="65" t="s">
        <v>38</v>
      </c>
      <c r="E372" s="210"/>
      <c r="F372" s="248">
        <f>ROUND(C372*E372,2)</f>
        <v>0</v>
      </c>
      <c r="G372" s="40"/>
      <c r="H372" s="6">
        <f t="shared" si="30"/>
        <v>0</v>
      </c>
      <c r="I372" s="6"/>
    </row>
    <row r="373" spans="1:9" s="5" customFormat="1" ht="25.5" customHeight="1" x14ac:dyDescent="0.2">
      <c r="A373" s="151">
        <v>12.3</v>
      </c>
      <c r="B373" s="64" t="s">
        <v>122</v>
      </c>
      <c r="C373" s="17">
        <v>30.67</v>
      </c>
      <c r="D373" s="65" t="s">
        <v>66</v>
      </c>
      <c r="E373" s="210"/>
      <c r="F373" s="248">
        <f>ROUND(C373*E373,2)</f>
        <v>0</v>
      </c>
      <c r="G373" s="40"/>
      <c r="H373" s="6">
        <f t="shared" si="30"/>
        <v>0</v>
      </c>
      <c r="I373" s="6"/>
    </row>
    <row r="374" spans="1:9" s="5" customFormat="1" ht="12.75" customHeight="1" x14ac:dyDescent="0.2">
      <c r="A374" s="151">
        <v>12.4</v>
      </c>
      <c r="B374" s="64" t="s">
        <v>125</v>
      </c>
      <c r="C374" s="17">
        <v>4.24</v>
      </c>
      <c r="D374" s="65" t="s">
        <v>61</v>
      </c>
      <c r="E374" s="210"/>
      <c r="F374" s="248">
        <f>ROUND(C374*E374,2)</f>
        <v>0</v>
      </c>
      <c r="G374" s="40"/>
      <c r="H374" s="6">
        <f t="shared" si="30"/>
        <v>0</v>
      </c>
      <c r="I374" s="6"/>
    </row>
    <row r="375" spans="1:9" s="5" customFormat="1" ht="12.75" customHeight="1" x14ac:dyDescent="0.2">
      <c r="A375" s="72"/>
      <c r="B375" s="84"/>
      <c r="C375" s="17"/>
      <c r="D375" s="65"/>
      <c r="E375" s="210"/>
      <c r="F375" s="248"/>
      <c r="G375" s="40"/>
      <c r="H375" s="6">
        <f t="shared" si="30"/>
        <v>0</v>
      </c>
      <c r="I375" s="6"/>
    </row>
    <row r="376" spans="1:9" s="5" customFormat="1" ht="12.75" customHeight="1" x14ac:dyDescent="0.2">
      <c r="A376" s="104">
        <v>13</v>
      </c>
      <c r="B376" s="109" t="s">
        <v>254</v>
      </c>
      <c r="C376" s="12"/>
      <c r="D376" s="65"/>
      <c r="E376" s="200"/>
      <c r="F376" s="251"/>
      <c r="G376" s="40"/>
      <c r="H376" s="6">
        <f t="shared" si="30"/>
        <v>0</v>
      </c>
      <c r="I376" s="6"/>
    </row>
    <row r="377" spans="1:9" s="5" customFormat="1" ht="12.75" customHeight="1" x14ac:dyDescent="0.2">
      <c r="A377" s="110">
        <v>13.1</v>
      </c>
      <c r="B377" s="111" t="s">
        <v>147</v>
      </c>
      <c r="C377" s="112">
        <v>74</v>
      </c>
      <c r="D377" s="65" t="s">
        <v>8</v>
      </c>
      <c r="E377" s="15"/>
      <c r="F377" s="248">
        <f>ROUND(C377*E377,2)</f>
        <v>0</v>
      </c>
      <c r="G377" s="40"/>
      <c r="H377" s="6">
        <f t="shared" si="30"/>
        <v>0</v>
      </c>
      <c r="I377" s="6"/>
    </row>
    <row r="378" spans="1:9" s="5" customFormat="1" ht="9" customHeight="1" x14ac:dyDescent="0.2">
      <c r="A378" s="114"/>
      <c r="B378" s="109"/>
      <c r="C378" s="112"/>
      <c r="D378" s="113"/>
      <c r="E378" s="16"/>
      <c r="F378" s="248"/>
      <c r="G378" s="40"/>
      <c r="H378" s="6">
        <f t="shared" si="30"/>
        <v>0</v>
      </c>
      <c r="I378" s="6"/>
    </row>
    <row r="379" spans="1:9" s="5" customFormat="1" ht="12.75" customHeight="1" x14ac:dyDescent="0.2">
      <c r="A379" s="110">
        <v>13.2</v>
      </c>
      <c r="B379" s="66" t="s">
        <v>16</v>
      </c>
      <c r="C379" s="12"/>
      <c r="D379" s="65"/>
      <c r="E379" s="213"/>
      <c r="F379" s="248"/>
      <c r="G379" s="40"/>
      <c r="H379" s="6">
        <f t="shared" si="30"/>
        <v>0</v>
      </c>
      <c r="I379" s="6"/>
    </row>
    <row r="380" spans="1:9" s="5" customFormat="1" ht="12.75" customHeight="1" x14ac:dyDescent="0.2">
      <c r="A380" s="17" t="s">
        <v>288</v>
      </c>
      <c r="B380" s="64" t="s">
        <v>133</v>
      </c>
      <c r="C380" s="12">
        <v>29.48</v>
      </c>
      <c r="D380" s="115" t="s">
        <v>64</v>
      </c>
      <c r="E380" s="200"/>
      <c r="F380" s="248">
        <f>ROUND(C380*E380,2)</f>
        <v>0</v>
      </c>
      <c r="G380" s="40"/>
      <c r="H380" s="6">
        <f t="shared" si="30"/>
        <v>0</v>
      </c>
      <c r="I380" s="6"/>
    </row>
    <row r="381" spans="1:9" s="5" customFormat="1" ht="12.75" customHeight="1" x14ac:dyDescent="0.2">
      <c r="A381" s="17" t="s">
        <v>289</v>
      </c>
      <c r="B381" s="64" t="s">
        <v>142</v>
      </c>
      <c r="C381" s="12">
        <v>11.53</v>
      </c>
      <c r="D381" s="115" t="s">
        <v>66</v>
      </c>
      <c r="E381" s="200"/>
      <c r="F381" s="248">
        <f>ROUND(C381*E381,2)</f>
        <v>0</v>
      </c>
      <c r="G381" s="40"/>
      <c r="H381" s="6">
        <f t="shared" si="30"/>
        <v>0</v>
      </c>
      <c r="I381" s="6"/>
    </row>
    <row r="382" spans="1:9" s="5" customFormat="1" ht="12.75" customHeight="1" x14ac:dyDescent="0.2">
      <c r="A382" s="17" t="s">
        <v>290</v>
      </c>
      <c r="B382" s="64" t="s">
        <v>143</v>
      </c>
      <c r="C382" s="12">
        <v>21.54</v>
      </c>
      <c r="D382" s="115" t="s">
        <v>61</v>
      </c>
      <c r="E382" s="200"/>
      <c r="F382" s="248">
        <f>ROUND(C382*E382,2)</f>
        <v>0</v>
      </c>
      <c r="G382" s="40"/>
      <c r="H382" s="6">
        <f t="shared" si="30"/>
        <v>0</v>
      </c>
      <c r="I382" s="6"/>
    </row>
    <row r="383" spans="1:9" s="5" customFormat="1" ht="12.75" customHeight="1" x14ac:dyDescent="0.2">
      <c r="A383" s="18"/>
      <c r="B383" s="118"/>
      <c r="C383" s="2"/>
      <c r="D383" s="99"/>
      <c r="E383" s="213"/>
      <c r="F383" s="248"/>
      <c r="G383" s="40"/>
      <c r="H383" s="6">
        <f t="shared" si="30"/>
        <v>0</v>
      </c>
      <c r="I383" s="6"/>
    </row>
    <row r="384" spans="1:9" s="11" customFormat="1" ht="12.75" x14ac:dyDescent="0.2">
      <c r="A384" s="39">
        <v>13.3</v>
      </c>
      <c r="B384" s="119" t="s">
        <v>320</v>
      </c>
      <c r="C384" s="12"/>
      <c r="D384" s="120"/>
      <c r="E384" s="200"/>
      <c r="F384" s="248"/>
      <c r="G384" s="40"/>
      <c r="H384" s="6">
        <f t="shared" si="30"/>
        <v>0</v>
      </c>
    </row>
    <row r="385" spans="1:9" s="11" customFormat="1" ht="12.75" x14ac:dyDescent="0.2">
      <c r="A385" s="38" t="s">
        <v>291</v>
      </c>
      <c r="B385" s="158" t="s">
        <v>315</v>
      </c>
      <c r="C385" s="12">
        <v>6.59</v>
      </c>
      <c r="D385" s="91" t="s">
        <v>38</v>
      </c>
      <c r="E385" s="200"/>
      <c r="F385" s="248">
        <f>ROUND(C385*E385,2)</f>
        <v>0</v>
      </c>
      <c r="G385" s="40"/>
      <c r="H385" s="6">
        <f t="shared" si="30"/>
        <v>0</v>
      </c>
    </row>
    <row r="386" spans="1:9" s="47" customFormat="1" ht="14.25" customHeight="1" x14ac:dyDescent="0.2">
      <c r="A386" s="38" t="s">
        <v>292</v>
      </c>
      <c r="B386" s="64" t="s">
        <v>316</v>
      </c>
      <c r="C386" s="12">
        <v>1.71</v>
      </c>
      <c r="D386" s="91" t="s">
        <v>38</v>
      </c>
      <c r="E386" s="200"/>
      <c r="F386" s="248">
        <f>ROUND(C386*E386,2)</f>
        <v>0</v>
      </c>
      <c r="G386" s="40"/>
      <c r="H386" s="6">
        <f t="shared" si="30"/>
        <v>0</v>
      </c>
    </row>
    <row r="387" spans="1:9" s="11" customFormat="1" ht="12.75" x14ac:dyDescent="0.2">
      <c r="A387" s="38" t="s">
        <v>293</v>
      </c>
      <c r="B387" s="159" t="s">
        <v>317</v>
      </c>
      <c r="C387" s="12">
        <v>1.37</v>
      </c>
      <c r="D387" s="91" t="s">
        <v>38</v>
      </c>
      <c r="E387" s="200"/>
      <c r="F387" s="248">
        <f>ROUND(C387*E387,2)</f>
        <v>0</v>
      </c>
      <c r="G387" s="40"/>
      <c r="H387" s="6">
        <f t="shared" si="30"/>
        <v>0</v>
      </c>
    </row>
    <row r="388" spans="1:9" s="11" customFormat="1" ht="12.75" x14ac:dyDescent="0.2">
      <c r="A388" s="38" t="s">
        <v>294</v>
      </c>
      <c r="B388" s="160" t="s">
        <v>318</v>
      </c>
      <c r="C388" s="12">
        <v>2.65</v>
      </c>
      <c r="D388" s="91" t="s">
        <v>38</v>
      </c>
      <c r="E388" s="200"/>
      <c r="F388" s="248">
        <f>ROUND(C388*E388,2)</f>
        <v>0</v>
      </c>
      <c r="G388" s="40"/>
      <c r="H388" s="6">
        <f t="shared" si="30"/>
        <v>0</v>
      </c>
    </row>
    <row r="389" spans="1:9" s="49" customFormat="1" ht="15" customHeight="1" x14ac:dyDescent="0.2">
      <c r="A389" s="48" t="s">
        <v>295</v>
      </c>
      <c r="B389" s="161" t="s">
        <v>319</v>
      </c>
      <c r="C389" s="75">
        <v>1.51</v>
      </c>
      <c r="D389" s="102" t="s">
        <v>38</v>
      </c>
      <c r="E389" s="205"/>
      <c r="F389" s="250">
        <f>ROUND(C389*E389,2)</f>
        <v>0</v>
      </c>
      <c r="G389" s="43"/>
      <c r="H389" s="44">
        <f t="shared" si="30"/>
        <v>0</v>
      </c>
    </row>
    <row r="390" spans="1:9" s="5" customFormat="1" ht="12.75" customHeight="1" x14ac:dyDescent="0.2">
      <c r="A390" s="17"/>
      <c r="B390" s="64"/>
      <c r="C390" s="12"/>
      <c r="D390" s="115"/>
      <c r="E390" s="213"/>
      <c r="F390" s="248"/>
      <c r="G390" s="40"/>
      <c r="H390" s="6">
        <f t="shared" si="30"/>
        <v>0</v>
      </c>
      <c r="I390" s="6"/>
    </row>
    <row r="391" spans="1:9" s="5" customFormat="1" ht="12.75" customHeight="1" x14ac:dyDescent="0.2">
      <c r="A391" s="110">
        <v>13.4</v>
      </c>
      <c r="B391" s="66" t="s">
        <v>39</v>
      </c>
      <c r="C391" s="2"/>
      <c r="D391" s="99"/>
      <c r="E391" s="213"/>
      <c r="F391" s="248"/>
      <c r="G391" s="40"/>
      <c r="H391" s="6">
        <f t="shared" si="30"/>
        <v>0</v>
      </c>
      <c r="I391" s="6"/>
    </row>
    <row r="392" spans="1:9" s="5" customFormat="1" ht="12.75" customHeight="1" x14ac:dyDescent="0.2">
      <c r="A392" s="17" t="s">
        <v>296</v>
      </c>
      <c r="B392" s="64" t="s">
        <v>313</v>
      </c>
      <c r="C392" s="12">
        <v>39.72</v>
      </c>
      <c r="D392" s="103" t="s">
        <v>60</v>
      </c>
      <c r="E392" s="200"/>
      <c r="F392" s="248">
        <f>ROUND(C392*E392,2)</f>
        <v>0</v>
      </c>
      <c r="G392" s="40"/>
      <c r="H392" s="6">
        <f t="shared" si="30"/>
        <v>0</v>
      </c>
      <c r="I392" s="6"/>
    </row>
    <row r="393" spans="1:9" s="5" customFormat="1" ht="12.75" customHeight="1" x14ac:dyDescent="0.2">
      <c r="A393" s="17" t="s">
        <v>297</v>
      </c>
      <c r="B393" s="64" t="s">
        <v>314</v>
      </c>
      <c r="C393" s="12">
        <v>105.92</v>
      </c>
      <c r="D393" s="103" t="s">
        <v>60</v>
      </c>
      <c r="E393" s="200"/>
      <c r="F393" s="248">
        <f>ROUND(C393*E393,2)</f>
        <v>0</v>
      </c>
      <c r="G393" s="40"/>
      <c r="H393" s="6">
        <f t="shared" si="30"/>
        <v>0</v>
      </c>
      <c r="I393" s="6"/>
    </row>
    <row r="394" spans="1:9" s="5" customFormat="1" ht="10.5" customHeight="1" x14ac:dyDescent="0.2">
      <c r="A394" s="18"/>
      <c r="B394" s="118"/>
      <c r="C394" s="2"/>
      <c r="D394" s="99"/>
      <c r="E394" s="213"/>
      <c r="F394" s="248"/>
      <c r="G394" s="40"/>
      <c r="H394" s="6">
        <f t="shared" si="30"/>
        <v>0</v>
      </c>
      <c r="I394" s="6"/>
    </row>
    <row r="395" spans="1:9" s="5" customFormat="1" ht="12.75" customHeight="1" x14ac:dyDescent="0.2">
      <c r="A395" s="110">
        <v>13.5</v>
      </c>
      <c r="B395" s="66" t="s">
        <v>136</v>
      </c>
      <c r="C395" s="2"/>
      <c r="D395" s="99"/>
      <c r="E395" s="213"/>
      <c r="F395" s="248"/>
      <c r="G395" s="40"/>
      <c r="H395" s="6">
        <f t="shared" ref="H395:H458" si="36">+C395*E395</f>
        <v>0</v>
      </c>
      <c r="I395" s="6"/>
    </row>
    <row r="396" spans="1:9" s="5" customFormat="1" ht="12.75" customHeight="1" x14ac:dyDescent="0.2">
      <c r="A396" s="17" t="s">
        <v>298</v>
      </c>
      <c r="B396" s="64" t="s">
        <v>40</v>
      </c>
      <c r="C396" s="12">
        <v>67.34</v>
      </c>
      <c r="D396" s="103" t="s">
        <v>60</v>
      </c>
      <c r="E396" s="200"/>
      <c r="F396" s="248">
        <f>ROUND(C396*E396,2)</f>
        <v>0</v>
      </c>
      <c r="G396" s="40"/>
      <c r="H396" s="6">
        <f t="shared" si="36"/>
        <v>0</v>
      </c>
      <c r="I396" s="6"/>
    </row>
    <row r="397" spans="1:9" s="5" customFormat="1" ht="12.75" customHeight="1" x14ac:dyDescent="0.2">
      <c r="A397" s="17" t="s">
        <v>299</v>
      </c>
      <c r="B397" s="64" t="s">
        <v>137</v>
      </c>
      <c r="C397" s="12">
        <v>67.239999999999995</v>
      </c>
      <c r="D397" s="103" t="s">
        <v>60</v>
      </c>
      <c r="E397" s="200"/>
      <c r="F397" s="248">
        <f>ROUND(C397*E397,2)</f>
        <v>0</v>
      </c>
      <c r="G397" s="40"/>
      <c r="H397" s="6">
        <f t="shared" si="36"/>
        <v>0</v>
      </c>
      <c r="I397" s="6"/>
    </row>
    <row r="398" spans="1:9" s="5" customFormat="1" ht="12.75" customHeight="1" x14ac:dyDescent="0.2">
      <c r="A398" s="17" t="s">
        <v>300</v>
      </c>
      <c r="B398" s="64" t="s">
        <v>43</v>
      </c>
      <c r="C398" s="12">
        <v>401.6</v>
      </c>
      <c r="D398" s="65" t="s">
        <v>8</v>
      </c>
      <c r="E398" s="200"/>
      <c r="F398" s="248">
        <f>ROUND(C398*E398,2)</f>
        <v>0</v>
      </c>
      <c r="G398" s="40"/>
      <c r="H398" s="6">
        <f t="shared" si="36"/>
        <v>0</v>
      </c>
      <c r="I398" s="6"/>
    </row>
    <row r="399" spans="1:9" s="5" customFormat="1" ht="12.75" customHeight="1" x14ac:dyDescent="0.2">
      <c r="A399" s="19"/>
      <c r="B399" s="122"/>
      <c r="C399" s="2"/>
      <c r="D399" s="99"/>
      <c r="E399" s="213"/>
      <c r="F399" s="248"/>
      <c r="G399" s="40"/>
      <c r="H399" s="6">
        <f t="shared" si="36"/>
        <v>0</v>
      </c>
      <c r="I399" s="6"/>
    </row>
    <row r="400" spans="1:9" s="5" customFormat="1" ht="12.75" customHeight="1" x14ac:dyDescent="0.2">
      <c r="A400" s="110">
        <v>13.6</v>
      </c>
      <c r="B400" s="66" t="s">
        <v>138</v>
      </c>
      <c r="C400" s="2"/>
      <c r="D400" s="99"/>
      <c r="E400" s="213"/>
      <c r="F400" s="248"/>
      <c r="G400" s="40"/>
      <c r="H400" s="6">
        <f t="shared" si="36"/>
        <v>0</v>
      </c>
      <c r="I400" s="6"/>
    </row>
    <row r="401" spans="1:9" s="5" customFormat="1" ht="12.75" customHeight="1" x14ac:dyDescent="0.2">
      <c r="A401" s="17" t="s">
        <v>301</v>
      </c>
      <c r="B401" s="64" t="s">
        <v>139</v>
      </c>
      <c r="C401" s="12">
        <v>67.239999999999995</v>
      </c>
      <c r="D401" s="103" t="s">
        <v>60</v>
      </c>
      <c r="E401" s="22"/>
      <c r="F401" s="248">
        <f>ROUND(C401*E401,2)</f>
        <v>0</v>
      </c>
      <c r="G401" s="40"/>
      <c r="H401" s="6">
        <f t="shared" si="36"/>
        <v>0</v>
      </c>
      <c r="I401" s="6"/>
    </row>
    <row r="402" spans="1:9" s="5" customFormat="1" ht="12.75" x14ac:dyDescent="0.2">
      <c r="A402" s="17" t="s">
        <v>302</v>
      </c>
      <c r="B402" s="64" t="s">
        <v>140</v>
      </c>
      <c r="C402" s="12">
        <v>67.239999999999995</v>
      </c>
      <c r="D402" s="103" t="s">
        <v>60</v>
      </c>
      <c r="E402" s="22"/>
      <c r="F402" s="248">
        <f>ROUND(C402*E402,2)</f>
        <v>0</v>
      </c>
      <c r="G402" s="40"/>
      <c r="H402" s="6">
        <f t="shared" si="36"/>
        <v>0</v>
      </c>
      <c r="I402" s="6"/>
    </row>
    <row r="403" spans="1:9" s="5" customFormat="1" ht="9.75" customHeight="1" x14ac:dyDescent="0.2">
      <c r="A403" s="19"/>
      <c r="B403" s="122"/>
      <c r="C403" s="2"/>
      <c r="D403" s="99"/>
      <c r="E403" s="213"/>
      <c r="F403" s="248"/>
      <c r="G403" s="40"/>
      <c r="H403" s="6">
        <f t="shared" si="36"/>
        <v>0</v>
      </c>
      <c r="I403" s="6"/>
    </row>
    <row r="404" spans="1:9" s="5" customFormat="1" ht="14.25" customHeight="1" x14ac:dyDescent="0.2">
      <c r="A404" s="110">
        <v>13.7</v>
      </c>
      <c r="B404" s="66" t="s">
        <v>144</v>
      </c>
      <c r="C404" s="1"/>
      <c r="D404" s="103"/>
      <c r="E404" s="200"/>
      <c r="F404" s="248"/>
      <c r="G404" s="40"/>
      <c r="H404" s="6">
        <f t="shared" si="36"/>
        <v>0</v>
      </c>
      <c r="I404" s="6"/>
    </row>
    <row r="405" spans="1:9" s="5" customFormat="1" ht="13.5" customHeight="1" x14ac:dyDescent="0.2">
      <c r="A405" s="123" t="s">
        <v>303</v>
      </c>
      <c r="B405" s="64" t="s">
        <v>141</v>
      </c>
      <c r="C405" s="1">
        <v>70</v>
      </c>
      <c r="D405" s="103" t="s">
        <v>8</v>
      </c>
      <c r="E405" s="200"/>
      <c r="F405" s="248">
        <f>ROUND(C405*E405,2)</f>
        <v>0</v>
      </c>
      <c r="G405" s="40"/>
      <c r="H405" s="6">
        <f t="shared" si="36"/>
        <v>0</v>
      </c>
      <c r="I405" s="6"/>
    </row>
    <row r="406" spans="1:9" s="5" customFormat="1" ht="36.75" customHeight="1" x14ac:dyDescent="0.2">
      <c r="A406" s="123" t="s">
        <v>304</v>
      </c>
      <c r="B406" s="162" t="s">
        <v>128</v>
      </c>
      <c r="C406" s="1">
        <v>1</v>
      </c>
      <c r="D406" s="103" t="s">
        <v>23</v>
      </c>
      <c r="E406" s="200"/>
      <c r="F406" s="248">
        <f>ROUND(C406*E406,2)</f>
        <v>0</v>
      </c>
      <c r="G406" s="40"/>
      <c r="H406" s="6">
        <f t="shared" si="36"/>
        <v>0</v>
      </c>
      <c r="I406" s="6"/>
    </row>
    <row r="407" spans="1:9" s="5" customFormat="1" ht="10.5" customHeight="1" x14ac:dyDescent="0.2">
      <c r="A407" s="123"/>
      <c r="B407" s="124"/>
      <c r="C407" s="1"/>
      <c r="D407" s="103"/>
      <c r="E407" s="200"/>
      <c r="F407" s="248"/>
      <c r="G407" s="40"/>
      <c r="H407" s="6">
        <f t="shared" si="36"/>
        <v>0</v>
      </c>
      <c r="I407" s="6"/>
    </row>
    <row r="408" spans="1:9" s="5" customFormat="1" ht="12.75" customHeight="1" x14ac:dyDescent="0.2">
      <c r="A408" s="77">
        <v>14</v>
      </c>
      <c r="B408" s="62" t="s">
        <v>284</v>
      </c>
      <c r="C408" s="17">
        <v>1</v>
      </c>
      <c r="D408" s="65" t="s">
        <v>23</v>
      </c>
      <c r="E408" s="210"/>
      <c r="F408" s="248">
        <f>ROUND(C408*E408,2)</f>
        <v>0</v>
      </c>
      <c r="G408" s="40"/>
      <c r="H408" s="6">
        <f t="shared" si="36"/>
        <v>0</v>
      </c>
      <c r="I408" s="6"/>
    </row>
    <row r="409" spans="1:9" s="5" customFormat="1" ht="9" customHeight="1" x14ac:dyDescent="0.2">
      <c r="A409" s="77"/>
      <c r="B409" s="72"/>
      <c r="C409" s="17"/>
      <c r="D409" s="65"/>
      <c r="E409" s="210"/>
      <c r="F409" s="248"/>
      <c r="G409" s="40"/>
      <c r="H409" s="6">
        <f t="shared" si="36"/>
        <v>0</v>
      </c>
      <c r="I409" s="6"/>
    </row>
    <row r="410" spans="1:9" s="5" customFormat="1" ht="12.75" customHeight="1" x14ac:dyDescent="0.2">
      <c r="A410" s="77">
        <v>15</v>
      </c>
      <c r="B410" s="78" t="s">
        <v>279</v>
      </c>
      <c r="C410" s="17">
        <v>1</v>
      </c>
      <c r="D410" s="65" t="s">
        <v>23</v>
      </c>
      <c r="E410" s="210"/>
      <c r="F410" s="248">
        <f>ROUND(C410*E410,2)</f>
        <v>0</v>
      </c>
      <c r="G410" s="40"/>
      <c r="H410" s="6">
        <f t="shared" si="36"/>
        <v>0</v>
      </c>
      <c r="I410" s="6"/>
    </row>
    <row r="411" spans="1:9" s="5" customFormat="1" ht="9.75" customHeight="1" x14ac:dyDescent="0.2">
      <c r="A411" s="77"/>
      <c r="B411" s="62"/>
      <c r="C411" s="17"/>
      <c r="D411" s="65"/>
      <c r="E411" s="210"/>
      <c r="F411" s="248"/>
      <c r="G411" s="40"/>
      <c r="H411" s="6">
        <f t="shared" si="36"/>
        <v>0</v>
      </c>
      <c r="I411" s="6"/>
    </row>
    <row r="412" spans="1:9" s="5" customFormat="1" ht="25.5" customHeight="1" x14ac:dyDescent="0.2">
      <c r="A412" s="77">
        <v>16</v>
      </c>
      <c r="B412" s="64" t="s">
        <v>79</v>
      </c>
      <c r="C412" s="72">
        <v>1</v>
      </c>
      <c r="D412" s="125" t="s">
        <v>23</v>
      </c>
      <c r="E412" s="210"/>
      <c r="F412" s="248">
        <f>ROUND(C412*E412,2)</f>
        <v>0</v>
      </c>
      <c r="G412" s="40"/>
      <c r="H412" s="6">
        <f t="shared" si="36"/>
        <v>0</v>
      </c>
      <c r="I412" s="6"/>
    </row>
    <row r="413" spans="1:9" s="5" customFormat="1" ht="14.25" customHeight="1" x14ac:dyDescent="0.2">
      <c r="A413" s="163"/>
      <c r="B413" s="93" t="s">
        <v>344</v>
      </c>
      <c r="C413" s="128"/>
      <c r="D413" s="164"/>
      <c r="E413" s="225"/>
      <c r="F413" s="180">
        <f>SUM(F309:F412)</f>
        <v>0</v>
      </c>
      <c r="G413" s="40"/>
      <c r="H413" s="6">
        <f t="shared" si="36"/>
        <v>0</v>
      </c>
      <c r="I413" s="6"/>
    </row>
    <row r="414" spans="1:9" ht="12.95" customHeight="1" x14ac:dyDescent="0.2">
      <c r="A414" s="53"/>
      <c r="B414" s="54"/>
      <c r="C414" s="55"/>
      <c r="D414" s="56"/>
      <c r="E414" s="197"/>
      <c r="F414" s="244"/>
      <c r="G414" s="40"/>
      <c r="H414" s="6">
        <f t="shared" si="36"/>
        <v>0</v>
      </c>
    </row>
    <row r="415" spans="1:9" s="9" customFormat="1" ht="12.95" customHeight="1" x14ac:dyDescent="0.2">
      <c r="A415" s="129" t="s">
        <v>82</v>
      </c>
      <c r="B415" s="66" t="s">
        <v>34</v>
      </c>
      <c r="C415" s="1"/>
      <c r="D415" s="103"/>
      <c r="E415" s="214"/>
      <c r="F415" s="256"/>
      <c r="G415" s="40"/>
      <c r="H415" s="6">
        <f t="shared" si="36"/>
        <v>0</v>
      </c>
    </row>
    <row r="416" spans="1:9" s="9" customFormat="1" ht="12.95" customHeight="1" x14ac:dyDescent="0.2">
      <c r="A416" s="3">
        <v>1</v>
      </c>
      <c r="B416" s="58" t="s">
        <v>17</v>
      </c>
      <c r="C416" s="1"/>
      <c r="D416" s="103"/>
      <c r="E416" s="202"/>
      <c r="F416" s="64"/>
      <c r="G416" s="40"/>
      <c r="H416" s="6">
        <f t="shared" si="36"/>
        <v>0</v>
      </c>
    </row>
    <row r="417" spans="1:8" s="6" customFormat="1" ht="12.75" customHeight="1" x14ac:dyDescent="0.2">
      <c r="A417" s="130" t="s">
        <v>25</v>
      </c>
      <c r="B417" s="12" t="s">
        <v>147</v>
      </c>
      <c r="C417" s="12">
        <v>5500</v>
      </c>
      <c r="D417" s="103" t="s">
        <v>8</v>
      </c>
      <c r="E417" s="214"/>
      <c r="F417" s="64">
        <f>ROUND(E417*C417,2)</f>
        <v>0</v>
      </c>
      <c r="G417" s="40"/>
      <c r="H417" s="6">
        <f t="shared" si="36"/>
        <v>0</v>
      </c>
    </row>
    <row r="418" spans="1:8" s="9" customFormat="1" ht="9" customHeight="1" x14ac:dyDescent="0.2">
      <c r="A418" s="130"/>
      <c r="B418" s="131"/>
      <c r="C418" s="1"/>
      <c r="D418" s="103"/>
      <c r="E418" s="214"/>
      <c r="F418" s="64"/>
      <c r="G418" s="40"/>
      <c r="H418" s="6">
        <f t="shared" si="36"/>
        <v>0</v>
      </c>
    </row>
    <row r="419" spans="1:8" s="9" customFormat="1" ht="26.25" customHeight="1" x14ac:dyDescent="0.2">
      <c r="A419" s="3">
        <v>2</v>
      </c>
      <c r="B419" s="66" t="s">
        <v>305</v>
      </c>
      <c r="C419" s="1"/>
      <c r="D419" s="103"/>
      <c r="E419" s="202"/>
      <c r="F419" s="256"/>
      <c r="G419" s="40"/>
      <c r="H419" s="6">
        <f t="shared" si="36"/>
        <v>0</v>
      </c>
    </row>
    <row r="420" spans="1:8" s="6" customFormat="1" ht="12.95" customHeight="1" x14ac:dyDescent="0.2">
      <c r="A420" s="70">
        <f>+A419+0.1</f>
        <v>2.1</v>
      </c>
      <c r="B420" s="64" t="s">
        <v>58</v>
      </c>
      <c r="C420" s="12">
        <v>11000</v>
      </c>
      <c r="D420" s="65" t="s">
        <v>8</v>
      </c>
      <c r="E420" s="200"/>
      <c r="F420" s="64">
        <f>ROUND(E420*C420,2)</f>
        <v>0</v>
      </c>
      <c r="G420" s="40"/>
      <c r="H420" s="6">
        <f t="shared" si="36"/>
        <v>0</v>
      </c>
    </row>
    <row r="421" spans="1:8" s="6" customFormat="1" ht="12.95" customHeight="1" x14ac:dyDescent="0.2">
      <c r="A421" s="70">
        <f t="shared" ref="A421:A422" si="37">+A420+0.1</f>
        <v>2.2000000000000002</v>
      </c>
      <c r="B421" s="12" t="s">
        <v>59</v>
      </c>
      <c r="C421" s="12">
        <v>3740</v>
      </c>
      <c r="D421" s="65" t="s">
        <v>60</v>
      </c>
      <c r="E421" s="200"/>
      <c r="F421" s="64">
        <f>ROUND(E421*C421,2)</f>
        <v>0</v>
      </c>
      <c r="G421" s="40"/>
      <c r="H421" s="6">
        <f t="shared" si="36"/>
        <v>0</v>
      </c>
    </row>
    <row r="422" spans="1:8" s="9" customFormat="1" ht="29.25" customHeight="1" x14ac:dyDescent="0.2">
      <c r="A422" s="70">
        <f t="shared" si="37"/>
        <v>2.2999999999999998</v>
      </c>
      <c r="B422" s="64" t="s">
        <v>175</v>
      </c>
      <c r="C422" s="12">
        <v>246.99</v>
      </c>
      <c r="D422" s="65" t="s">
        <v>61</v>
      </c>
      <c r="E422" s="200"/>
      <c r="F422" s="64">
        <f>ROUND(E422*C422,2)</f>
        <v>0</v>
      </c>
      <c r="G422" s="40"/>
      <c r="H422" s="6">
        <f t="shared" si="36"/>
        <v>0</v>
      </c>
    </row>
    <row r="423" spans="1:8" s="9" customFormat="1" ht="7.5" customHeight="1" x14ac:dyDescent="0.2">
      <c r="A423" s="130"/>
      <c r="B423" s="131"/>
      <c r="C423" s="1"/>
      <c r="D423" s="103"/>
      <c r="E423" s="214"/>
      <c r="F423" s="64"/>
      <c r="G423" s="40"/>
      <c r="H423" s="6">
        <f t="shared" si="36"/>
        <v>0</v>
      </c>
    </row>
    <row r="424" spans="1:8" s="9" customFormat="1" ht="12.95" customHeight="1" x14ac:dyDescent="0.2">
      <c r="A424" s="3">
        <v>3</v>
      </c>
      <c r="B424" s="66" t="s">
        <v>9</v>
      </c>
      <c r="C424" s="66"/>
      <c r="D424" s="66"/>
      <c r="E424" s="215"/>
      <c r="F424" s="64"/>
      <c r="G424" s="40"/>
      <c r="H424" s="6">
        <f t="shared" si="36"/>
        <v>0</v>
      </c>
    </row>
    <row r="425" spans="1:8" s="9" customFormat="1" ht="12.95" customHeight="1" x14ac:dyDescent="0.2">
      <c r="A425" s="70">
        <f>+A424+0.1</f>
        <v>3.1</v>
      </c>
      <c r="B425" s="64" t="s">
        <v>62</v>
      </c>
      <c r="C425" s="64">
        <v>4045</v>
      </c>
      <c r="D425" s="69" t="s">
        <v>64</v>
      </c>
      <c r="E425" s="204"/>
      <c r="F425" s="64">
        <f>ROUND(E425*C425,2)</f>
        <v>0</v>
      </c>
      <c r="G425" s="40"/>
      <c r="H425" s="6">
        <f t="shared" si="36"/>
        <v>0</v>
      </c>
    </row>
    <row r="426" spans="1:8" s="9" customFormat="1" ht="12.95" customHeight="1" x14ac:dyDescent="0.2">
      <c r="A426" s="70">
        <f t="shared" ref="A426:A429" si="38">+A425+0.1</f>
        <v>3.2</v>
      </c>
      <c r="B426" s="64" t="s">
        <v>63</v>
      </c>
      <c r="C426" s="64">
        <v>481.25</v>
      </c>
      <c r="D426" s="65" t="s">
        <v>65</v>
      </c>
      <c r="E426" s="204"/>
      <c r="F426" s="64">
        <f>ROUND(E426*C426,2)</f>
        <v>0</v>
      </c>
      <c r="G426" s="40"/>
      <c r="H426" s="6">
        <f t="shared" si="36"/>
        <v>0</v>
      </c>
    </row>
    <row r="427" spans="1:8" s="9" customFormat="1" ht="25.5" x14ac:dyDescent="0.2">
      <c r="A427" s="70">
        <f t="shared" si="38"/>
        <v>3.3</v>
      </c>
      <c r="B427" s="64" t="s">
        <v>67</v>
      </c>
      <c r="C427" s="64">
        <v>802.39</v>
      </c>
      <c r="D427" s="65" t="s">
        <v>61</v>
      </c>
      <c r="E427" s="204"/>
      <c r="F427" s="64">
        <f>ROUND(E427*C427,2)</f>
        <v>0</v>
      </c>
      <c r="G427" s="40"/>
      <c r="H427" s="6">
        <f t="shared" si="36"/>
        <v>0</v>
      </c>
    </row>
    <row r="428" spans="1:8" s="9" customFormat="1" ht="26.25" customHeight="1" x14ac:dyDescent="0.2">
      <c r="A428" s="70">
        <f t="shared" si="38"/>
        <v>3.4</v>
      </c>
      <c r="B428" s="64" t="s">
        <v>46</v>
      </c>
      <c r="C428" s="64">
        <v>3343.29</v>
      </c>
      <c r="D428" s="69" t="s">
        <v>66</v>
      </c>
      <c r="E428" s="204"/>
      <c r="F428" s="64">
        <f>ROUND(E428*C428,2)</f>
        <v>0</v>
      </c>
      <c r="G428" s="40"/>
      <c r="H428" s="6">
        <f t="shared" si="36"/>
        <v>0</v>
      </c>
    </row>
    <row r="429" spans="1:8" s="44" customFormat="1" ht="27" customHeight="1" x14ac:dyDescent="0.2">
      <c r="A429" s="74">
        <f t="shared" si="38"/>
        <v>3.5</v>
      </c>
      <c r="B429" s="116" t="s">
        <v>176</v>
      </c>
      <c r="C429" s="116">
        <v>1679.53</v>
      </c>
      <c r="D429" s="137" t="s">
        <v>61</v>
      </c>
      <c r="E429" s="206"/>
      <c r="F429" s="116">
        <f>ROUND(E429*C429,2)</f>
        <v>0</v>
      </c>
      <c r="G429" s="43"/>
      <c r="H429" s="44">
        <f t="shared" si="36"/>
        <v>0</v>
      </c>
    </row>
    <row r="430" spans="1:8" s="9" customFormat="1" ht="12.95" customHeight="1" x14ac:dyDescent="0.2">
      <c r="A430" s="130"/>
      <c r="B430" s="66"/>
      <c r="C430" s="1"/>
      <c r="D430" s="66"/>
      <c r="E430" s="214"/>
      <c r="F430" s="64"/>
      <c r="G430" s="40"/>
      <c r="H430" s="6">
        <f t="shared" si="36"/>
        <v>0</v>
      </c>
    </row>
    <row r="431" spans="1:8" s="9" customFormat="1" ht="12.95" customHeight="1" x14ac:dyDescent="0.2">
      <c r="A431" s="3">
        <v>4</v>
      </c>
      <c r="B431" s="132" t="s">
        <v>26</v>
      </c>
      <c r="C431" s="66"/>
      <c r="D431" s="66"/>
      <c r="E431" s="215"/>
      <c r="F431" s="64"/>
      <c r="G431" s="40"/>
      <c r="H431" s="6">
        <f t="shared" si="36"/>
        <v>0</v>
      </c>
    </row>
    <row r="432" spans="1:8" s="9" customFormat="1" ht="12.95" customHeight="1" x14ac:dyDescent="0.2">
      <c r="A432" s="70">
        <f>+A431+0.1</f>
        <v>4.0999999999999996</v>
      </c>
      <c r="B432" s="64" t="s">
        <v>95</v>
      </c>
      <c r="C432" s="64">
        <v>2040</v>
      </c>
      <c r="D432" s="69" t="s">
        <v>8</v>
      </c>
      <c r="E432" s="202"/>
      <c r="F432" s="64">
        <f>ROUND(E432*C432,2)</f>
        <v>0</v>
      </c>
      <c r="G432" s="40"/>
      <c r="H432" s="6">
        <f t="shared" si="36"/>
        <v>0</v>
      </c>
    </row>
    <row r="433" spans="1:8" s="9" customFormat="1" ht="12.95" customHeight="1" x14ac:dyDescent="0.2">
      <c r="A433" s="70">
        <f>+A432+0.1</f>
        <v>4.2</v>
      </c>
      <c r="B433" s="64" t="s">
        <v>87</v>
      </c>
      <c r="C433" s="64">
        <v>3570</v>
      </c>
      <c r="D433" s="69" t="s">
        <v>8</v>
      </c>
      <c r="E433" s="202"/>
      <c r="F433" s="64">
        <f>ROUND(E433*C433,2)</f>
        <v>0</v>
      </c>
      <c r="G433" s="40"/>
      <c r="H433" s="6">
        <f t="shared" si="36"/>
        <v>0</v>
      </c>
    </row>
    <row r="434" spans="1:8" s="9" customFormat="1" ht="12.95" customHeight="1" x14ac:dyDescent="0.2">
      <c r="A434" s="80"/>
      <c r="B434" s="131"/>
      <c r="C434" s="64"/>
      <c r="D434" s="69"/>
      <c r="E434" s="202"/>
      <c r="F434" s="64"/>
      <c r="G434" s="40"/>
      <c r="H434" s="6">
        <f t="shared" si="36"/>
        <v>0</v>
      </c>
    </row>
    <row r="435" spans="1:8" s="9" customFormat="1" ht="12.95" customHeight="1" x14ac:dyDescent="0.2">
      <c r="A435" s="3">
        <v>5</v>
      </c>
      <c r="B435" s="132" t="s">
        <v>27</v>
      </c>
      <c r="C435" s="1"/>
      <c r="D435" s="103"/>
      <c r="E435" s="214"/>
      <c r="F435" s="64"/>
      <c r="G435" s="40"/>
      <c r="H435" s="6">
        <f t="shared" si="36"/>
        <v>0</v>
      </c>
    </row>
    <row r="436" spans="1:8" s="9" customFormat="1" ht="12.95" customHeight="1" x14ac:dyDescent="0.2">
      <c r="A436" s="70">
        <f>+A435+0.1</f>
        <v>5.0999999999999996</v>
      </c>
      <c r="B436" s="64" t="s">
        <v>96</v>
      </c>
      <c r="C436" s="1">
        <v>2000</v>
      </c>
      <c r="D436" s="69" t="s">
        <v>8</v>
      </c>
      <c r="E436" s="214"/>
      <c r="F436" s="64">
        <f>ROUND(E436*C436,2)</f>
        <v>0</v>
      </c>
      <c r="G436" s="40"/>
      <c r="H436" s="6">
        <f t="shared" si="36"/>
        <v>0</v>
      </c>
    </row>
    <row r="437" spans="1:8" s="9" customFormat="1" ht="12.95" customHeight="1" x14ac:dyDescent="0.2">
      <c r="A437" s="70">
        <f t="shared" ref="A437" si="39">+A436+0.1</f>
        <v>5.2</v>
      </c>
      <c r="B437" s="64" t="s">
        <v>89</v>
      </c>
      <c r="C437" s="1">
        <v>3500</v>
      </c>
      <c r="D437" s="69" t="s">
        <v>8</v>
      </c>
      <c r="E437" s="214"/>
      <c r="F437" s="64">
        <f>ROUND(E437*C437,2)</f>
        <v>0</v>
      </c>
      <c r="G437" s="40"/>
      <c r="H437" s="6">
        <f t="shared" si="36"/>
        <v>0</v>
      </c>
    </row>
    <row r="438" spans="1:8" s="9" customFormat="1" ht="12.95" customHeight="1" x14ac:dyDescent="0.2">
      <c r="A438" s="80"/>
      <c r="B438" s="132"/>
      <c r="C438" s="1"/>
      <c r="D438" s="103"/>
      <c r="E438" s="214"/>
      <c r="F438" s="64"/>
      <c r="G438" s="40"/>
      <c r="H438" s="6">
        <f t="shared" si="36"/>
        <v>0</v>
      </c>
    </row>
    <row r="439" spans="1:8" s="9" customFormat="1" ht="12.95" customHeight="1" x14ac:dyDescent="0.2">
      <c r="A439" s="3">
        <v>6</v>
      </c>
      <c r="B439" s="66" t="s">
        <v>70</v>
      </c>
      <c r="C439" s="1"/>
      <c r="D439" s="103"/>
      <c r="E439" s="214"/>
      <c r="F439" s="64"/>
      <c r="G439" s="40"/>
      <c r="H439" s="6">
        <f t="shared" si="36"/>
        <v>0</v>
      </c>
    </row>
    <row r="440" spans="1:8" s="9" customFormat="1" ht="12.95" customHeight="1" x14ac:dyDescent="0.2">
      <c r="A440" s="70">
        <f>+A439+0.1</f>
        <v>6.1</v>
      </c>
      <c r="B440" s="64" t="s">
        <v>96</v>
      </c>
      <c r="C440" s="1">
        <v>2000</v>
      </c>
      <c r="D440" s="69" t="s">
        <v>8</v>
      </c>
      <c r="E440" s="214"/>
      <c r="F440" s="64">
        <f>ROUND(E440*C440,2)</f>
        <v>0</v>
      </c>
      <c r="G440" s="40"/>
      <c r="H440" s="6">
        <f t="shared" si="36"/>
        <v>0</v>
      </c>
    </row>
    <row r="441" spans="1:8" s="9" customFormat="1" ht="12.95" customHeight="1" x14ac:dyDescent="0.2">
      <c r="A441" s="70">
        <f t="shared" ref="A441" si="40">+A440+0.1</f>
        <v>6.2</v>
      </c>
      <c r="B441" s="64" t="s">
        <v>89</v>
      </c>
      <c r="C441" s="1">
        <v>3500</v>
      </c>
      <c r="D441" s="69" t="s">
        <v>8</v>
      </c>
      <c r="E441" s="214"/>
      <c r="F441" s="64">
        <f>ROUND(E441*C441,2)</f>
        <v>0</v>
      </c>
      <c r="G441" s="40"/>
      <c r="H441" s="6">
        <f t="shared" si="36"/>
        <v>0</v>
      </c>
    </row>
    <row r="442" spans="1:8" s="9" customFormat="1" ht="12.95" customHeight="1" x14ac:dyDescent="0.2">
      <c r="A442" s="146"/>
      <c r="B442" s="132"/>
      <c r="C442" s="1"/>
      <c r="D442" s="103"/>
      <c r="E442" s="214"/>
      <c r="F442" s="64"/>
      <c r="G442" s="40"/>
      <c r="H442" s="6">
        <f t="shared" si="36"/>
        <v>0</v>
      </c>
    </row>
    <row r="443" spans="1:8" s="9" customFormat="1" ht="25.5" customHeight="1" x14ac:dyDescent="0.2">
      <c r="A443" s="3">
        <v>7</v>
      </c>
      <c r="B443" s="66" t="s">
        <v>98</v>
      </c>
      <c r="C443" s="12"/>
      <c r="D443" s="65"/>
      <c r="E443" s="202"/>
      <c r="F443" s="64"/>
      <c r="G443" s="40"/>
      <c r="H443" s="6">
        <f t="shared" si="36"/>
        <v>0</v>
      </c>
    </row>
    <row r="444" spans="1:8" s="9" customFormat="1" ht="12.95" customHeight="1" x14ac:dyDescent="0.2">
      <c r="A444" s="70">
        <f>+A443+0.1</f>
        <v>7.1</v>
      </c>
      <c r="B444" s="66" t="s">
        <v>97</v>
      </c>
      <c r="C444" s="165"/>
      <c r="D444" s="108"/>
      <c r="E444" s="214"/>
      <c r="F444" s="64"/>
      <c r="G444" s="40"/>
      <c r="H444" s="6">
        <f t="shared" si="36"/>
        <v>0</v>
      </c>
    </row>
    <row r="445" spans="1:8" s="9" customFormat="1" ht="12.95" customHeight="1" x14ac:dyDescent="0.2">
      <c r="A445" s="70" t="s">
        <v>222</v>
      </c>
      <c r="B445" s="71" t="s">
        <v>372</v>
      </c>
      <c r="C445" s="12">
        <v>1</v>
      </c>
      <c r="D445" s="65" t="s">
        <v>23</v>
      </c>
      <c r="E445" s="200"/>
      <c r="F445" s="12">
        <f t="shared" ref="F445:F452" si="41">ROUND(E445*C445,2)</f>
        <v>0</v>
      </c>
      <c r="G445" s="40"/>
      <c r="H445" s="6">
        <f t="shared" si="36"/>
        <v>0</v>
      </c>
    </row>
    <row r="446" spans="1:8" s="9" customFormat="1" ht="12.95" customHeight="1" x14ac:dyDescent="0.2">
      <c r="A446" s="70" t="s">
        <v>223</v>
      </c>
      <c r="B446" s="64" t="s">
        <v>373</v>
      </c>
      <c r="C446" s="68">
        <v>5</v>
      </c>
      <c r="D446" s="69" t="s">
        <v>23</v>
      </c>
      <c r="E446" s="214"/>
      <c r="F446" s="12">
        <f t="shared" si="41"/>
        <v>0</v>
      </c>
      <c r="G446" s="40"/>
      <c r="H446" s="6">
        <f t="shared" si="36"/>
        <v>0</v>
      </c>
    </row>
    <row r="447" spans="1:8" s="9" customFormat="1" ht="12.95" customHeight="1" x14ac:dyDescent="0.2">
      <c r="A447" s="70" t="s">
        <v>224</v>
      </c>
      <c r="B447" s="64" t="s">
        <v>374</v>
      </c>
      <c r="C447" s="68">
        <v>1</v>
      </c>
      <c r="D447" s="69" t="s">
        <v>23</v>
      </c>
      <c r="E447" s="214"/>
      <c r="F447" s="12">
        <f t="shared" si="41"/>
        <v>0</v>
      </c>
      <c r="G447" s="40"/>
      <c r="H447" s="6">
        <f t="shared" si="36"/>
        <v>0</v>
      </c>
    </row>
    <row r="448" spans="1:8" s="9" customFormat="1" ht="12.95" customHeight="1" x14ac:dyDescent="0.2">
      <c r="A448" s="70" t="s">
        <v>225</v>
      </c>
      <c r="B448" s="64" t="s">
        <v>375</v>
      </c>
      <c r="C448" s="68">
        <v>5</v>
      </c>
      <c r="D448" s="69" t="s">
        <v>23</v>
      </c>
      <c r="E448" s="202"/>
      <c r="F448" s="12">
        <f t="shared" si="41"/>
        <v>0</v>
      </c>
      <c r="G448" s="40"/>
      <c r="H448" s="6">
        <f t="shared" si="36"/>
        <v>0</v>
      </c>
    </row>
    <row r="449" spans="1:8" s="9" customFormat="1" ht="12.95" customHeight="1" x14ac:dyDescent="0.2">
      <c r="A449" s="70" t="s">
        <v>226</v>
      </c>
      <c r="B449" s="71" t="s">
        <v>376</v>
      </c>
      <c r="C449" s="12">
        <v>4</v>
      </c>
      <c r="D449" s="65" t="s">
        <v>23</v>
      </c>
      <c r="E449" s="200"/>
      <c r="F449" s="12">
        <f t="shared" si="41"/>
        <v>0</v>
      </c>
      <c r="G449" s="40"/>
      <c r="H449" s="6">
        <f t="shared" si="36"/>
        <v>0</v>
      </c>
    </row>
    <row r="450" spans="1:8" s="9" customFormat="1" ht="12.95" customHeight="1" x14ac:dyDescent="0.2">
      <c r="A450" s="70" t="s">
        <v>227</v>
      </c>
      <c r="B450" s="64" t="s">
        <v>377</v>
      </c>
      <c r="C450" s="68">
        <v>24</v>
      </c>
      <c r="D450" s="69" t="s">
        <v>23</v>
      </c>
      <c r="E450" s="202"/>
      <c r="F450" s="12">
        <f t="shared" si="41"/>
        <v>0</v>
      </c>
      <c r="G450" s="40"/>
      <c r="H450" s="6">
        <f t="shared" si="36"/>
        <v>0</v>
      </c>
    </row>
    <row r="451" spans="1:8" s="9" customFormat="1" ht="12.95" customHeight="1" x14ac:dyDescent="0.2">
      <c r="A451" s="70" t="s">
        <v>228</v>
      </c>
      <c r="B451" s="64" t="s">
        <v>378</v>
      </c>
      <c r="C451" s="68">
        <v>3</v>
      </c>
      <c r="D451" s="69" t="s">
        <v>23</v>
      </c>
      <c r="E451" s="202"/>
      <c r="F451" s="12">
        <f t="shared" si="41"/>
        <v>0</v>
      </c>
      <c r="G451" s="40"/>
      <c r="H451" s="6">
        <f t="shared" si="36"/>
        <v>0</v>
      </c>
    </row>
    <row r="452" spans="1:8" s="6" customFormat="1" ht="12.95" customHeight="1" x14ac:dyDescent="0.2">
      <c r="A452" s="70" t="s">
        <v>380</v>
      </c>
      <c r="B452" s="71" t="s">
        <v>379</v>
      </c>
      <c r="C452" s="12">
        <v>8</v>
      </c>
      <c r="D452" s="65" t="s">
        <v>23</v>
      </c>
      <c r="E452" s="200"/>
      <c r="F452" s="12">
        <f t="shared" si="41"/>
        <v>0</v>
      </c>
      <c r="G452" s="40"/>
      <c r="H452" s="6">
        <f t="shared" si="36"/>
        <v>0</v>
      </c>
    </row>
    <row r="453" spans="1:8" s="9" customFormat="1" ht="12.95" customHeight="1" x14ac:dyDescent="0.2">
      <c r="A453" s="70"/>
      <c r="B453" s="66"/>
      <c r="C453" s="165"/>
      <c r="D453" s="108"/>
      <c r="E453" s="214"/>
      <c r="F453" s="64"/>
      <c r="G453" s="40"/>
      <c r="H453" s="6">
        <f t="shared" si="36"/>
        <v>0</v>
      </c>
    </row>
    <row r="454" spans="1:8" s="9" customFormat="1" ht="12.95" customHeight="1" x14ac:dyDescent="0.2">
      <c r="A454" s="3">
        <v>8</v>
      </c>
      <c r="B454" s="58" t="s">
        <v>49</v>
      </c>
      <c r="C454" s="62"/>
      <c r="D454" s="54"/>
      <c r="E454" s="198"/>
      <c r="F454" s="64"/>
      <c r="G454" s="40"/>
      <c r="H454" s="6">
        <f t="shared" si="36"/>
        <v>0</v>
      </c>
    </row>
    <row r="455" spans="1:8" s="6" customFormat="1" ht="41.25" customHeight="1" x14ac:dyDescent="0.2">
      <c r="A455" s="70">
        <f>+A454+0.1</f>
        <v>8.1</v>
      </c>
      <c r="B455" s="86" t="s">
        <v>91</v>
      </c>
      <c r="C455" s="68">
        <v>2</v>
      </c>
      <c r="D455" s="69" t="s">
        <v>23</v>
      </c>
      <c r="E455" s="203"/>
      <c r="F455" s="64">
        <f>ROUND(E455*C455,2)</f>
        <v>0</v>
      </c>
      <c r="G455" s="40"/>
      <c r="H455" s="6">
        <f t="shared" si="36"/>
        <v>0</v>
      </c>
    </row>
    <row r="456" spans="1:8" s="9" customFormat="1" ht="38.25" customHeight="1" x14ac:dyDescent="0.2">
      <c r="A456" s="70">
        <f>+A455+0.1</f>
        <v>8.1999999999999993</v>
      </c>
      <c r="B456" s="86" t="s">
        <v>99</v>
      </c>
      <c r="C456" s="68">
        <v>2</v>
      </c>
      <c r="D456" s="69" t="s">
        <v>23</v>
      </c>
      <c r="E456" s="203"/>
      <c r="F456" s="64">
        <f>ROUND(E456*C456,2)</f>
        <v>0</v>
      </c>
      <c r="G456" s="40"/>
      <c r="H456" s="6">
        <f t="shared" si="36"/>
        <v>0</v>
      </c>
    </row>
    <row r="457" spans="1:8" s="9" customFormat="1" ht="33" customHeight="1" x14ac:dyDescent="0.2">
      <c r="A457" s="8">
        <f>+A456+0.1</f>
        <v>8.3000000000000007</v>
      </c>
      <c r="B457" s="141" t="s">
        <v>74</v>
      </c>
      <c r="C457" s="29">
        <v>4</v>
      </c>
      <c r="D457" s="63" t="s">
        <v>23</v>
      </c>
      <c r="E457" s="30"/>
      <c r="F457" s="68">
        <f>ROUND(E457*C457,2)</f>
        <v>0</v>
      </c>
      <c r="G457" s="40"/>
      <c r="H457" s="6">
        <f t="shared" si="36"/>
        <v>0</v>
      </c>
    </row>
    <row r="458" spans="1:8" s="9" customFormat="1" ht="12.95" customHeight="1" x14ac:dyDescent="0.2">
      <c r="A458" s="53"/>
      <c r="B458" s="135"/>
      <c r="C458" s="55"/>
      <c r="D458" s="56"/>
      <c r="E458" s="197"/>
      <c r="F458" s="64"/>
      <c r="G458" s="40"/>
      <c r="H458" s="6">
        <f t="shared" si="36"/>
        <v>0</v>
      </c>
    </row>
    <row r="459" spans="1:8" s="9" customFormat="1" ht="25.5" x14ac:dyDescent="0.2">
      <c r="A459" s="3">
        <v>9</v>
      </c>
      <c r="B459" s="138" t="s">
        <v>100</v>
      </c>
      <c r="C459" s="29"/>
      <c r="D459" s="63"/>
      <c r="E459" s="219"/>
      <c r="F459" s="68"/>
      <c r="G459" s="40"/>
      <c r="H459" s="6">
        <f t="shared" ref="H459:H522" si="42">+C459*E459</f>
        <v>0</v>
      </c>
    </row>
    <row r="460" spans="1:8" s="9" customFormat="1" ht="12.95" customHeight="1" x14ac:dyDescent="0.2">
      <c r="A460" s="8">
        <f>A459+0.1</f>
        <v>9.1</v>
      </c>
      <c r="B460" s="141" t="s">
        <v>101</v>
      </c>
      <c r="C460" s="29">
        <v>250</v>
      </c>
      <c r="D460" s="63" t="s">
        <v>23</v>
      </c>
      <c r="E460" s="30"/>
      <c r="F460" s="68">
        <f>ROUND(C460*E460,2)</f>
        <v>0</v>
      </c>
      <c r="G460" s="40"/>
      <c r="H460" s="6">
        <f t="shared" si="42"/>
        <v>0</v>
      </c>
    </row>
    <row r="461" spans="1:8" s="9" customFormat="1" ht="9.75" customHeight="1" x14ac:dyDescent="0.2">
      <c r="A461" s="53"/>
      <c r="B461" s="135"/>
      <c r="C461" s="55"/>
      <c r="D461" s="56"/>
      <c r="E461" s="197"/>
      <c r="F461" s="64"/>
      <c r="G461" s="40"/>
      <c r="H461" s="6">
        <f t="shared" si="42"/>
        <v>0</v>
      </c>
    </row>
    <row r="462" spans="1:8" s="9" customFormat="1" ht="12.95" customHeight="1" x14ac:dyDescent="0.2">
      <c r="A462" s="3">
        <v>10</v>
      </c>
      <c r="B462" s="66" t="s">
        <v>50</v>
      </c>
      <c r="C462" s="12"/>
      <c r="D462" s="65"/>
      <c r="E462" s="204"/>
      <c r="F462" s="68"/>
      <c r="G462" s="40"/>
      <c r="H462" s="6">
        <f t="shared" si="42"/>
        <v>0</v>
      </c>
    </row>
    <row r="463" spans="1:8" s="9" customFormat="1" ht="12.95" customHeight="1" x14ac:dyDescent="0.2">
      <c r="A463" s="21">
        <f>A462+0.1</f>
        <v>10.1</v>
      </c>
      <c r="B463" s="64" t="s">
        <v>146</v>
      </c>
      <c r="C463" s="90">
        <v>25</v>
      </c>
      <c r="D463" s="91" t="s">
        <v>38</v>
      </c>
      <c r="E463" s="204"/>
      <c r="F463" s="68">
        <f>ROUND(C463*E463,2)</f>
        <v>0</v>
      </c>
      <c r="G463" s="40"/>
      <c r="H463" s="6">
        <f t="shared" si="42"/>
        <v>0</v>
      </c>
    </row>
    <row r="464" spans="1:8" s="9" customFormat="1" ht="12.95" customHeight="1" x14ac:dyDescent="0.2">
      <c r="A464" s="21">
        <f>A463+0.1</f>
        <v>10.199999999999999</v>
      </c>
      <c r="B464" s="64" t="s">
        <v>51</v>
      </c>
      <c r="C464" s="90">
        <v>35</v>
      </c>
      <c r="D464" s="91" t="s">
        <v>38</v>
      </c>
      <c r="E464" s="204"/>
      <c r="F464" s="68">
        <f>ROUND(C464*E464,2)</f>
        <v>0</v>
      </c>
      <c r="G464" s="40"/>
      <c r="H464" s="6">
        <f t="shared" si="42"/>
        <v>0</v>
      </c>
    </row>
    <row r="465" spans="1:8" s="44" customFormat="1" ht="12.95" customHeight="1" x14ac:dyDescent="0.2">
      <c r="A465" s="50">
        <f>A464+0.1</f>
        <v>10.3</v>
      </c>
      <c r="B465" s="116" t="s">
        <v>52</v>
      </c>
      <c r="C465" s="166">
        <v>78</v>
      </c>
      <c r="D465" s="102" t="s">
        <v>61</v>
      </c>
      <c r="E465" s="206"/>
      <c r="F465" s="136">
        <f>ROUND(C465*E465,2)</f>
        <v>0</v>
      </c>
      <c r="G465" s="43"/>
      <c r="H465" s="44">
        <f t="shared" si="42"/>
        <v>0</v>
      </c>
    </row>
    <row r="466" spans="1:8" s="9" customFormat="1" ht="10.5" customHeight="1" x14ac:dyDescent="0.2">
      <c r="A466" s="53"/>
      <c r="B466" s="54"/>
      <c r="C466" s="55"/>
      <c r="D466" s="56"/>
      <c r="E466" s="197"/>
      <c r="F466" s="64"/>
      <c r="G466" s="40"/>
      <c r="H466" s="6">
        <f t="shared" si="42"/>
        <v>0</v>
      </c>
    </row>
    <row r="467" spans="1:8" s="9" customFormat="1" ht="13.5" customHeight="1" x14ac:dyDescent="0.2">
      <c r="A467" s="3">
        <v>11</v>
      </c>
      <c r="B467" s="66" t="s">
        <v>53</v>
      </c>
      <c r="C467" s="12"/>
      <c r="D467" s="65"/>
      <c r="E467" s="204"/>
      <c r="F467" s="68"/>
      <c r="G467" s="40"/>
      <c r="H467" s="6">
        <f t="shared" si="42"/>
        <v>0</v>
      </c>
    </row>
    <row r="468" spans="1:8" s="9" customFormat="1" ht="14.25" customHeight="1" x14ac:dyDescent="0.2">
      <c r="A468" s="21">
        <f>A467+0.1</f>
        <v>11.1</v>
      </c>
      <c r="B468" s="64" t="s">
        <v>312</v>
      </c>
      <c r="C468" s="90">
        <v>250</v>
      </c>
      <c r="D468" s="91" t="s">
        <v>60</v>
      </c>
      <c r="E468" s="204"/>
      <c r="F468" s="68">
        <f>ROUND(C468*E468,2)</f>
        <v>0</v>
      </c>
      <c r="G468" s="40"/>
      <c r="H468" s="6">
        <f t="shared" si="42"/>
        <v>0</v>
      </c>
    </row>
    <row r="469" spans="1:8" s="9" customFormat="1" ht="12.95" customHeight="1" x14ac:dyDescent="0.2">
      <c r="A469" s="21">
        <f>A468+0.1</f>
        <v>11.2</v>
      </c>
      <c r="B469" s="64" t="s">
        <v>51</v>
      </c>
      <c r="C469" s="90">
        <v>250</v>
      </c>
      <c r="D469" s="91" t="s">
        <v>8</v>
      </c>
      <c r="E469" s="200"/>
      <c r="F469" s="68">
        <f>ROUND(C469*E469,2)</f>
        <v>0</v>
      </c>
      <c r="G469" s="40"/>
      <c r="H469" s="6">
        <f t="shared" si="42"/>
        <v>0</v>
      </c>
    </row>
    <row r="470" spans="1:8" s="9" customFormat="1" ht="9" customHeight="1" x14ac:dyDescent="0.2">
      <c r="A470" s="53"/>
      <c r="B470" s="54"/>
      <c r="C470" s="55"/>
      <c r="D470" s="56"/>
      <c r="E470" s="197"/>
      <c r="F470" s="68"/>
      <c r="G470" s="40"/>
      <c r="H470" s="6">
        <f t="shared" si="42"/>
        <v>0</v>
      </c>
    </row>
    <row r="471" spans="1:8" s="9" customFormat="1" ht="12.95" customHeight="1" x14ac:dyDescent="0.2">
      <c r="A471" s="85">
        <v>12</v>
      </c>
      <c r="B471" s="62" t="s">
        <v>47</v>
      </c>
      <c r="C471" s="1"/>
      <c r="D471" s="103"/>
      <c r="E471" s="214"/>
      <c r="F471" s="68"/>
      <c r="G471" s="40"/>
      <c r="H471" s="6">
        <f t="shared" si="42"/>
        <v>0</v>
      </c>
    </row>
    <row r="472" spans="1:8" s="9" customFormat="1" ht="12.95" customHeight="1" x14ac:dyDescent="0.2">
      <c r="A472" s="70">
        <f>+A471+0.1</f>
        <v>12.1</v>
      </c>
      <c r="B472" s="64" t="s">
        <v>48</v>
      </c>
      <c r="C472" s="1">
        <v>3740</v>
      </c>
      <c r="D472" s="65" t="s">
        <v>60</v>
      </c>
      <c r="E472" s="214"/>
      <c r="F472" s="68">
        <f>ROUND(C472*E472,2)</f>
        <v>0</v>
      </c>
      <c r="G472" s="40"/>
      <c r="H472" s="6">
        <f t="shared" si="42"/>
        <v>0</v>
      </c>
    </row>
    <row r="473" spans="1:8" s="9" customFormat="1" ht="24.75" customHeight="1" x14ac:dyDescent="0.2">
      <c r="A473" s="70">
        <f t="shared" ref="A473:A474" si="43">+A472+0.1</f>
        <v>12.2</v>
      </c>
      <c r="B473" s="64" t="s">
        <v>76</v>
      </c>
      <c r="C473" s="1">
        <v>3740</v>
      </c>
      <c r="D473" s="65" t="s">
        <v>60</v>
      </c>
      <c r="E473" s="214"/>
      <c r="F473" s="68">
        <f>ROUND(C473*E473,2)</f>
        <v>0</v>
      </c>
      <c r="G473" s="40"/>
      <c r="H473" s="6">
        <f t="shared" si="42"/>
        <v>0</v>
      </c>
    </row>
    <row r="474" spans="1:8" s="9" customFormat="1" ht="12.95" customHeight="1" x14ac:dyDescent="0.2">
      <c r="A474" s="70">
        <f t="shared" si="43"/>
        <v>12.3</v>
      </c>
      <c r="B474" s="64" t="s">
        <v>151</v>
      </c>
      <c r="C474" s="1">
        <v>11703.51</v>
      </c>
      <c r="D474" s="65" t="s">
        <v>77</v>
      </c>
      <c r="E474" s="214"/>
      <c r="F474" s="68">
        <f>ROUND(C474*E474,2)</f>
        <v>0</v>
      </c>
      <c r="G474" s="40"/>
      <c r="H474" s="6">
        <f t="shared" si="42"/>
        <v>0</v>
      </c>
    </row>
    <row r="475" spans="1:8" s="9" customFormat="1" ht="12.75" x14ac:dyDescent="0.2">
      <c r="A475" s="89"/>
      <c r="B475" s="58"/>
      <c r="C475" s="1"/>
      <c r="D475" s="65"/>
      <c r="E475" s="214"/>
      <c r="F475" s="68"/>
      <c r="G475" s="40"/>
      <c r="H475" s="6">
        <f t="shared" si="42"/>
        <v>0</v>
      </c>
    </row>
    <row r="476" spans="1:8" s="9" customFormat="1" ht="78" customHeight="1" x14ac:dyDescent="0.2">
      <c r="A476" s="85">
        <v>13</v>
      </c>
      <c r="B476" s="88" t="s">
        <v>78</v>
      </c>
      <c r="C476" s="1">
        <v>5500</v>
      </c>
      <c r="D476" s="103" t="s">
        <v>8</v>
      </c>
      <c r="E476" s="214"/>
      <c r="F476" s="68">
        <f>ROUND(C476*E476,2)</f>
        <v>0</v>
      </c>
      <c r="G476" s="40"/>
      <c r="H476" s="6">
        <f t="shared" si="42"/>
        <v>0</v>
      </c>
    </row>
    <row r="477" spans="1:8" s="9" customFormat="1" ht="12.95" customHeight="1" x14ac:dyDescent="0.2">
      <c r="A477" s="89"/>
      <c r="B477" s="58"/>
      <c r="C477" s="1"/>
      <c r="D477" s="103"/>
      <c r="E477" s="214"/>
      <c r="F477" s="68"/>
      <c r="G477" s="40"/>
      <c r="H477" s="6">
        <f t="shared" si="42"/>
        <v>0</v>
      </c>
    </row>
    <row r="478" spans="1:8" s="9" customFormat="1" ht="30.75" customHeight="1" x14ac:dyDescent="0.2">
      <c r="A478" s="3">
        <v>14</v>
      </c>
      <c r="B478" s="64" t="s">
        <v>79</v>
      </c>
      <c r="C478" s="90">
        <v>5500</v>
      </c>
      <c r="D478" s="91" t="s">
        <v>8</v>
      </c>
      <c r="E478" s="199"/>
      <c r="F478" s="68">
        <f>ROUND(C478*E478,2)</f>
        <v>0</v>
      </c>
      <c r="G478" s="40"/>
      <c r="H478" s="6">
        <f t="shared" si="42"/>
        <v>0</v>
      </c>
    </row>
    <row r="479" spans="1:8" ht="12.95" customHeight="1" x14ac:dyDescent="0.2">
      <c r="A479" s="92"/>
      <c r="B479" s="93" t="s">
        <v>229</v>
      </c>
      <c r="C479" s="94"/>
      <c r="D479" s="95"/>
      <c r="E479" s="208"/>
      <c r="F479" s="180">
        <f>SUM(F417:F478)</f>
        <v>0</v>
      </c>
      <c r="G479" s="40"/>
      <c r="H479" s="6">
        <f t="shared" si="42"/>
        <v>0</v>
      </c>
    </row>
    <row r="480" spans="1:8" s="9" customFormat="1" ht="12.95" customHeight="1" x14ac:dyDescent="0.2">
      <c r="A480" s="53"/>
      <c r="B480" s="54"/>
      <c r="C480" s="55"/>
      <c r="D480" s="56"/>
      <c r="E480" s="197"/>
      <c r="F480" s="67"/>
      <c r="G480" s="40"/>
      <c r="H480" s="6">
        <f t="shared" si="42"/>
        <v>0</v>
      </c>
    </row>
    <row r="481" spans="1:8" s="9" customFormat="1" ht="53.25" customHeight="1" x14ac:dyDescent="0.2">
      <c r="A481" s="129" t="s">
        <v>85</v>
      </c>
      <c r="B481" s="66" t="s">
        <v>285</v>
      </c>
      <c r="C481" s="1"/>
      <c r="D481" s="103"/>
      <c r="E481" s="214"/>
      <c r="F481" s="256"/>
      <c r="G481" s="40"/>
      <c r="H481" s="6">
        <f t="shared" si="42"/>
        <v>0</v>
      </c>
    </row>
    <row r="482" spans="1:8" s="9" customFormat="1" ht="12.95" customHeight="1" x14ac:dyDescent="0.2">
      <c r="A482" s="3">
        <v>1</v>
      </c>
      <c r="B482" s="58" t="s">
        <v>17</v>
      </c>
      <c r="C482" s="1"/>
      <c r="D482" s="103"/>
      <c r="E482" s="202"/>
      <c r="F482" s="64"/>
      <c r="G482" s="40"/>
      <c r="H482" s="6">
        <f t="shared" si="42"/>
        <v>0</v>
      </c>
    </row>
    <row r="483" spans="1:8" s="9" customFormat="1" ht="12.95" customHeight="1" x14ac:dyDescent="0.2">
      <c r="A483" s="130" t="s">
        <v>25</v>
      </c>
      <c r="B483" s="12" t="s">
        <v>147</v>
      </c>
      <c r="C483" s="12">
        <v>18000</v>
      </c>
      <c r="D483" s="103" t="s">
        <v>8</v>
      </c>
      <c r="E483" s="214"/>
      <c r="F483" s="64">
        <f>ROUND(E483*C483,2)</f>
        <v>0</v>
      </c>
      <c r="G483" s="40"/>
      <c r="H483" s="6">
        <f t="shared" si="42"/>
        <v>0</v>
      </c>
    </row>
    <row r="484" spans="1:8" s="9" customFormat="1" ht="12.75" x14ac:dyDescent="0.2">
      <c r="A484" s="130"/>
      <c r="B484" s="131"/>
      <c r="C484" s="1"/>
      <c r="D484" s="103"/>
      <c r="E484" s="214"/>
      <c r="F484" s="64"/>
      <c r="G484" s="40"/>
      <c r="H484" s="6">
        <f t="shared" si="42"/>
        <v>0</v>
      </c>
    </row>
    <row r="485" spans="1:8" s="6" customFormat="1" ht="26.25" customHeight="1" x14ac:dyDescent="0.2">
      <c r="A485" s="3">
        <v>2</v>
      </c>
      <c r="B485" s="66" t="s">
        <v>305</v>
      </c>
      <c r="C485" s="1"/>
      <c r="D485" s="103"/>
      <c r="E485" s="202"/>
      <c r="F485" s="256"/>
      <c r="G485" s="40"/>
      <c r="H485" s="6">
        <f t="shared" si="42"/>
        <v>0</v>
      </c>
    </row>
    <row r="486" spans="1:8" s="9" customFormat="1" ht="12.95" customHeight="1" x14ac:dyDescent="0.2">
      <c r="A486" s="70">
        <f>+A485+0.1</f>
        <v>2.1</v>
      </c>
      <c r="B486" s="64" t="s">
        <v>58</v>
      </c>
      <c r="C486" s="12">
        <v>18000</v>
      </c>
      <c r="D486" s="65" t="s">
        <v>8</v>
      </c>
      <c r="E486" s="200"/>
      <c r="F486" s="64">
        <f>ROUND(E486*C486,2)</f>
        <v>0</v>
      </c>
      <c r="G486" s="40"/>
      <c r="H486" s="6">
        <f t="shared" si="42"/>
        <v>0</v>
      </c>
    </row>
    <row r="487" spans="1:8" s="9" customFormat="1" ht="12.95" customHeight="1" x14ac:dyDescent="0.2">
      <c r="A487" s="70">
        <f t="shared" ref="A487:A488" si="44">+A486+0.1</f>
        <v>2.2000000000000002</v>
      </c>
      <c r="B487" s="12" t="s">
        <v>59</v>
      </c>
      <c r="C487" s="12">
        <v>6120</v>
      </c>
      <c r="D487" s="65" t="s">
        <v>60</v>
      </c>
      <c r="E487" s="200"/>
      <c r="F487" s="64">
        <f>ROUND(E487*C487,2)</f>
        <v>0</v>
      </c>
      <c r="G487" s="40"/>
      <c r="H487" s="6">
        <f t="shared" si="42"/>
        <v>0</v>
      </c>
    </row>
    <row r="488" spans="1:8" s="9" customFormat="1" ht="24.75" customHeight="1" x14ac:dyDescent="0.2">
      <c r="A488" s="70">
        <f t="shared" si="44"/>
        <v>2.2999999999999998</v>
      </c>
      <c r="B488" s="64" t="s">
        <v>175</v>
      </c>
      <c r="C488" s="12">
        <v>404.16</v>
      </c>
      <c r="D488" s="65" t="s">
        <v>61</v>
      </c>
      <c r="E488" s="200"/>
      <c r="F488" s="64">
        <f>ROUND(E488*C488,2)</f>
        <v>0</v>
      </c>
      <c r="G488" s="40"/>
      <c r="H488" s="6">
        <f t="shared" si="42"/>
        <v>0</v>
      </c>
    </row>
    <row r="489" spans="1:8" s="9" customFormat="1" ht="9" customHeight="1" x14ac:dyDescent="0.2">
      <c r="A489" s="130"/>
      <c r="B489" s="131"/>
      <c r="C489" s="1"/>
      <c r="D489" s="103"/>
      <c r="E489" s="226"/>
      <c r="F489" s="64"/>
      <c r="G489" s="40"/>
      <c r="H489" s="6">
        <f t="shared" si="42"/>
        <v>0</v>
      </c>
    </row>
    <row r="490" spans="1:8" s="9" customFormat="1" ht="12.95" customHeight="1" x14ac:dyDescent="0.2">
      <c r="A490" s="3">
        <v>3</v>
      </c>
      <c r="B490" s="66" t="s">
        <v>9</v>
      </c>
      <c r="C490" s="66"/>
      <c r="D490" s="66"/>
      <c r="E490" s="227"/>
      <c r="F490" s="64"/>
      <c r="G490" s="40"/>
      <c r="H490" s="6">
        <f t="shared" si="42"/>
        <v>0</v>
      </c>
    </row>
    <row r="491" spans="1:8" s="9" customFormat="1" ht="12.95" customHeight="1" x14ac:dyDescent="0.2">
      <c r="A491" s="70">
        <f>+A490+0.1</f>
        <v>3.1</v>
      </c>
      <c r="B491" s="64" t="s">
        <v>62</v>
      </c>
      <c r="C491" s="64">
        <v>12780</v>
      </c>
      <c r="D491" s="69" t="s">
        <v>64</v>
      </c>
      <c r="E491" s="204"/>
      <c r="F491" s="64">
        <f>ROUND(E491*C491,2)</f>
        <v>0</v>
      </c>
      <c r="G491" s="40"/>
      <c r="H491" s="6">
        <f t="shared" si="42"/>
        <v>0</v>
      </c>
    </row>
    <row r="492" spans="1:8" s="9" customFormat="1" ht="12.95" customHeight="1" x14ac:dyDescent="0.2">
      <c r="A492" s="70">
        <f t="shared" ref="A492:A495" si="45">+A491+0.1</f>
        <v>3.2</v>
      </c>
      <c r="B492" s="64" t="s">
        <v>63</v>
      </c>
      <c r="C492" s="64">
        <v>1575</v>
      </c>
      <c r="D492" s="65" t="s">
        <v>65</v>
      </c>
      <c r="E492" s="204"/>
      <c r="F492" s="64">
        <f>ROUND(E492*C492,2)</f>
        <v>0</v>
      </c>
      <c r="G492" s="40"/>
      <c r="H492" s="6">
        <f t="shared" si="42"/>
        <v>0</v>
      </c>
    </row>
    <row r="493" spans="1:8" s="9" customFormat="1" ht="26.25" customHeight="1" x14ac:dyDescent="0.2">
      <c r="A493" s="70">
        <f t="shared" si="45"/>
        <v>3.3</v>
      </c>
      <c r="B493" s="64" t="s">
        <v>67</v>
      </c>
      <c r="C493" s="64">
        <v>2526.0100000000002</v>
      </c>
      <c r="D493" s="65" t="s">
        <v>61</v>
      </c>
      <c r="E493" s="204"/>
      <c r="F493" s="64">
        <f>ROUND(E493*C493,2)</f>
        <v>0</v>
      </c>
      <c r="G493" s="40"/>
      <c r="H493" s="6">
        <f t="shared" si="42"/>
        <v>0</v>
      </c>
    </row>
    <row r="494" spans="1:8" s="9" customFormat="1" ht="27.75" customHeight="1" x14ac:dyDescent="0.2">
      <c r="A494" s="70">
        <f t="shared" si="45"/>
        <v>3.4</v>
      </c>
      <c r="B494" s="64" t="s">
        <v>46</v>
      </c>
      <c r="C494" s="64">
        <v>10525.05</v>
      </c>
      <c r="D494" s="69" t="s">
        <v>66</v>
      </c>
      <c r="E494" s="204"/>
      <c r="F494" s="64">
        <f>ROUND(E494*C494,2)</f>
        <v>0</v>
      </c>
      <c r="G494" s="40"/>
      <c r="H494" s="6">
        <f t="shared" si="42"/>
        <v>0</v>
      </c>
    </row>
    <row r="495" spans="1:8" s="44" customFormat="1" ht="25.5" x14ac:dyDescent="0.2">
      <c r="A495" s="74">
        <f t="shared" si="45"/>
        <v>3.5</v>
      </c>
      <c r="B495" s="116" t="s">
        <v>176</v>
      </c>
      <c r="C495" s="116">
        <v>5344.7</v>
      </c>
      <c r="D495" s="137" t="s">
        <v>61</v>
      </c>
      <c r="E495" s="206"/>
      <c r="F495" s="116">
        <f>ROUND(E495*C495,2)</f>
        <v>0</v>
      </c>
      <c r="G495" s="43"/>
      <c r="H495" s="44">
        <f t="shared" si="42"/>
        <v>0</v>
      </c>
    </row>
    <row r="496" spans="1:8" s="9" customFormat="1" ht="12.75" x14ac:dyDescent="0.2">
      <c r="A496" s="130"/>
      <c r="B496" s="66"/>
      <c r="C496" s="1"/>
      <c r="D496" s="66"/>
      <c r="E496" s="226"/>
      <c r="F496" s="64"/>
      <c r="G496" s="40"/>
      <c r="H496" s="6">
        <f t="shared" si="42"/>
        <v>0</v>
      </c>
    </row>
    <row r="497" spans="1:8" s="9" customFormat="1" ht="12.95" customHeight="1" x14ac:dyDescent="0.2">
      <c r="A497" s="3">
        <v>4</v>
      </c>
      <c r="B497" s="132" t="s">
        <v>26</v>
      </c>
      <c r="C497" s="66"/>
      <c r="D497" s="66"/>
      <c r="E497" s="227"/>
      <c r="F497" s="64"/>
      <c r="G497" s="40"/>
      <c r="H497" s="6">
        <f t="shared" si="42"/>
        <v>0</v>
      </c>
    </row>
    <row r="498" spans="1:8" s="9" customFormat="1" ht="12.95" customHeight="1" x14ac:dyDescent="0.2">
      <c r="A498" s="70">
        <f>+A497+0.1</f>
        <v>4.0999999999999996</v>
      </c>
      <c r="B498" s="64" t="s">
        <v>87</v>
      </c>
      <c r="C498" s="64">
        <v>18360</v>
      </c>
      <c r="D498" s="69" t="s">
        <v>8</v>
      </c>
      <c r="E498" s="202"/>
      <c r="F498" s="64">
        <f>ROUND(E498*C498,2)</f>
        <v>0</v>
      </c>
      <c r="G498" s="40"/>
      <c r="H498" s="6">
        <f t="shared" si="42"/>
        <v>0</v>
      </c>
    </row>
    <row r="499" spans="1:8" s="9" customFormat="1" ht="12.95" customHeight="1" x14ac:dyDescent="0.2">
      <c r="A499" s="80"/>
      <c r="B499" s="131"/>
      <c r="C499" s="64"/>
      <c r="D499" s="69"/>
      <c r="E499" s="202"/>
      <c r="F499" s="64"/>
      <c r="G499" s="40"/>
      <c r="H499" s="6">
        <f t="shared" si="42"/>
        <v>0</v>
      </c>
    </row>
    <row r="500" spans="1:8" s="9" customFormat="1" ht="12.95" customHeight="1" x14ac:dyDescent="0.2">
      <c r="A500" s="3">
        <v>5</v>
      </c>
      <c r="B500" s="132" t="s">
        <v>27</v>
      </c>
      <c r="C500" s="1"/>
      <c r="D500" s="103"/>
      <c r="E500" s="202"/>
      <c r="F500" s="64"/>
      <c r="G500" s="40"/>
      <c r="H500" s="6">
        <f t="shared" si="42"/>
        <v>0</v>
      </c>
    </row>
    <row r="501" spans="1:8" s="9" customFormat="1" ht="12.95" customHeight="1" x14ac:dyDescent="0.2">
      <c r="A501" s="70">
        <f>+A500+0.1</f>
        <v>5.0999999999999996</v>
      </c>
      <c r="B501" s="64" t="s">
        <v>89</v>
      </c>
      <c r="C501" s="1">
        <v>18000</v>
      </c>
      <c r="D501" s="69" t="s">
        <v>8</v>
      </c>
      <c r="E501" s="202"/>
      <c r="F501" s="64">
        <f>ROUND(E501*C501,2)</f>
        <v>0</v>
      </c>
      <c r="G501" s="40"/>
      <c r="H501" s="6">
        <f t="shared" si="42"/>
        <v>0</v>
      </c>
    </row>
    <row r="502" spans="1:8" s="9" customFormat="1" ht="12.95" customHeight="1" x14ac:dyDescent="0.2">
      <c r="A502" s="80"/>
      <c r="B502" s="132"/>
      <c r="C502" s="1"/>
      <c r="D502" s="103"/>
      <c r="E502" s="202"/>
      <c r="F502" s="64"/>
      <c r="G502" s="40"/>
      <c r="H502" s="6">
        <f t="shared" si="42"/>
        <v>0</v>
      </c>
    </row>
    <row r="503" spans="1:8" s="9" customFormat="1" ht="12.95" customHeight="1" x14ac:dyDescent="0.2">
      <c r="A503" s="3">
        <v>6</v>
      </c>
      <c r="B503" s="66" t="s">
        <v>70</v>
      </c>
      <c r="C503" s="1"/>
      <c r="D503" s="103"/>
      <c r="E503" s="202"/>
      <c r="F503" s="64"/>
      <c r="G503" s="40"/>
      <c r="H503" s="6">
        <f t="shared" si="42"/>
        <v>0</v>
      </c>
    </row>
    <row r="504" spans="1:8" s="9" customFormat="1" ht="12.95" customHeight="1" x14ac:dyDescent="0.2">
      <c r="A504" s="70">
        <f>+A503+0.1</f>
        <v>6.1</v>
      </c>
      <c r="B504" s="64" t="s">
        <v>89</v>
      </c>
      <c r="C504" s="1">
        <v>18000</v>
      </c>
      <c r="D504" s="69" t="s">
        <v>8</v>
      </c>
      <c r="E504" s="202"/>
      <c r="F504" s="64">
        <f>ROUND(E504*C504,2)</f>
        <v>0</v>
      </c>
      <c r="G504" s="40"/>
      <c r="H504" s="6">
        <f t="shared" si="42"/>
        <v>0</v>
      </c>
    </row>
    <row r="505" spans="1:8" s="9" customFormat="1" ht="12.95" customHeight="1" x14ac:dyDescent="0.2">
      <c r="A505" s="146"/>
      <c r="B505" s="132"/>
      <c r="C505" s="1"/>
      <c r="D505" s="103"/>
      <c r="E505" s="226"/>
      <c r="F505" s="64"/>
      <c r="G505" s="40"/>
      <c r="H505" s="6">
        <f t="shared" si="42"/>
        <v>0</v>
      </c>
    </row>
    <row r="506" spans="1:8" s="9" customFormat="1" ht="29.25" customHeight="1" x14ac:dyDescent="0.2">
      <c r="A506" s="3">
        <v>7</v>
      </c>
      <c r="B506" s="66" t="s">
        <v>98</v>
      </c>
      <c r="C506" s="12"/>
      <c r="D506" s="65"/>
      <c r="E506" s="202"/>
      <c r="F506" s="64"/>
      <c r="G506" s="40"/>
      <c r="H506" s="6">
        <f t="shared" si="42"/>
        <v>0</v>
      </c>
    </row>
    <row r="507" spans="1:8" s="9" customFormat="1" ht="12.95" customHeight="1" x14ac:dyDescent="0.2">
      <c r="A507" s="70">
        <f>+A506+0.1</f>
        <v>7.1</v>
      </c>
      <c r="B507" s="66" t="s">
        <v>97</v>
      </c>
      <c r="C507" s="68">
        <v>8</v>
      </c>
      <c r="D507" s="69" t="s">
        <v>2</v>
      </c>
      <c r="E507" s="202">
        <f>SUM(F498)</f>
        <v>0</v>
      </c>
      <c r="F507" s="64">
        <f>+E507*C507/100</f>
        <v>0</v>
      </c>
      <c r="G507" s="40"/>
      <c r="H507" s="6">
        <f t="shared" si="42"/>
        <v>0</v>
      </c>
    </row>
    <row r="508" spans="1:8" s="9" customFormat="1" ht="12.95" customHeight="1" x14ac:dyDescent="0.2">
      <c r="A508" s="70"/>
      <c r="B508" s="66"/>
      <c r="C508" s="68"/>
      <c r="D508" s="69"/>
      <c r="E508" s="202"/>
      <c r="F508" s="64"/>
      <c r="G508" s="40"/>
      <c r="H508" s="6">
        <f t="shared" si="42"/>
        <v>0</v>
      </c>
    </row>
    <row r="509" spans="1:8" s="9" customFormat="1" ht="27" customHeight="1" x14ac:dyDescent="0.2">
      <c r="A509" s="3">
        <v>8</v>
      </c>
      <c r="B509" s="138" t="s">
        <v>100</v>
      </c>
      <c r="C509" s="139"/>
      <c r="D509" s="140"/>
      <c r="E509" s="219"/>
      <c r="F509" s="68"/>
      <c r="G509" s="40"/>
      <c r="H509" s="6">
        <f t="shared" si="42"/>
        <v>0</v>
      </c>
    </row>
    <row r="510" spans="1:8" s="9" customFormat="1" ht="12.95" customHeight="1" x14ac:dyDescent="0.2">
      <c r="A510" s="8">
        <f>A509+0.1</f>
        <v>8.1</v>
      </c>
      <c r="B510" s="141" t="s">
        <v>101</v>
      </c>
      <c r="C510" s="29">
        <v>100</v>
      </c>
      <c r="D510" s="63" t="s">
        <v>23</v>
      </c>
      <c r="E510" s="30"/>
      <c r="F510" s="68">
        <f>ROUND(C510*E510,2)</f>
        <v>0</v>
      </c>
      <c r="G510" s="40"/>
      <c r="H510" s="6">
        <f t="shared" si="42"/>
        <v>0</v>
      </c>
    </row>
    <row r="511" spans="1:8" s="9" customFormat="1" ht="12.95" customHeight="1" x14ac:dyDescent="0.2">
      <c r="A511" s="19"/>
      <c r="B511" s="135"/>
      <c r="C511" s="62"/>
      <c r="D511" s="54"/>
      <c r="E511" s="216"/>
      <c r="F511" s="64"/>
      <c r="G511" s="40"/>
      <c r="H511" s="6">
        <f t="shared" si="42"/>
        <v>0</v>
      </c>
    </row>
    <row r="512" spans="1:8" s="9" customFormat="1" ht="12.95" customHeight="1" x14ac:dyDescent="0.2">
      <c r="A512" s="3">
        <v>9</v>
      </c>
      <c r="B512" s="66" t="s">
        <v>50</v>
      </c>
      <c r="C512" s="12"/>
      <c r="D512" s="65"/>
      <c r="E512" s="217"/>
      <c r="F512" s="68"/>
      <c r="G512" s="40"/>
      <c r="H512" s="6">
        <f t="shared" si="42"/>
        <v>0</v>
      </c>
    </row>
    <row r="513" spans="1:8" s="9" customFormat="1" ht="12.95" customHeight="1" x14ac:dyDescent="0.2">
      <c r="A513" s="21">
        <f>A512+0.1</f>
        <v>9.1</v>
      </c>
      <c r="B513" s="64" t="s">
        <v>236</v>
      </c>
      <c r="C513" s="90">
        <v>10</v>
      </c>
      <c r="D513" s="91" t="s">
        <v>38</v>
      </c>
      <c r="E513" s="204"/>
      <c r="F513" s="68">
        <f>ROUND(C513*E513,2)</f>
        <v>0</v>
      </c>
      <c r="G513" s="40"/>
      <c r="H513" s="6">
        <f t="shared" si="42"/>
        <v>0</v>
      </c>
    </row>
    <row r="514" spans="1:8" s="9" customFormat="1" ht="12.95" customHeight="1" x14ac:dyDescent="0.2">
      <c r="A514" s="21">
        <f>A513+0.1</f>
        <v>9.1999999999999993</v>
      </c>
      <c r="B514" s="64" t="s">
        <v>51</v>
      </c>
      <c r="C514" s="90">
        <v>7</v>
      </c>
      <c r="D514" s="91" t="s">
        <v>38</v>
      </c>
      <c r="E514" s="204"/>
      <c r="F514" s="68">
        <f>ROUND(C514*E514,2)</f>
        <v>0</v>
      </c>
      <c r="G514" s="40"/>
      <c r="H514" s="6">
        <f t="shared" si="42"/>
        <v>0</v>
      </c>
    </row>
    <row r="515" spans="1:8" s="9" customFormat="1" ht="12.95" customHeight="1" x14ac:dyDescent="0.2">
      <c r="A515" s="21">
        <f>A514+0.1</f>
        <v>9.3000000000000007</v>
      </c>
      <c r="B515" s="64" t="s">
        <v>52</v>
      </c>
      <c r="C515" s="90">
        <v>22.1</v>
      </c>
      <c r="D515" s="91" t="s">
        <v>61</v>
      </c>
      <c r="E515" s="204"/>
      <c r="F515" s="68">
        <f>ROUND(C515*E515,2)</f>
        <v>0</v>
      </c>
      <c r="G515" s="40"/>
      <c r="H515" s="6">
        <f t="shared" si="42"/>
        <v>0</v>
      </c>
    </row>
    <row r="516" spans="1:8" s="9" customFormat="1" ht="9.75" customHeight="1" x14ac:dyDescent="0.2">
      <c r="A516" s="53"/>
      <c r="B516" s="54"/>
      <c r="C516" s="134"/>
      <c r="D516" s="54"/>
      <c r="E516" s="216"/>
      <c r="F516" s="118"/>
      <c r="G516" s="40"/>
      <c r="H516" s="6">
        <f t="shared" si="42"/>
        <v>0</v>
      </c>
    </row>
    <row r="517" spans="1:8" s="9" customFormat="1" ht="12.95" customHeight="1" x14ac:dyDescent="0.2">
      <c r="A517" s="3">
        <v>10</v>
      </c>
      <c r="B517" s="66" t="s">
        <v>53</v>
      </c>
      <c r="C517" s="2"/>
      <c r="D517" s="65"/>
      <c r="E517" s="217"/>
      <c r="F517" s="165"/>
      <c r="G517" s="40"/>
      <c r="H517" s="6">
        <f t="shared" si="42"/>
        <v>0</v>
      </c>
    </row>
    <row r="518" spans="1:8" s="9" customFormat="1" ht="12.95" customHeight="1" x14ac:dyDescent="0.2">
      <c r="A518" s="21">
        <f>A517+0.1</f>
        <v>10.1</v>
      </c>
      <c r="B518" s="64" t="s">
        <v>237</v>
      </c>
      <c r="C518" s="90">
        <v>100</v>
      </c>
      <c r="D518" s="91" t="s">
        <v>60</v>
      </c>
      <c r="E518" s="204"/>
      <c r="F518" s="68">
        <f>ROUND(C518*E518,2)</f>
        <v>0</v>
      </c>
      <c r="G518" s="40"/>
      <c r="H518" s="6">
        <f t="shared" si="42"/>
        <v>0</v>
      </c>
    </row>
    <row r="519" spans="1:8" s="9" customFormat="1" ht="12.95" customHeight="1" x14ac:dyDescent="0.2">
      <c r="A519" s="21">
        <f>A518+0.1</f>
        <v>10.199999999999999</v>
      </c>
      <c r="B519" s="64" t="s">
        <v>51</v>
      </c>
      <c r="C519" s="90">
        <v>100</v>
      </c>
      <c r="D519" s="91" t="s">
        <v>8</v>
      </c>
      <c r="E519" s="200"/>
      <c r="F519" s="68">
        <f>ROUND(C519*E519,2)</f>
        <v>0</v>
      </c>
      <c r="G519" s="40"/>
      <c r="H519" s="6">
        <f t="shared" si="42"/>
        <v>0</v>
      </c>
    </row>
    <row r="520" spans="1:8" s="9" customFormat="1" ht="10.5" customHeight="1" x14ac:dyDescent="0.2">
      <c r="A520" s="19"/>
      <c r="B520" s="135"/>
      <c r="C520" s="134"/>
      <c r="D520" s="54"/>
      <c r="E520" s="216"/>
      <c r="F520" s="165"/>
      <c r="G520" s="40"/>
      <c r="H520" s="6">
        <f t="shared" si="42"/>
        <v>0</v>
      </c>
    </row>
    <row r="521" spans="1:8" s="9" customFormat="1" ht="12.95" customHeight="1" x14ac:dyDescent="0.2">
      <c r="A521" s="85">
        <v>11</v>
      </c>
      <c r="B521" s="62" t="s">
        <v>47</v>
      </c>
      <c r="C521" s="1"/>
      <c r="D521" s="103"/>
      <c r="E521" s="214"/>
      <c r="F521" s="68"/>
      <c r="G521" s="40"/>
      <c r="H521" s="6">
        <f t="shared" si="42"/>
        <v>0</v>
      </c>
    </row>
    <row r="522" spans="1:8" s="9" customFormat="1" ht="12.95" customHeight="1" x14ac:dyDescent="0.2">
      <c r="A522" s="70">
        <f>+A521+0.1</f>
        <v>11.1</v>
      </c>
      <c r="B522" s="64" t="s">
        <v>48</v>
      </c>
      <c r="C522" s="1">
        <v>6120</v>
      </c>
      <c r="D522" s="65" t="s">
        <v>60</v>
      </c>
      <c r="E522" s="214"/>
      <c r="F522" s="68">
        <f>ROUND(C522*E522,2)</f>
        <v>0</v>
      </c>
      <c r="G522" s="40"/>
      <c r="H522" s="6">
        <f t="shared" si="42"/>
        <v>0</v>
      </c>
    </row>
    <row r="523" spans="1:8" s="9" customFormat="1" ht="26.25" customHeight="1" x14ac:dyDescent="0.2">
      <c r="A523" s="70">
        <f t="shared" ref="A523:A524" si="46">+A522+0.1</f>
        <v>11.2</v>
      </c>
      <c r="B523" s="64" t="s">
        <v>76</v>
      </c>
      <c r="C523" s="1">
        <v>6120</v>
      </c>
      <c r="D523" s="65" t="s">
        <v>60</v>
      </c>
      <c r="E523" s="214"/>
      <c r="F523" s="68">
        <f>ROUND(C523*E523,2)</f>
        <v>0</v>
      </c>
      <c r="G523" s="40"/>
      <c r="H523" s="6">
        <f t="shared" ref="H523:H586" si="47">+C523*E523</f>
        <v>0</v>
      </c>
    </row>
    <row r="524" spans="1:8" s="9" customFormat="1" ht="12.95" customHeight="1" x14ac:dyDescent="0.2">
      <c r="A524" s="70">
        <f t="shared" si="46"/>
        <v>11.3</v>
      </c>
      <c r="B524" s="64" t="s">
        <v>151</v>
      </c>
      <c r="C524" s="1">
        <v>19151.189999999999</v>
      </c>
      <c r="D524" s="65" t="s">
        <v>329</v>
      </c>
      <c r="E524" s="202"/>
      <c r="F524" s="68">
        <f>ROUND(C524*E524,2)</f>
        <v>0</v>
      </c>
      <c r="G524" s="40"/>
      <c r="H524" s="6">
        <f t="shared" si="47"/>
        <v>0</v>
      </c>
    </row>
    <row r="525" spans="1:8" s="6" customFormat="1" ht="12.75" x14ac:dyDescent="0.2">
      <c r="A525" s="89"/>
      <c r="B525" s="58"/>
      <c r="C525" s="1"/>
      <c r="D525" s="65"/>
      <c r="E525" s="214"/>
      <c r="F525" s="165"/>
      <c r="G525" s="40"/>
      <c r="H525" s="6">
        <f t="shared" si="47"/>
        <v>0</v>
      </c>
    </row>
    <row r="526" spans="1:8" s="9" customFormat="1" ht="75.75" customHeight="1" x14ac:dyDescent="0.2">
      <c r="A526" s="85">
        <v>12</v>
      </c>
      <c r="B526" s="167" t="s">
        <v>311</v>
      </c>
      <c r="C526" s="1">
        <v>18000</v>
      </c>
      <c r="D526" s="103" t="s">
        <v>8</v>
      </c>
      <c r="E526" s="214"/>
      <c r="F526" s="68">
        <f>ROUND(C526*E526,2)</f>
        <v>0</v>
      </c>
      <c r="G526" s="40"/>
      <c r="H526" s="6">
        <f t="shared" si="47"/>
        <v>0</v>
      </c>
    </row>
    <row r="527" spans="1:8" s="9" customFormat="1" ht="12.95" customHeight="1" x14ac:dyDescent="0.2">
      <c r="A527" s="89"/>
      <c r="B527" s="58"/>
      <c r="C527" s="1"/>
      <c r="D527" s="103"/>
      <c r="E527" s="214"/>
      <c r="F527" s="68"/>
      <c r="G527" s="40"/>
      <c r="H527" s="6">
        <f t="shared" si="47"/>
        <v>0</v>
      </c>
    </row>
    <row r="528" spans="1:8" s="9" customFormat="1" ht="26.25" customHeight="1" x14ac:dyDescent="0.2">
      <c r="A528" s="3">
        <v>13</v>
      </c>
      <c r="B528" s="64" t="s">
        <v>79</v>
      </c>
      <c r="C528" s="90">
        <v>18000</v>
      </c>
      <c r="D528" s="91" t="s">
        <v>8</v>
      </c>
      <c r="E528" s="199"/>
      <c r="F528" s="68">
        <f>ROUND(C528*E528,2)</f>
        <v>0</v>
      </c>
      <c r="G528" s="40"/>
      <c r="H528" s="6">
        <f t="shared" si="47"/>
        <v>0</v>
      </c>
    </row>
    <row r="529" spans="1:9" s="44" customFormat="1" ht="12.95" customHeight="1" x14ac:dyDescent="0.2">
      <c r="A529" s="142"/>
      <c r="B529" s="143" t="s">
        <v>234</v>
      </c>
      <c r="C529" s="144"/>
      <c r="D529" s="145"/>
      <c r="E529" s="220"/>
      <c r="F529" s="176">
        <f>SUM(F483:F528)</f>
        <v>0</v>
      </c>
      <c r="G529" s="43"/>
      <c r="H529" s="44">
        <f t="shared" si="47"/>
        <v>0</v>
      </c>
    </row>
    <row r="530" spans="1:9" s="9" customFormat="1" ht="12.95" customHeight="1" x14ac:dyDescent="0.2">
      <c r="A530" s="53"/>
      <c r="B530" s="54"/>
      <c r="C530" s="55"/>
      <c r="D530" s="56"/>
      <c r="E530" s="197"/>
      <c r="F530" s="67"/>
      <c r="G530" s="40"/>
      <c r="H530" s="6">
        <f t="shared" si="47"/>
        <v>0</v>
      </c>
    </row>
    <row r="531" spans="1:9" s="5" customFormat="1" ht="17.25" customHeight="1" x14ac:dyDescent="0.2">
      <c r="A531" s="129" t="s">
        <v>86</v>
      </c>
      <c r="B531" s="66" t="s">
        <v>348</v>
      </c>
      <c r="C531" s="12"/>
      <c r="D531" s="65"/>
      <c r="E531" s="202"/>
      <c r="F531" s="256"/>
      <c r="G531" s="40"/>
      <c r="H531" s="6">
        <f t="shared" si="47"/>
        <v>0</v>
      </c>
      <c r="I531" s="6"/>
    </row>
    <row r="532" spans="1:9" s="5" customFormat="1" ht="17.25" customHeight="1" x14ac:dyDescent="0.2">
      <c r="A532" s="85">
        <v>1</v>
      </c>
      <c r="B532" s="58" t="s">
        <v>17</v>
      </c>
      <c r="C532" s="12"/>
      <c r="D532" s="65"/>
      <c r="E532" s="202"/>
      <c r="F532" s="64"/>
      <c r="G532" s="40"/>
      <c r="H532" s="6">
        <f t="shared" si="47"/>
        <v>0</v>
      </c>
      <c r="I532" s="6"/>
    </row>
    <row r="533" spans="1:9" s="5" customFormat="1" ht="12.75" x14ac:dyDescent="0.2">
      <c r="A533" s="130" t="s">
        <v>25</v>
      </c>
      <c r="B533" s="12" t="s">
        <v>147</v>
      </c>
      <c r="C533" s="12">
        <v>9360</v>
      </c>
      <c r="D533" s="65" t="s">
        <v>8</v>
      </c>
      <c r="E533" s="202"/>
      <c r="F533" s="64">
        <f>ROUND(E533*C533,2)</f>
        <v>0</v>
      </c>
      <c r="G533" s="40"/>
      <c r="H533" s="6">
        <f t="shared" si="47"/>
        <v>0</v>
      </c>
      <c r="I533" s="6"/>
    </row>
    <row r="534" spans="1:9" s="5" customFormat="1" ht="12.75" x14ac:dyDescent="0.2">
      <c r="A534" s="130"/>
      <c r="B534" s="64"/>
      <c r="C534" s="12"/>
      <c r="D534" s="65"/>
      <c r="E534" s="202"/>
      <c r="F534" s="64"/>
      <c r="G534" s="40"/>
      <c r="H534" s="6">
        <f t="shared" si="47"/>
        <v>0</v>
      </c>
      <c r="I534" s="6"/>
    </row>
    <row r="535" spans="1:9" s="5" customFormat="1" ht="24" customHeight="1" x14ac:dyDescent="0.2">
      <c r="A535" s="85">
        <v>2</v>
      </c>
      <c r="B535" s="66" t="s">
        <v>305</v>
      </c>
      <c r="C535" s="12"/>
      <c r="D535" s="65"/>
      <c r="E535" s="226"/>
      <c r="F535" s="259"/>
      <c r="G535" s="40"/>
      <c r="H535" s="6">
        <f t="shared" si="47"/>
        <v>0</v>
      </c>
      <c r="I535" s="6"/>
    </row>
    <row r="536" spans="1:9" s="5" customFormat="1" ht="11.25" customHeight="1" x14ac:dyDescent="0.2">
      <c r="A536" s="70">
        <f>+A535+0.1</f>
        <v>2.1</v>
      </c>
      <c r="B536" s="64" t="s">
        <v>58</v>
      </c>
      <c r="C536" s="12">
        <v>9360</v>
      </c>
      <c r="D536" s="65" t="s">
        <v>8</v>
      </c>
      <c r="E536" s="200"/>
      <c r="F536" s="64">
        <f>ROUND(E536*C536,2)</f>
        <v>0</v>
      </c>
      <c r="G536" s="40"/>
      <c r="H536" s="6">
        <f t="shared" si="47"/>
        <v>0</v>
      </c>
      <c r="I536" s="6"/>
    </row>
    <row r="537" spans="1:9" s="5" customFormat="1" ht="15" customHeight="1" x14ac:dyDescent="0.2">
      <c r="A537" s="70">
        <f t="shared" ref="A537:A538" si="48">+A536+0.1</f>
        <v>2.2000000000000002</v>
      </c>
      <c r="B537" s="12" t="s">
        <v>59</v>
      </c>
      <c r="C537" s="12">
        <v>6552</v>
      </c>
      <c r="D537" s="65" t="s">
        <v>60</v>
      </c>
      <c r="E537" s="200"/>
      <c r="F537" s="64">
        <f>ROUND(E537*C537,2)</f>
        <v>0</v>
      </c>
      <c r="G537" s="40"/>
      <c r="H537" s="6">
        <f t="shared" si="47"/>
        <v>0</v>
      </c>
      <c r="I537" s="6"/>
    </row>
    <row r="538" spans="1:9" s="5" customFormat="1" ht="25.5" x14ac:dyDescent="0.2">
      <c r="A538" s="70">
        <f t="shared" si="48"/>
        <v>2.2999999999999998</v>
      </c>
      <c r="B538" s="64" t="s">
        <v>175</v>
      </c>
      <c r="C538" s="12">
        <v>432.69</v>
      </c>
      <c r="D538" s="65" t="s">
        <v>61</v>
      </c>
      <c r="E538" s="200"/>
      <c r="F538" s="64">
        <f>ROUND(E538*C538,2)</f>
        <v>0</v>
      </c>
      <c r="G538" s="40"/>
      <c r="H538" s="6">
        <f t="shared" si="47"/>
        <v>0</v>
      </c>
      <c r="I538" s="6"/>
    </row>
    <row r="539" spans="1:9" s="5" customFormat="1" ht="12.75" x14ac:dyDescent="0.2">
      <c r="A539" s="168"/>
      <c r="B539" s="118"/>
      <c r="C539" s="2"/>
      <c r="D539" s="99"/>
      <c r="E539" s="213"/>
      <c r="F539" s="118"/>
      <c r="G539" s="40"/>
      <c r="H539" s="6">
        <f t="shared" si="47"/>
        <v>0</v>
      </c>
      <c r="I539" s="6"/>
    </row>
    <row r="540" spans="1:9" s="5" customFormat="1" ht="14.25" customHeight="1" x14ac:dyDescent="0.2">
      <c r="A540" s="85">
        <v>3</v>
      </c>
      <c r="B540" s="66" t="s">
        <v>9</v>
      </c>
      <c r="C540" s="66"/>
      <c r="D540" s="66"/>
      <c r="E540" s="200"/>
      <c r="F540" s="64"/>
      <c r="G540" s="40"/>
      <c r="H540" s="6">
        <f t="shared" si="47"/>
        <v>0</v>
      </c>
      <c r="I540" s="6"/>
    </row>
    <row r="541" spans="1:9" s="5" customFormat="1" ht="12.75" x14ac:dyDescent="0.2">
      <c r="A541" s="70">
        <f>+A540+0.1</f>
        <v>3.1</v>
      </c>
      <c r="B541" s="64" t="s">
        <v>62</v>
      </c>
      <c r="C541" s="64">
        <v>8236.7999999999993</v>
      </c>
      <c r="D541" s="69" t="s">
        <v>64</v>
      </c>
      <c r="E541" s="200"/>
      <c r="F541" s="64">
        <f>ROUND(E541*C541,2)</f>
        <v>0</v>
      </c>
      <c r="G541" s="40"/>
      <c r="H541" s="6">
        <f t="shared" si="47"/>
        <v>0</v>
      </c>
      <c r="I541" s="6"/>
    </row>
    <row r="542" spans="1:9" s="5" customFormat="1" ht="12.75" x14ac:dyDescent="0.2">
      <c r="A542" s="70">
        <f t="shared" ref="A542:A545" si="49">+A541+0.1</f>
        <v>3.2</v>
      </c>
      <c r="B542" s="64" t="s">
        <v>63</v>
      </c>
      <c r="C542" s="64">
        <v>936</v>
      </c>
      <c r="D542" s="65" t="s">
        <v>65</v>
      </c>
      <c r="E542" s="204"/>
      <c r="F542" s="64">
        <f>ROUND(E542*C542,2)</f>
        <v>0</v>
      </c>
      <c r="G542" s="40"/>
      <c r="H542" s="6">
        <f t="shared" si="47"/>
        <v>0</v>
      </c>
      <c r="I542" s="6"/>
    </row>
    <row r="543" spans="1:9" s="5" customFormat="1" ht="25.5" x14ac:dyDescent="0.2">
      <c r="A543" s="70">
        <f t="shared" si="49"/>
        <v>3.3</v>
      </c>
      <c r="B543" s="64" t="s">
        <v>67</v>
      </c>
      <c r="C543" s="64">
        <v>1615.5</v>
      </c>
      <c r="D543" s="65" t="s">
        <v>61</v>
      </c>
      <c r="E543" s="204"/>
      <c r="F543" s="64">
        <f>ROUND(E543*C543,2)</f>
        <v>0</v>
      </c>
      <c r="G543" s="40"/>
      <c r="H543" s="6">
        <f t="shared" si="47"/>
        <v>0</v>
      </c>
      <c r="I543" s="6"/>
    </row>
    <row r="544" spans="1:9" s="5" customFormat="1" ht="25.5" x14ac:dyDescent="0.2">
      <c r="A544" s="70">
        <f t="shared" si="49"/>
        <v>3.4</v>
      </c>
      <c r="B544" s="64" t="s">
        <v>46</v>
      </c>
      <c r="C544" s="64">
        <v>6731.24</v>
      </c>
      <c r="D544" s="69" t="s">
        <v>66</v>
      </c>
      <c r="E544" s="204"/>
      <c r="F544" s="64">
        <f>ROUND(E544*C544,2)</f>
        <v>0</v>
      </c>
      <c r="G544" s="40"/>
      <c r="H544" s="6">
        <f t="shared" si="47"/>
        <v>0</v>
      </c>
      <c r="I544" s="6"/>
    </row>
    <row r="545" spans="1:9" s="5" customFormat="1" ht="25.5" x14ac:dyDescent="0.2">
      <c r="A545" s="70">
        <f t="shared" si="49"/>
        <v>3.5</v>
      </c>
      <c r="B545" s="64" t="s">
        <v>176</v>
      </c>
      <c r="C545" s="64">
        <v>3497.45</v>
      </c>
      <c r="D545" s="69" t="s">
        <v>61</v>
      </c>
      <c r="E545" s="204"/>
      <c r="F545" s="64">
        <f>ROUND(E545*C545,2)</f>
        <v>0</v>
      </c>
      <c r="G545" s="40"/>
      <c r="H545" s="6">
        <f t="shared" si="47"/>
        <v>0</v>
      </c>
      <c r="I545" s="6"/>
    </row>
    <row r="546" spans="1:9" s="5" customFormat="1" ht="12.75" x14ac:dyDescent="0.2">
      <c r="A546" s="168"/>
      <c r="B546" s="122"/>
      <c r="C546" s="2"/>
      <c r="D546" s="122"/>
      <c r="E546" s="226"/>
      <c r="F546" s="118"/>
      <c r="G546" s="40"/>
      <c r="H546" s="6">
        <f t="shared" si="47"/>
        <v>0</v>
      </c>
      <c r="I546" s="6"/>
    </row>
    <row r="547" spans="1:9" s="5" customFormat="1" ht="14.25" customHeight="1" x14ac:dyDescent="0.2">
      <c r="A547" s="85">
        <v>4</v>
      </c>
      <c r="B547" s="66" t="s">
        <v>26</v>
      </c>
      <c r="C547" s="122"/>
      <c r="D547" s="122"/>
      <c r="E547" s="227"/>
      <c r="F547" s="118"/>
      <c r="G547" s="40"/>
      <c r="H547" s="6">
        <f t="shared" si="47"/>
        <v>0</v>
      </c>
      <c r="I547" s="6"/>
    </row>
    <row r="548" spans="1:9" s="5" customFormat="1" ht="15" customHeight="1" x14ac:dyDescent="0.2">
      <c r="A548" s="70">
        <f>+A547+0.1</f>
        <v>4.0999999999999996</v>
      </c>
      <c r="B548" s="64" t="s">
        <v>84</v>
      </c>
      <c r="C548" s="64">
        <v>9640.7999999999993</v>
      </c>
      <c r="D548" s="69" t="s">
        <v>8</v>
      </c>
      <c r="E548" s="202"/>
      <c r="F548" s="64">
        <f>ROUND(E548*C548,2)</f>
        <v>0</v>
      </c>
      <c r="G548" s="40"/>
      <c r="H548" s="6">
        <f t="shared" si="47"/>
        <v>0</v>
      </c>
      <c r="I548" s="6"/>
    </row>
    <row r="549" spans="1:9" s="5" customFormat="1" ht="9" customHeight="1" x14ac:dyDescent="0.2">
      <c r="A549" s="80"/>
      <c r="B549" s="64"/>
      <c r="C549" s="64"/>
      <c r="D549" s="69"/>
      <c r="E549" s="202"/>
      <c r="F549" s="64"/>
      <c r="G549" s="40"/>
      <c r="H549" s="6">
        <f t="shared" si="47"/>
        <v>0</v>
      </c>
      <c r="I549" s="6"/>
    </row>
    <row r="550" spans="1:9" s="5" customFormat="1" ht="12" customHeight="1" x14ac:dyDescent="0.2">
      <c r="A550" s="85">
        <v>5</v>
      </c>
      <c r="B550" s="66" t="s">
        <v>27</v>
      </c>
      <c r="C550" s="12"/>
      <c r="D550" s="65"/>
      <c r="E550" s="202"/>
      <c r="F550" s="64"/>
      <c r="G550" s="40"/>
      <c r="H550" s="6">
        <f t="shared" si="47"/>
        <v>0</v>
      </c>
      <c r="I550" s="6"/>
    </row>
    <row r="551" spans="1:9" s="5" customFormat="1" ht="15" customHeight="1" x14ac:dyDescent="0.2">
      <c r="A551" s="70">
        <f>+A550+0.1</f>
        <v>5.0999999999999996</v>
      </c>
      <c r="B551" s="64" t="s">
        <v>83</v>
      </c>
      <c r="C551" s="12">
        <v>9360</v>
      </c>
      <c r="D551" s="69" t="s">
        <v>8</v>
      </c>
      <c r="E551" s="202"/>
      <c r="F551" s="64">
        <f>ROUND(E551*C551,2)</f>
        <v>0</v>
      </c>
      <c r="G551" s="40"/>
      <c r="H551" s="6">
        <f t="shared" si="47"/>
        <v>0</v>
      </c>
      <c r="I551" s="6"/>
    </row>
    <row r="552" spans="1:9" s="5" customFormat="1" ht="8.25" customHeight="1" x14ac:dyDescent="0.2">
      <c r="A552" s="80"/>
      <c r="B552" s="66"/>
      <c r="C552" s="12"/>
      <c r="D552" s="65"/>
      <c r="E552" s="202"/>
      <c r="F552" s="64"/>
      <c r="G552" s="40"/>
      <c r="H552" s="6">
        <f t="shared" si="47"/>
        <v>0</v>
      </c>
      <c r="I552" s="6"/>
    </row>
    <row r="553" spans="1:9" s="5" customFormat="1" ht="13.5" customHeight="1" x14ac:dyDescent="0.2">
      <c r="A553" s="85">
        <v>6</v>
      </c>
      <c r="B553" s="66" t="s">
        <v>70</v>
      </c>
      <c r="C553" s="12"/>
      <c r="D553" s="65"/>
      <c r="E553" s="202"/>
      <c r="F553" s="64"/>
      <c r="G553" s="40"/>
      <c r="H553" s="6">
        <f t="shared" si="47"/>
        <v>0</v>
      </c>
      <c r="I553" s="6"/>
    </row>
    <row r="554" spans="1:9" s="5" customFormat="1" ht="12.75" x14ac:dyDescent="0.2">
      <c r="A554" s="70">
        <f>+A553+0.1</f>
        <v>6.1</v>
      </c>
      <c r="B554" s="64" t="s">
        <v>83</v>
      </c>
      <c r="C554" s="12">
        <v>9360</v>
      </c>
      <c r="D554" s="69" t="s">
        <v>8</v>
      </c>
      <c r="E554" s="202"/>
      <c r="F554" s="64">
        <f>ROUND(E554*C554,2)</f>
        <v>0</v>
      </c>
      <c r="G554" s="40"/>
      <c r="H554" s="6">
        <f t="shared" si="47"/>
        <v>0</v>
      </c>
      <c r="I554" s="6"/>
    </row>
    <row r="555" spans="1:9" s="5" customFormat="1" ht="9" customHeight="1" x14ac:dyDescent="0.2">
      <c r="A555" s="169"/>
      <c r="B555" s="122"/>
      <c r="C555" s="12"/>
      <c r="D555" s="65"/>
      <c r="E555" s="202"/>
      <c r="F555" s="64"/>
      <c r="G555" s="40"/>
      <c r="H555" s="6">
        <f t="shared" si="47"/>
        <v>0</v>
      </c>
      <c r="I555" s="6"/>
    </row>
    <row r="556" spans="1:9" s="5" customFormat="1" ht="23.25" customHeight="1" x14ac:dyDescent="0.2">
      <c r="A556" s="85">
        <v>7</v>
      </c>
      <c r="B556" s="66" t="s">
        <v>71</v>
      </c>
      <c r="C556" s="12"/>
      <c r="D556" s="65"/>
      <c r="E556" s="202"/>
      <c r="F556" s="64"/>
      <c r="G556" s="40"/>
      <c r="H556" s="6">
        <f t="shared" si="47"/>
        <v>0</v>
      </c>
      <c r="I556" s="6"/>
    </row>
    <row r="557" spans="1:9" s="5" customFormat="1" ht="12.75" customHeight="1" x14ac:dyDescent="0.2">
      <c r="A557" s="70">
        <f>+A556+0.1</f>
        <v>7.1</v>
      </c>
      <c r="B557" s="66" t="s">
        <v>188</v>
      </c>
      <c r="C557" s="68"/>
      <c r="D557" s="69"/>
      <c r="E557" s="202"/>
      <c r="F557" s="64"/>
      <c r="G557" s="40"/>
      <c r="H557" s="6">
        <f t="shared" si="47"/>
        <v>0</v>
      </c>
      <c r="I557" s="6"/>
    </row>
    <row r="558" spans="1:9" s="5" customFormat="1" ht="12.75" customHeight="1" x14ac:dyDescent="0.2">
      <c r="A558" s="70" t="s">
        <v>222</v>
      </c>
      <c r="B558" s="64" t="s">
        <v>243</v>
      </c>
      <c r="C558" s="64">
        <v>3</v>
      </c>
      <c r="D558" s="69" t="s">
        <v>23</v>
      </c>
      <c r="E558" s="229"/>
      <c r="F558" s="64">
        <f>ROUND(E558*C558,2)</f>
        <v>0</v>
      </c>
      <c r="G558" s="40"/>
      <c r="H558" s="6">
        <f t="shared" si="47"/>
        <v>0</v>
      </c>
      <c r="I558" s="6"/>
    </row>
    <row r="559" spans="1:9" s="5" customFormat="1" ht="12" customHeight="1" x14ac:dyDescent="0.2">
      <c r="A559" s="70" t="s">
        <v>223</v>
      </c>
      <c r="B559" s="64" t="s">
        <v>244</v>
      </c>
      <c r="C559" s="64">
        <v>25</v>
      </c>
      <c r="D559" s="69" t="s">
        <v>23</v>
      </c>
      <c r="E559" s="229"/>
      <c r="F559" s="64">
        <f>ROUND(E559*C559,2)</f>
        <v>0</v>
      </c>
      <c r="G559" s="40"/>
      <c r="H559" s="6">
        <f t="shared" si="47"/>
        <v>0</v>
      </c>
      <c r="I559" s="6"/>
    </row>
    <row r="560" spans="1:9" s="5" customFormat="1" ht="13.5" customHeight="1" x14ac:dyDescent="0.2">
      <c r="A560" s="70" t="s">
        <v>224</v>
      </c>
      <c r="B560" s="64" t="s">
        <v>246</v>
      </c>
      <c r="C560" s="64">
        <v>5</v>
      </c>
      <c r="D560" s="69" t="s">
        <v>23</v>
      </c>
      <c r="E560" s="229"/>
      <c r="F560" s="64">
        <f>ROUND(E560*C560,2)</f>
        <v>0</v>
      </c>
      <c r="G560" s="40"/>
      <c r="H560" s="6">
        <f t="shared" si="47"/>
        <v>0</v>
      </c>
      <c r="I560" s="6"/>
    </row>
    <row r="561" spans="1:9" s="5" customFormat="1" ht="13.5" customHeight="1" x14ac:dyDescent="0.2">
      <c r="A561" s="70" t="s">
        <v>225</v>
      </c>
      <c r="B561" s="64" t="s">
        <v>245</v>
      </c>
      <c r="C561" s="64">
        <v>3</v>
      </c>
      <c r="D561" s="69" t="s">
        <v>23</v>
      </c>
      <c r="E561" s="229"/>
      <c r="F561" s="64">
        <f>ROUND(E561*C561,2)</f>
        <v>0</v>
      </c>
      <c r="G561" s="40"/>
      <c r="H561" s="6">
        <f t="shared" si="47"/>
        <v>0</v>
      </c>
      <c r="I561" s="6"/>
    </row>
    <row r="562" spans="1:9" s="46" customFormat="1" ht="12.75" x14ac:dyDescent="0.2">
      <c r="A562" s="74" t="s">
        <v>226</v>
      </c>
      <c r="B562" s="116" t="s">
        <v>184</v>
      </c>
      <c r="C562" s="116">
        <v>72</v>
      </c>
      <c r="D562" s="137" t="s">
        <v>23</v>
      </c>
      <c r="E562" s="230"/>
      <c r="F562" s="116">
        <f>ROUND(E562*C562,2)</f>
        <v>0</v>
      </c>
      <c r="G562" s="43"/>
      <c r="H562" s="44">
        <f t="shared" si="47"/>
        <v>0</v>
      </c>
      <c r="I562" s="44"/>
    </row>
    <row r="563" spans="1:9" s="51" customFormat="1" ht="12.75" x14ac:dyDescent="0.2">
      <c r="A563" s="170"/>
      <c r="B563" s="171"/>
      <c r="C563" s="172"/>
      <c r="D563" s="171"/>
      <c r="E563" s="231"/>
      <c r="F563" s="260"/>
      <c r="G563" s="41"/>
      <c r="H563" s="42">
        <f t="shared" si="47"/>
        <v>0</v>
      </c>
      <c r="I563" s="42"/>
    </row>
    <row r="564" spans="1:9" s="5" customFormat="1" ht="27" customHeight="1" x14ac:dyDescent="0.2">
      <c r="A564" s="85">
        <v>8</v>
      </c>
      <c r="B564" s="66" t="s">
        <v>172</v>
      </c>
      <c r="C564" s="64"/>
      <c r="D564" s="69"/>
      <c r="E564" s="229"/>
      <c r="F564" s="64"/>
      <c r="G564" s="40"/>
      <c r="H564" s="6">
        <f t="shared" si="47"/>
        <v>0</v>
      </c>
      <c r="I564" s="6"/>
    </row>
    <row r="565" spans="1:9" s="5" customFormat="1" ht="13.5" customHeight="1" x14ac:dyDescent="0.2">
      <c r="A565" s="70">
        <f>+A564+0.1</f>
        <v>8.1</v>
      </c>
      <c r="B565" s="64" t="s">
        <v>28</v>
      </c>
      <c r="C565" s="64">
        <v>1</v>
      </c>
      <c r="D565" s="69" t="s">
        <v>23</v>
      </c>
      <c r="E565" s="229"/>
      <c r="F565" s="64">
        <f t="shared" ref="F565:F573" si="50">ROUND(E565*C565,2)</f>
        <v>0</v>
      </c>
      <c r="G565" s="40"/>
      <c r="H565" s="6">
        <f t="shared" si="47"/>
        <v>0</v>
      </c>
      <c r="I565" s="6"/>
    </row>
    <row r="566" spans="1:9" s="5" customFormat="1" ht="14.25" customHeight="1" x14ac:dyDescent="0.2">
      <c r="A566" s="70">
        <f t="shared" ref="A566:A573" si="51">+A565+0.1</f>
        <v>8.1999999999999993</v>
      </c>
      <c r="B566" s="64" t="s">
        <v>187</v>
      </c>
      <c r="C566" s="64">
        <v>8</v>
      </c>
      <c r="D566" s="69" t="s">
        <v>8</v>
      </c>
      <c r="E566" s="229"/>
      <c r="F566" s="64">
        <f t="shared" si="50"/>
        <v>0</v>
      </c>
      <c r="G566" s="40"/>
      <c r="H566" s="6">
        <f t="shared" si="47"/>
        <v>0</v>
      </c>
      <c r="I566" s="6"/>
    </row>
    <row r="567" spans="1:9" s="5" customFormat="1" ht="13.5" customHeight="1" x14ac:dyDescent="0.2">
      <c r="A567" s="70">
        <f t="shared" si="51"/>
        <v>8.3000000000000007</v>
      </c>
      <c r="B567" s="64" t="s">
        <v>186</v>
      </c>
      <c r="C567" s="64">
        <v>4</v>
      </c>
      <c r="D567" s="69" t="s">
        <v>23</v>
      </c>
      <c r="E567" s="229"/>
      <c r="F567" s="64">
        <f t="shared" si="50"/>
        <v>0</v>
      </c>
      <c r="G567" s="40"/>
      <c r="H567" s="6">
        <f t="shared" si="47"/>
        <v>0</v>
      </c>
      <c r="I567" s="6"/>
    </row>
    <row r="568" spans="1:9" s="5" customFormat="1" ht="14.25" customHeight="1" x14ac:dyDescent="0.2">
      <c r="A568" s="70">
        <f t="shared" si="51"/>
        <v>8.4</v>
      </c>
      <c r="B568" s="64" t="s">
        <v>184</v>
      </c>
      <c r="C568" s="64">
        <v>2</v>
      </c>
      <c r="D568" s="69" t="s">
        <v>23</v>
      </c>
      <c r="E568" s="229"/>
      <c r="F568" s="64">
        <f t="shared" si="50"/>
        <v>0</v>
      </c>
      <c r="G568" s="40"/>
      <c r="H568" s="6">
        <f t="shared" si="47"/>
        <v>0</v>
      </c>
      <c r="I568" s="6"/>
    </row>
    <row r="569" spans="1:9" s="5" customFormat="1" ht="13.5" customHeight="1" x14ac:dyDescent="0.2">
      <c r="A569" s="70">
        <f t="shared" si="51"/>
        <v>8.5</v>
      </c>
      <c r="B569" s="64" t="s">
        <v>29</v>
      </c>
      <c r="C569" s="64">
        <v>2</v>
      </c>
      <c r="D569" s="69" t="s">
        <v>23</v>
      </c>
      <c r="E569" s="229"/>
      <c r="F569" s="64">
        <f t="shared" si="50"/>
        <v>0</v>
      </c>
      <c r="G569" s="40"/>
      <c r="H569" s="6">
        <f t="shared" si="47"/>
        <v>0</v>
      </c>
      <c r="I569" s="6"/>
    </row>
    <row r="570" spans="1:9" s="5" customFormat="1" ht="13.5" customHeight="1" x14ac:dyDescent="0.2">
      <c r="A570" s="70">
        <f t="shared" si="51"/>
        <v>8.6</v>
      </c>
      <c r="B570" s="64" t="s">
        <v>30</v>
      </c>
      <c r="C570" s="64">
        <v>6.48</v>
      </c>
      <c r="D570" s="69" t="s">
        <v>3</v>
      </c>
      <c r="E570" s="229"/>
      <c r="F570" s="64">
        <f t="shared" si="50"/>
        <v>0</v>
      </c>
      <c r="G570" s="40"/>
      <c r="H570" s="6">
        <f t="shared" si="47"/>
        <v>0</v>
      </c>
      <c r="I570" s="6"/>
    </row>
    <row r="571" spans="1:9" s="5" customFormat="1" ht="13.5" customHeight="1" x14ac:dyDescent="0.2">
      <c r="A571" s="70">
        <f t="shared" si="51"/>
        <v>8.6999999999999993</v>
      </c>
      <c r="B571" s="64" t="s">
        <v>31</v>
      </c>
      <c r="C571" s="64">
        <v>7.6</v>
      </c>
      <c r="D571" s="69" t="s">
        <v>3</v>
      </c>
      <c r="E571" s="229"/>
      <c r="F571" s="64">
        <f t="shared" si="50"/>
        <v>0</v>
      </c>
      <c r="G571" s="40"/>
      <c r="H571" s="6">
        <f t="shared" si="47"/>
        <v>0</v>
      </c>
      <c r="I571" s="6"/>
    </row>
    <row r="572" spans="1:9" s="5" customFormat="1" ht="14.25" customHeight="1" x14ac:dyDescent="0.2">
      <c r="A572" s="70">
        <f t="shared" si="51"/>
        <v>8.8000000000000007</v>
      </c>
      <c r="B572" s="64" t="s">
        <v>32</v>
      </c>
      <c r="C572" s="81">
        <v>1.34</v>
      </c>
      <c r="D572" s="69" t="s">
        <v>3</v>
      </c>
      <c r="E572" s="229"/>
      <c r="F572" s="64">
        <f t="shared" si="50"/>
        <v>0</v>
      </c>
      <c r="G572" s="40"/>
      <c r="H572" s="6">
        <f t="shared" si="47"/>
        <v>0</v>
      </c>
      <c r="I572" s="6"/>
    </row>
    <row r="573" spans="1:9" s="5" customFormat="1" ht="17.25" customHeight="1" x14ac:dyDescent="0.2">
      <c r="A573" s="70">
        <f t="shared" si="51"/>
        <v>8.9</v>
      </c>
      <c r="B573" s="64" t="s">
        <v>33</v>
      </c>
      <c r="C573" s="64">
        <v>1</v>
      </c>
      <c r="D573" s="69" t="s">
        <v>23</v>
      </c>
      <c r="E573" s="229"/>
      <c r="F573" s="64">
        <f t="shared" si="50"/>
        <v>0</v>
      </c>
      <c r="G573" s="40"/>
      <c r="H573" s="6">
        <f t="shared" si="47"/>
        <v>0</v>
      </c>
      <c r="I573" s="6"/>
    </row>
    <row r="574" spans="1:9" s="5" customFormat="1" ht="12.75" x14ac:dyDescent="0.2">
      <c r="A574" s="87"/>
      <c r="B574" s="54"/>
      <c r="C574" s="62"/>
      <c r="D574" s="54"/>
      <c r="E574" s="198"/>
      <c r="F574" s="64"/>
      <c r="G574" s="40"/>
      <c r="H574" s="6">
        <f t="shared" si="47"/>
        <v>0</v>
      </c>
      <c r="I574" s="6"/>
    </row>
    <row r="575" spans="1:9" s="5" customFormat="1" ht="17.25" customHeight="1" x14ac:dyDescent="0.2">
      <c r="A575" s="85">
        <v>9</v>
      </c>
      <c r="B575" s="58" t="s">
        <v>49</v>
      </c>
      <c r="C575" s="62"/>
      <c r="D575" s="54"/>
      <c r="E575" s="198"/>
      <c r="F575" s="64"/>
      <c r="G575" s="40"/>
      <c r="H575" s="6">
        <f t="shared" si="47"/>
        <v>0</v>
      </c>
      <c r="I575" s="6"/>
    </row>
    <row r="576" spans="1:9" s="5" customFormat="1" ht="44.25" customHeight="1" x14ac:dyDescent="0.2">
      <c r="A576" s="70">
        <f>+A575+0.1</f>
        <v>9.1</v>
      </c>
      <c r="B576" s="86" t="s">
        <v>331</v>
      </c>
      <c r="C576" s="68">
        <v>2</v>
      </c>
      <c r="D576" s="69" t="s">
        <v>23</v>
      </c>
      <c r="E576" s="203"/>
      <c r="F576" s="64">
        <f>ROUND(E576*C576,2)</f>
        <v>0</v>
      </c>
      <c r="G576" s="40"/>
      <c r="H576" s="6">
        <f t="shared" si="47"/>
        <v>0</v>
      </c>
      <c r="I576" s="6"/>
    </row>
    <row r="577" spans="1:9" s="5" customFormat="1" ht="42" customHeight="1" x14ac:dyDescent="0.2">
      <c r="A577" s="70">
        <f t="shared" ref="A577:A580" si="52">+A576+0.1</f>
        <v>9.1999999999999993</v>
      </c>
      <c r="B577" s="86" t="s">
        <v>238</v>
      </c>
      <c r="C577" s="68">
        <v>15</v>
      </c>
      <c r="D577" s="69" t="s">
        <v>23</v>
      </c>
      <c r="E577" s="203"/>
      <c r="F577" s="64">
        <f>ROUND(E577*C577,2)</f>
        <v>0</v>
      </c>
      <c r="G577" s="40"/>
      <c r="H577" s="6">
        <f t="shared" si="47"/>
        <v>0</v>
      </c>
      <c r="I577" s="6"/>
    </row>
    <row r="578" spans="1:9" s="5" customFormat="1" ht="53.25" customHeight="1" x14ac:dyDescent="0.2">
      <c r="A578" s="70">
        <f t="shared" si="52"/>
        <v>9.3000000000000007</v>
      </c>
      <c r="B578" s="86" t="s">
        <v>336</v>
      </c>
      <c r="C578" s="12">
        <v>10</v>
      </c>
      <c r="D578" s="173" t="s">
        <v>23</v>
      </c>
      <c r="E578" s="222"/>
      <c r="F578" s="72">
        <f>ROUND(C578*E578,2)</f>
        <v>0</v>
      </c>
      <c r="G578" s="40"/>
      <c r="H578" s="6">
        <f t="shared" si="47"/>
        <v>0</v>
      </c>
      <c r="I578" s="6"/>
    </row>
    <row r="579" spans="1:9" s="5" customFormat="1" ht="26.25" customHeight="1" x14ac:dyDescent="0.2">
      <c r="A579" s="70">
        <f t="shared" si="52"/>
        <v>9.4</v>
      </c>
      <c r="B579" s="86" t="s">
        <v>74</v>
      </c>
      <c r="C579" s="68">
        <v>12</v>
      </c>
      <c r="D579" s="69" t="s">
        <v>23</v>
      </c>
      <c r="E579" s="203"/>
      <c r="F579" s="64">
        <f>ROUND(E579*C579,2)</f>
        <v>0</v>
      </c>
      <c r="G579" s="40"/>
      <c r="H579" s="6">
        <f t="shared" si="47"/>
        <v>0</v>
      </c>
      <c r="I579" s="6"/>
    </row>
    <row r="580" spans="1:9" s="5" customFormat="1" ht="25.5" x14ac:dyDescent="0.2">
      <c r="A580" s="70">
        <f t="shared" si="52"/>
        <v>9.5</v>
      </c>
      <c r="B580" s="86" t="s">
        <v>75</v>
      </c>
      <c r="C580" s="68">
        <v>15</v>
      </c>
      <c r="D580" s="69" t="s">
        <v>23</v>
      </c>
      <c r="E580" s="203"/>
      <c r="F580" s="64">
        <f>ROUND(E580*C580,2)</f>
        <v>0</v>
      </c>
      <c r="G580" s="40"/>
      <c r="H580" s="6">
        <f t="shared" si="47"/>
        <v>0</v>
      </c>
      <c r="I580" s="6"/>
    </row>
    <row r="581" spans="1:9" s="5" customFormat="1" ht="12.75" x14ac:dyDescent="0.2">
      <c r="A581" s="19"/>
      <c r="B581" s="54"/>
      <c r="C581" s="62"/>
      <c r="D581" s="54"/>
      <c r="E581" s="216"/>
      <c r="F581" s="118"/>
      <c r="G581" s="40"/>
      <c r="H581" s="6">
        <f t="shared" si="47"/>
        <v>0</v>
      </c>
      <c r="I581" s="6"/>
    </row>
    <row r="582" spans="1:9" s="5" customFormat="1" ht="12.75" x14ac:dyDescent="0.2">
      <c r="A582" s="85">
        <v>10</v>
      </c>
      <c r="B582" s="62" t="s">
        <v>47</v>
      </c>
      <c r="C582" s="12"/>
      <c r="D582" s="65"/>
      <c r="E582" s="202"/>
      <c r="F582" s="68"/>
      <c r="G582" s="40"/>
      <c r="H582" s="6">
        <f t="shared" si="47"/>
        <v>0</v>
      </c>
      <c r="I582" s="6"/>
    </row>
    <row r="583" spans="1:9" s="5" customFormat="1" ht="13.5" customHeight="1" x14ac:dyDescent="0.2">
      <c r="A583" s="70">
        <f>+A582+0.1</f>
        <v>10.1</v>
      </c>
      <c r="B583" s="64" t="s">
        <v>48</v>
      </c>
      <c r="C583" s="12">
        <v>6552</v>
      </c>
      <c r="D583" s="65" t="s">
        <v>60</v>
      </c>
      <c r="E583" s="202"/>
      <c r="F583" s="68">
        <f>ROUND(C583*E583,2)</f>
        <v>0</v>
      </c>
      <c r="G583" s="40"/>
      <c r="H583" s="6">
        <f t="shared" si="47"/>
        <v>0</v>
      </c>
      <c r="I583" s="6"/>
    </row>
    <row r="584" spans="1:9" s="5" customFormat="1" ht="25.5" x14ac:dyDescent="0.2">
      <c r="A584" s="70">
        <f t="shared" ref="A584:A585" si="53">+A583+0.1</f>
        <v>10.199999999999999</v>
      </c>
      <c r="B584" s="64" t="s">
        <v>76</v>
      </c>
      <c r="C584" s="12">
        <v>6552</v>
      </c>
      <c r="D584" s="65" t="s">
        <v>60</v>
      </c>
      <c r="E584" s="202"/>
      <c r="F584" s="68">
        <f>ROUND(C584*E584,2)</f>
        <v>0</v>
      </c>
      <c r="G584" s="40"/>
      <c r="H584" s="6">
        <f t="shared" si="47"/>
        <v>0</v>
      </c>
      <c r="I584" s="6"/>
    </row>
    <row r="585" spans="1:9" s="5" customFormat="1" ht="12.75" x14ac:dyDescent="0.2">
      <c r="A585" s="70">
        <f t="shared" si="53"/>
        <v>10.3</v>
      </c>
      <c r="B585" s="64" t="s">
        <v>196</v>
      </c>
      <c r="C585" s="12">
        <v>20503.04</v>
      </c>
      <c r="D585" s="65" t="s">
        <v>329</v>
      </c>
      <c r="E585" s="202"/>
      <c r="F585" s="68">
        <f>ROUND(C585*E585,2)</f>
        <v>0</v>
      </c>
      <c r="G585" s="40"/>
      <c r="H585" s="6">
        <f t="shared" si="47"/>
        <v>0</v>
      </c>
      <c r="I585" s="6"/>
    </row>
    <row r="586" spans="1:9" s="5" customFormat="1" ht="12.75" x14ac:dyDescent="0.2">
      <c r="A586" s="70"/>
      <c r="B586" s="64"/>
      <c r="C586" s="12"/>
      <c r="D586" s="65"/>
      <c r="E586" s="202"/>
      <c r="F586" s="68"/>
      <c r="G586" s="40"/>
      <c r="H586" s="6">
        <f t="shared" si="47"/>
        <v>0</v>
      </c>
      <c r="I586" s="6"/>
    </row>
    <row r="587" spans="1:9" s="5" customFormat="1" ht="76.5" x14ac:dyDescent="0.2">
      <c r="A587" s="85">
        <v>11</v>
      </c>
      <c r="B587" s="88" t="s">
        <v>311</v>
      </c>
      <c r="C587" s="12">
        <v>9360</v>
      </c>
      <c r="D587" s="65" t="s">
        <v>8</v>
      </c>
      <c r="E587" s="202"/>
      <c r="F587" s="68">
        <f>ROUND(C587*E587,2)</f>
        <v>0</v>
      </c>
      <c r="G587" s="40"/>
      <c r="H587" s="6">
        <f t="shared" ref="H587:H639" si="54">+C587*E587</f>
        <v>0</v>
      </c>
      <c r="I587" s="6"/>
    </row>
    <row r="588" spans="1:9" s="5" customFormat="1" ht="12.75" x14ac:dyDescent="0.2">
      <c r="A588" s="85"/>
      <c r="B588" s="58"/>
      <c r="C588" s="12"/>
      <c r="D588" s="65"/>
      <c r="E588" s="226"/>
      <c r="F588" s="165"/>
      <c r="G588" s="40"/>
      <c r="H588" s="6">
        <f t="shared" si="54"/>
        <v>0</v>
      </c>
      <c r="I588" s="6"/>
    </row>
    <row r="589" spans="1:9" s="5" customFormat="1" ht="25.5" x14ac:dyDescent="0.2">
      <c r="A589" s="3">
        <v>12</v>
      </c>
      <c r="B589" s="64" t="s">
        <v>79</v>
      </c>
      <c r="C589" s="90">
        <v>9360</v>
      </c>
      <c r="D589" s="91" t="s">
        <v>8</v>
      </c>
      <c r="E589" s="199"/>
      <c r="F589" s="68">
        <f>ROUND(C589*E589,2)</f>
        <v>0</v>
      </c>
      <c r="G589" s="40"/>
      <c r="H589" s="6">
        <f t="shared" si="54"/>
        <v>0</v>
      </c>
      <c r="I589" s="6"/>
    </row>
    <row r="590" spans="1:9" s="46" customFormat="1" ht="12.75" x14ac:dyDescent="0.2">
      <c r="A590" s="142"/>
      <c r="B590" s="143" t="s">
        <v>347</v>
      </c>
      <c r="C590" s="144"/>
      <c r="D590" s="145"/>
      <c r="E590" s="220"/>
      <c r="F590" s="176">
        <f>SUM(F533:F589)</f>
        <v>0</v>
      </c>
      <c r="G590" s="43"/>
      <c r="H590" s="44">
        <f t="shared" si="54"/>
        <v>0</v>
      </c>
      <c r="I590" s="44"/>
    </row>
    <row r="591" spans="1:9" s="5" customFormat="1" ht="6.75" customHeight="1" x14ac:dyDescent="0.2">
      <c r="A591" s="53"/>
      <c r="B591" s="54"/>
      <c r="C591" s="55"/>
      <c r="D591" s="56"/>
      <c r="E591" s="197"/>
      <c r="F591" s="67"/>
      <c r="G591" s="40"/>
      <c r="H591" s="6">
        <f t="shared" si="54"/>
        <v>0</v>
      </c>
      <c r="I591" s="6"/>
    </row>
    <row r="592" spans="1:9" s="5" customFormat="1" ht="12" customHeight="1" x14ac:dyDescent="0.2">
      <c r="A592" s="129" t="s">
        <v>150</v>
      </c>
      <c r="B592" s="66" t="s">
        <v>338</v>
      </c>
      <c r="C592" s="55"/>
      <c r="D592" s="56"/>
      <c r="E592" s="197"/>
      <c r="F592" s="67"/>
      <c r="G592" s="40"/>
      <c r="H592" s="6">
        <f t="shared" si="54"/>
        <v>0</v>
      </c>
      <c r="I592" s="6"/>
    </row>
    <row r="593" spans="1:9" s="5" customFormat="1" ht="8.25" customHeight="1" x14ac:dyDescent="0.2">
      <c r="A593" s="130"/>
      <c r="B593" s="64"/>
      <c r="C593" s="55"/>
      <c r="D593" s="56"/>
      <c r="E593" s="197"/>
      <c r="F593" s="67"/>
      <c r="G593" s="40"/>
      <c r="H593" s="6">
        <f t="shared" si="54"/>
        <v>0</v>
      </c>
      <c r="I593" s="6"/>
    </row>
    <row r="594" spans="1:9" s="5" customFormat="1" ht="38.25" x14ac:dyDescent="0.2">
      <c r="A594" s="85">
        <v>1</v>
      </c>
      <c r="B594" s="58" t="s">
        <v>337</v>
      </c>
      <c r="C594" s="62"/>
      <c r="D594" s="54"/>
      <c r="E594" s="198"/>
      <c r="F594" s="64"/>
      <c r="G594" s="40"/>
      <c r="H594" s="6">
        <f t="shared" si="54"/>
        <v>0</v>
      </c>
      <c r="I594" s="6"/>
    </row>
    <row r="595" spans="1:9" s="5" customFormat="1" ht="42.75" customHeight="1" x14ac:dyDescent="0.2">
      <c r="A595" s="70">
        <f>+A594+0.1</f>
        <v>1.1000000000000001</v>
      </c>
      <c r="B595" s="174" t="s">
        <v>73</v>
      </c>
      <c r="C595" s="68">
        <v>1</v>
      </c>
      <c r="D595" s="69" t="s">
        <v>23</v>
      </c>
      <c r="E595" s="203"/>
      <c r="F595" s="64">
        <f>ROUND(E595*C595,2)</f>
        <v>0</v>
      </c>
      <c r="G595" s="40"/>
      <c r="H595" s="6">
        <f t="shared" si="54"/>
        <v>0</v>
      </c>
      <c r="I595" s="6"/>
    </row>
    <row r="596" spans="1:9" s="5" customFormat="1" ht="42.75" customHeight="1" x14ac:dyDescent="0.2">
      <c r="A596" s="70">
        <f t="shared" ref="A596:A599" si="55">+A595+0.1</f>
        <v>1.2</v>
      </c>
      <c r="B596" s="174" t="s">
        <v>238</v>
      </c>
      <c r="C596" s="68">
        <v>11</v>
      </c>
      <c r="D596" s="69" t="s">
        <v>23</v>
      </c>
      <c r="E596" s="203"/>
      <c r="F596" s="64">
        <f>ROUND(E596*C596,2)</f>
        <v>0</v>
      </c>
      <c r="G596" s="40"/>
      <c r="H596" s="6">
        <f t="shared" si="54"/>
        <v>0</v>
      </c>
      <c r="I596" s="6"/>
    </row>
    <row r="597" spans="1:9" s="5" customFormat="1" ht="54" customHeight="1" x14ac:dyDescent="0.2">
      <c r="A597" s="70">
        <f t="shared" si="55"/>
        <v>1.3</v>
      </c>
      <c r="B597" s="174" t="s">
        <v>286</v>
      </c>
      <c r="C597" s="12">
        <v>10</v>
      </c>
      <c r="D597" s="173" t="s">
        <v>23</v>
      </c>
      <c r="E597" s="222"/>
      <c r="F597" s="72">
        <f>ROUND(C597*E597,2)</f>
        <v>0</v>
      </c>
      <c r="G597" s="40"/>
      <c r="H597" s="6">
        <f t="shared" si="54"/>
        <v>0</v>
      </c>
      <c r="I597" s="6"/>
    </row>
    <row r="598" spans="1:9" s="5" customFormat="1" ht="27" customHeight="1" x14ac:dyDescent="0.2">
      <c r="A598" s="70">
        <f t="shared" si="55"/>
        <v>1.4</v>
      </c>
      <c r="B598" s="64" t="s">
        <v>74</v>
      </c>
      <c r="C598" s="68">
        <v>11</v>
      </c>
      <c r="D598" s="69" t="s">
        <v>23</v>
      </c>
      <c r="E598" s="203"/>
      <c r="F598" s="64">
        <f>ROUND(E598*C598,2)</f>
        <v>0</v>
      </c>
      <c r="G598" s="40"/>
      <c r="H598" s="6">
        <f t="shared" si="54"/>
        <v>0</v>
      </c>
      <c r="I598" s="6"/>
    </row>
    <row r="599" spans="1:9" s="5" customFormat="1" ht="25.5" x14ac:dyDescent="0.2">
      <c r="A599" s="70">
        <f t="shared" si="55"/>
        <v>1.5</v>
      </c>
      <c r="B599" s="64" t="s">
        <v>75</v>
      </c>
      <c r="C599" s="68">
        <v>11</v>
      </c>
      <c r="D599" s="69" t="s">
        <v>23</v>
      </c>
      <c r="E599" s="203"/>
      <c r="F599" s="64">
        <f>ROUND(E599*C599,2)</f>
        <v>0</v>
      </c>
      <c r="G599" s="40"/>
      <c r="H599" s="6">
        <f t="shared" si="54"/>
        <v>0</v>
      </c>
      <c r="I599" s="6"/>
    </row>
    <row r="600" spans="1:9" s="5" customFormat="1" ht="8.25" customHeight="1" x14ac:dyDescent="0.2">
      <c r="A600" s="70"/>
      <c r="B600" s="64"/>
      <c r="C600" s="68"/>
      <c r="D600" s="69"/>
      <c r="E600" s="203"/>
      <c r="F600" s="64"/>
      <c r="G600" s="40"/>
      <c r="H600" s="6">
        <f t="shared" si="54"/>
        <v>0</v>
      </c>
      <c r="I600" s="6"/>
    </row>
    <row r="601" spans="1:9" s="5" customFormat="1" ht="27.75" customHeight="1" x14ac:dyDescent="0.2">
      <c r="A601" s="85">
        <v>2</v>
      </c>
      <c r="B601" s="58" t="s">
        <v>357</v>
      </c>
      <c r="C601" s="62"/>
      <c r="D601" s="54"/>
      <c r="E601" s="198"/>
      <c r="F601" s="64"/>
      <c r="G601" s="40"/>
      <c r="H601" s="6">
        <f t="shared" si="54"/>
        <v>0</v>
      </c>
      <c r="I601" s="6"/>
    </row>
    <row r="602" spans="1:9" s="5" customFormat="1" ht="29.25" customHeight="1" x14ac:dyDescent="0.2">
      <c r="A602" s="70">
        <f>+A601+0.1</f>
        <v>2.1</v>
      </c>
      <c r="B602" s="174" t="s">
        <v>358</v>
      </c>
      <c r="C602" s="68">
        <v>6</v>
      </c>
      <c r="D602" s="69" t="s">
        <v>23</v>
      </c>
      <c r="E602" s="203"/>
      <c r="F602" s="64">
        <f t="shared" ref="F602:F615" si="56">ROUND(E602*C602,2)</f>
        <v>0</v>
      </c>
      <c r="G602" s="40"/>
      <c r="H602" s="6">
        <f t="shared" si="54"/>
        <v>0</v>
      </c>
      <c r="I602" s="6"/>
    </row>
    <row r="603" spans="1:9" s="5" customFormat="1" ht="26.25" customHeight="1" x14ac:dyDescent="0.2">
      <c r="A603" s="74">
        <f t="shared" ref="A603:A610" si="57">+A602+0.1</f>
        <v>2.2000000000000002</v>
      </c>
      <c r="B603" s="175" t="s">
        <v>359</v>
      </c>
      <c r="C603" s="136">
        <v>150</v>
      </c>
      <c r="D603" s="137" t="s">
        <v>8</v>
      </c>
      <c r="E603" s="218"/>
      <c r="F603" s="116">
        <f t="shared" si="56"/>
        <v>0</v>
      </c>
      <c r="G603" s="40"/>
      <c r="H603" s="6">
        <f t="shared" si="54"/>
        <v>0</v>
      </c>
      <c r="I603" s="6"/>
    </row>
    <row r="604" spans="1:9" s="5" customFormat="1" ht="52.5" customHeight="1" x14ac:dyDescent="0.2">
      <c r="A604" s="70">
        <f t="shared" si="57"/>
        <v>2.2999999999999998</v>
      </c>
      <c r="B604" s="174" t="s">
        <v>371</v>
      </c>
      <c r="C604" s="68">
        <v>1</v>
      </c>
      <c r="D604" s="69" t="s">
        <v>23</v>
      </c>
      <c r="E604" s="203"/>
      <c r="F604" s="64">
        <f t="shared" si="56"/>
        <v>0</v>
      </c>
      <c r="G604" s="40"/>
      <c r="H604" s="6">
        <f t="shared" si="54"/>
        <v>0</v>
      </c>
      <c r="I604" s="6"/>
    </row>
    <row r="605" spans="1:9" s="5" customFormat="1" ht="52.5" customHeight="1" x14ac:dyDescent="0.2">
      <c r="A605" s="70">
        <f t="shared" si="57"/>
        <v>2.4</v>
      </c>
      <c r="B605" s="174" t="s">
        <v>370</v>
      </c>
      <c r="C605" s="68">
        <v>1</v>
      </c>
      <c r="D605" s="69" t="s">
        <v>23</v>
      </c>
      <c r="E605" s="203"/>
      <c r="F605" s="64">
        <f t="shared" si="56"/>
        <v>0</v>
      </c>
      <c r="G605" s="40"/>
      <c r="H605" s="6">
        <f t="shared" si="54"/>
        <v>0</v>
      </c>
      <c r="I605" s="6"/>
    </row>
    <row r="606" spans="1:9" s="5" customFormat="1" ht="16.5" customHeight="1" x14ac:dyDescent="0.2">
      <c r="A606" s="70">
        <f t="shared" si="57"/>
        <v>2.5</v>
      </c>
      <c r="B606" s="174" t="s">
        <v>360</v>
      </c>
      <c r="C606" s="68">
        <v>2</v>
      </c>
      <c r="D606" s="69" t="s">
        <v>23</v>
      </c>
      <c r="E606" s="203"/>
      <c r="F606" s="64">
        <f t="shared" si="56"/>
        <v>0</v>
      </c>
      <c r="G606" s="40"/>
      <c r="H606" s="6">
        <f t="shared" si="54"/>
        <v>0</v>
      </c>
      <c r="I606" s="6"/>
    </row>
    <row r="607" spans="1:9" s="5" customFormat="1" ht="14.25" customHeight="1" x14ac:dyDescent="0.2">
      <c r="A607" s="70">
        <f t="shared" si="57"/>
        <v>2.6</v>
      </c>
      <c r="B607" s="174" t="s">
        <v>361</v>
      </c>
      <c r="C607" s="68">
        <v>1</v>
      </c>
      <c r="D607" s="69" t="s">
        <v>10</v>
      </c>
      <c r="E607" s="203"/>
      <c r="F607" s="64">
        <f t="shared" si="56"/>
        <v>0</v>
      </c>
      <c r="G607" s="40"/>
      <c r="H607" s="6">
        <f t="shared" si="54"/>
        <v>0</v>
      </c>
      <c r="I607" s="6"/>
    </row>
    <row r="608" spans="1:9" s="5" customFormat="1" ht="12.75" customHeight="1" x14ac:dyDescent="0.2">
      <c r="A608" s="70">
        <f t="shared" si="57"/>
        <v>2.7</v>
      </c>
      <c r="B608" s="174" t="s">
        <v>362</v>
      </c>
      <c r="C608" s="68">
        <v>1</v>
      </c>
      <c r="D608" s="69" t="s">
        <v>23</v>
      </c>
      <c r="E608" s="203"/>
      <c r="F608" s="64">
        <f t="shared" si="56"/>
        <v>0</v>
      </c>
      <c r="G608" s="40"/>
      <c r="H608" s="6">
        <f t="shared" si="54"/>
        <v>0</v>
      </c>
      <c r="I608" s="6"/>
    </row>
    <row r="609" spans="1:9" s="5" customFormat="1" ht="16.5" customHeight="1" x14ac:dyDescent="0.2">
      <c r="A609" s="70">
        <f t="shared" si="57"/>
        <v>2.8</v>
      </c>
      <c r="B609" s="174" t="s">
        <v>363</v>
      </c>
      <c r="C609" s="68">
        <v>1</v>
      </c>
      <c r="D609" s="69" t="s">
        <v>23</v>
      </c>
      <c r="E609" s="203"/>
      <c r="F609" s="64">
        <f t="shared" si="56"/>
        <v>0</v>
      </c>
      <c r="G609" s="40"/>
      <c r="H609" s="6">
        <f t="shared" si="54"/>
        <v>0</v>
      </c>
      <c r="I609" s="6"/>
    </row>
    <row r="610" spans="1:9" s="5" customFormat="1" ht="13.5" customHeight="1" x14ac:dyDescent="0.2">
      <c r="A610" s="70">
        <f t="shared" si="57"/>
        <v>2.9</v>
      </c>
      <c r="B610" s="174" t="s">
        <v>364</v>
      </c>
      <c r="C610" s="68">
        <v>1</v>
      </c>
      <c r="D610" s="69" t="s">
        <v>23</v>
      </c>
      <c r="E610" s="203"/>
      <c r="F610" s="64">
        <f t="shared" si="56"/>
        <v>0</v>
      </c>
      <c r="G610" s="40"/>
      <c r="H610" s="6">
        <f t="shared" si="54"/>
        <v>0</v>
      </c>
      <c r="I610" s="6"/>
    </row>
    <row r="611" spans="1:9" s="46" customFormat="1" ht="26.25" customHeight="1" x14ac:dyDescent="0.2">
      <c r="A611" s="148">
        <v>2.1</v>
      </c>
      <c r="B611" s="175" t="s">
        <v>365</v>
      </c>
      <c r="C611" s="136">
        <v>1</v>
      </c>
      <c r="D611" s="137" t="s">
        <v>10</v>
      </c>
      <c r="E611" s="218"/>
      <c r="F611" s="116">
        <f t="shared" si="56"/>
        <v>0</v>
      </c>
      <c r="G611" s="43"/>
      <c r="H611" s="44">
        <f t="shared" si="54"/>
        <v>0</v>
      </c>
      <c r="I611" s="44"/>
    </row>
    <row r="612" spans="1:9" s="5" customFormat="1" ht="18.75" customHeight="1" x14ac:dyDescent="0.2">
      <c r="A612" s="80">
        <v>2.11</v>
      </c>
      <c r="B612" s="174" t="s">
        <v>366</v>
      </c>
      <c r="C612" s="68">
        <v>1</v>
      </c>
      <c r="D612" s="69" t="s">
        <v>10</v>
      </c>
      <c r="E612" s="203"/>
      <c r="F612" s="64">
        <f t="shared" si="56"/>
        <v>0</v>
      </c>
      <c r="G612" s="40"/>
      <c r="H612" s="6">
        <f t="shared" si="54"/>
        <v>0</v>
      </c>
      <c r="I612" s="6"/>
    </row>
    <row r="613" spans="1:9" s="5" customFormat="1" ht="26.25" customHeight="1" x14ac:dyDescent="0.2">
      <c r="A613" s="80">
        <v>2.12</v>
      </c>
      <c r="B613" s="174" t="s">
        <v>367</v>
      </c>
      <c r="C613" s="68">
        <v>1</v>
      </c>
      <c r="D613" s="69" t="s">
        <v>10</v>
      </c>
      <c r="E613" s="203"/>
      <c r="F613" s="64">
        <f t="shared" si="56"/>
        <v>0</v>
      </c>
      <c r="G613" s="40"/>
      <c r="H613" s="6">
        <f t="shared" si="54"/>
        <v>0</v>
      </c>
      <c r="I613" s="6"/>
    </row>
    <row r="614" spans="1:9" s="5" customFormat="1" ht="16.5" customHeight="1" x14ac:dyDescent="0.2">
      <c r="A614" s="80">
        <v>2.13</v>
      </c>
      <c r="B614" s="174" t="s">
        <v>368</v>
      </c>
      <c r="C614" s="68">
        <v>16</v>
      </c>
      <c r="D614" s="69" t="s">
        <v>38</v>
      </c>
      <c r="E614" s="203"/>
      <c r="F614" s="64">
        <f t="shared" si="56"/>
        <v>0</v>
      </c>
      <c r="G614" s="40"/>
      <c r="H614" s="6">
        <f t="shared" si="54"/>
        <v>0</v>
      </c>
      <c r="I614" s="6"/>
    </row>
    <row r="615" spans="1:9" s="5" customFormat="1" ht="28.5" customHeight="1" x14ac:dyDescent="0.2">
      <c r="A615" s="80">
        <v>2.14</v>
      </c>
      <c r="B615" s="174" t="s">
        <v>369</v>
      </c>
      <c r="C615" s="68">
        <v>2</v>
      </c>
      <c r="D615" s="69" t="s">
        <v>23</v>
      </c>
      <c r="E615" s="203"/>
      <c r="F615" s="64">
        <f t="shared" si="56"/>
        <v>0</v>
      </c>
      <c r="G615" s="40"/>
      <c r="H615" s="6">
        <f t="shared" si="54"/>
        <v>0</v>
      </c>
      <c r="I615" s="6"/>
    </row>
    <row r="616" spans="1:9" s="5" customFormat="1" ht="12" customHeight="1" x14ac:dyDescent="0.2">
      <c r="A616" s="70"/>
      <c r="B616" s="174"/>
      <c r="C616" s="68"/>
      <c r="D616" s="69"/>
      <c r="E616" s="203"/>
      <c r="F616" s="64"/>
      <c r="G616" s="40"/>
      <c r="H616" s="6">
        <f t="shared" si="54"/>
        <v>0</v>
      </c>
      <c r="I616" s="6"/>
    </row>
    <row r="617" spans="1:9" s="5" customFormat="1" ht="25.5" customHeight="1" x14ac:dyDescent="0.2">
      <c r="A617" s="85">
        <v>3</v>
      </c>
      <c r="B617" s="58" t="s">
        <v>350</v>
      </c>
      <c r="C617" s="68"/>
      <c r="D617" s="69"/>
      <c r="E617" s="203"/>
      <c r="F617" s="64"/>
      <c r="G617" s="40"/>
      <c r="H617" s="6">
        <f t="shared" si="54"/>
        <v>0</v>
      </c>
      <c r="I617" s="6"/>
    </row>
    <row r="618" spans="1:9" s="5" customFormat="1" ht="25.5" customHeight="1" x14ac:dyDescent="0.2">
      <c r="A618" s="70">
        <v>3.1</v>
      </c>
      <c r="B618" s="174" t="s">
        <v>351</v>
      </c>
      <c r="C618" s="68">
        <v>1</v>
      </c>
      <c r="D618" s="69" t="s">
        <v>23</v>
      </c>
      <c r="E618" s="203"/>
      <c r="F618" s="64">
        <f t="shared" ref="F618:F624" si="58">ROUND(E618*C618,2)</f>
        <v>0</v>
      </c>
      <c r="G618" s="40"/>
      <c r="H618" s="6">
        <f t="shared" si="54"/>
        <v>0</v>
      </c>
      <c r="I618" s="6"/>
    </row>
    <row r="619" spans="1:9" s="5" customFormat="1" ht="25.5" customHeight="1" x14ac:dyDescent="0.2">
      <c r="A619" s="70">
        <v>3.2</v>
      </c>
      <c r="B619" s="174" t="s">
        <v>352</v>
      </c>
      <c r="C619" s="68">
        <v>10</v>
      </c>
      <c r="D619" s="69" t="s">
        <v>23</v>
      </c>
      <c r="E619" s="203"/>
      <c r="F619" s="64">
        <f t="shared" si="58"/>
        <v>0</v>
      </c>
      <c r="G619" s="40"/>
      <c r="H619" s="6">
        <f t="shared" si="54"/>
        <v>0</v>
      </c>
      <c r="I619" s="6"/>
    </row>
    <row r="620" spans="1:9" s="5" customFormat="1" ht="15.75" customHeight="1" x14ac:dyDescent="0.2">
      <c r="A620" s="70">
        <v>3.3</v>
      </c>
      <c r="B620" s="174" t="s">
        <v>353</v>
      </c>
      <c r="C620" s="68">
        <v>10</v>
      </c>
      <c r="D620" s="69" t="s">
        <v>23</v>
      </c>
      <c r="E620" s="203"/>
      <c r="F620" s="64">
        <f t="shared" si="58"/>
        <v>0</v>
      </c>
      <c r="G620" s="40"/>
      <c r="H620" s="6">
        <f t="shared" si="54"/>
        <v>0</v>
      </c>
      <c r="I620" s="6"/>
    </row>
    <row r="621" spans="1:9" s="5" customFormat="1" ht="16.5" customHeight="1" x14ac:dyDescent="0.2">
      <c r="A621" s="70">
        <v>3.4</v>
      </c>
      <c r="B621" s="174" t="s">
        <v>354</v>
      </c>
      <c r="C621" s="68">
        <v>1</v>
      </c>
      <c r="D621" s="69" t="s">
        <v>23</v>
      </c>
      <c r="E621" s="203"/>
      <c r="F621" s="64">
        <f t="shared" si="58"/>
        <v>0</v>
      </c>
      <c r="G621" s="40"/>
      <c r="H621" s="6">
        <f t="shared" si="54"/>
        <v>0</v>
      </c>
      <c r="I621" s="6"/>
    </row>
    <row r="622" spans="1:9" s="5" customFormat="1" ht="15" customHeight="1" x14ac:dyDescent="0.2">
      <c r="A622" s="70">
        <v>3.5</v>
      </c>
      <c r="B622" s="174" t="s">
        <v>355</v>
      </c>
      <c r="C622" s="68">
        <v>1</v>
      </c>
      <c r="D622" s="69" t="s">
        <v>23</v>
      </c>
      <c r="E622" s="203"/>
      <c r="F622" s="64">
        <f t="shared" si="58"/>
        <v>0</v>
      </c>
      <c r="G622" s="40"/>
      <c r="H622" s="6">
        <f t="shared" si="54"/>
        <v>0</v>
      </c>
      <c r="I622" s="6"/>
    </row>
    <row r="623" spans="1:9" s="5" customFormat="1" ht="22.5" customHeight="1" x14ac:dyDescent="0.2">
      <c r="A623" s="70">
        <v>3.6</v>
      </c>
      <c r="B623" s="174" t="s">
        <v>356</v>
      </c>
      <c r="C623" s="68">
        <v>1</v>
      </c>
      <c r="D623" s="69" t="s">
        <v>23</v>
      </c>
      <c r="E623" s="203"/>
      <c r="F623" s="64">
        <f t="shared" si="58"/>
        <v>0</v>
      </c>
      <c r="G623" s="40"/>
      <c r="H623" s="6">
        <f t="shared" si="54"/>
        <v>0</v>
      </c>
      <c r="I623" s="6"/>
    </row>
    <row r="624" spans="1:9" s="5" customFormat="1" ht="38.25" x14ac:dyDescent="0.2">
      <c r="A624" s="85">
        <v>4</v>
      </c>
      <c r="B624" s="58" t="s">
        <v>339</v>
      </c>
      <c r="C624" s="68">
        <v>1</v>
      </c>
      <c r="D624" s="69" t="s">
        <v>6</v>
      </c>
      <c r="E624" s="203"/>
      <c r="F624" s="64">
        <f t="shared" si="58"/>
        <v>0</v>
      </c>
      <c r="G624" s="40"/>
      <c r="H624" s="6">
        <f t="shared" si="54"/>
        <v>0</v>
      </c>
      <c r="I624" s="6"/>
    </row>
    <row r="625" spans="1:9" s="5" customFormat="1" ht="7.5" customHeight="1" x14ac:dyDescent="0.2">
      <c r="A625" s="70"/>
      <c r="B625" s="174"/>
      <c r="C625" s="68"/>
      <c r="D625" s="69"/>
      <c r="E625" s="203"/>
      <c r="F625" s="64"/>
      <c r="G625" s="40"/>
      <c r="H625" s="6">
        <f t="shared" si="54"/>
        <v>0</v>
      </c>
      <c r="I625" s="6"/>
    </row>
    <row r="626" spans="1:9" s="5" customFormat="1" ht="45" customHeight="1" x14ac:dyDescent="0.2">
      <c r="A626" s="85">
        <v>5</v>
      </c>
      <c r="B626" s="58" t="s">
        <v>340</v>
      </c>
      <c r="C626" s="68">
        <v>1</v>
      </c>
      <c r="D626" s="69" t="s">
        <v>6</v>
      </c>
      <c r="E626" s="203"/>
      <c r="F626" s="64">
        <f>ROUND(E626*C626,2)</f>
        <v>0</v>
      </c>
      <c r="G626" s="40"/>
      <c r="H626" s="6">
        <f t="shared" si="54"/>
        <v>0</v>
      </c>
      <c r="I626" s="6"/>
    </row>
    <row r="627" spans="1:9" ht="7.5" customHeight="1" x14ac:dyDescent="0.2">
      <c r="A627" s="53"/>
      <c r="B627" s="54"/>
      <c r="C627" s="55"/>
      <c r="D627" s="56"/>
      <c r="E627" s="197"/>
      <c r="F627" s="244"/>
      <c r="G627" s="40"/>
      <c r="H627" s="6">
        <f t="shared" si="54"/>
        <v>0</v>
      </c>
    </row>
    <row r="628" spans="1:9" ht="37.5" customHeight="1" x14ac:dyDescent="0.2">
      <c r="A628" s="85">
        <v>6</v>
      </c>
      <c r="B628" s="58" t="s">
        <v>341</v>
      </c>
      <c r="C628" s="68">
        <v>1</v>
      </c>
      <c r="D628" s="69" t="s">
        <v>6</v>
      </c>
      <c r="E628" s="203"/>
      <c r="F628" s="64">
        <f>ROUND(E628*C628,2)</f>
        <v>0</v>
      </c>
      <c r="G628" s="40"/>
      <c r="H628" s="6">
        <f t="shared" si="54"/>
        <v>0</v>
      </c>
    </row>
    <row r="629" spans="1:9" ht="6.75" customHeight="1" x14ac:dyDescent="0.2">
      <c r="A629" s="53"/>
      <c r="B629" s="54"/>
      <c r="C629" s="55"/>
      <c r="D629" s="56"/>
      <c r="E629" s="197"/>
      <c r="F629" s="244"/>
      <c r="G629" s="40"/>
      <c r="H629" s="6">
        <f t="shared" si="54"/>
        <v>0</v>
      </c>
    </row>
    <row r="630" spans="1:9" ht="43.5" customHeight="1" x14ac:dyDescent="0.2">
      <c r="A630" s="85">
        <v>7</v>
      </c>
      <c r="B630" s="58" t="s">
        <v>342</v>
      </c>
      <c r="C630" s="68">
        <v>1</v>
      </c>
      <c r="D630" s="69" t="s">
        <v>6</v>
      </c>
      <c r="E630" s="203"/>
      <c r="F630" s="64">
        <f>ROUND(E630*C630,2)</f>
        <v>0</v>
      </c>
      <c r="G630" s="40"/>
      <c r="H630" s="6">
        <f t="shared" si="54"/>
        <v>0</v>
      </c>
    </row>
    <row r="631" spans="1:9" ht="6" customHeight="1" x14ac:dyDescent="0.2">
      <c r="A631" s="53"/>
      <c r="B631" s="54"/>
      <c r="C631" s="55"/>
      <c r="D631" s="56"/>
      <c r="E631" s="197"/>
      <c r="F631" s="244"/>
      <c r="G631" s="40"/>
      <c r="H631" s="6">
        <f t="shared" si="54"/>
        <v>0</v>
      </c>
    </row>
    <row r="632" spans="1:9" ht="42.75" customHeight="1" x14ac:dyDescent="0.2">
      <c r="A632" s="85">
        <v>8</v>
      </c>
      <c r="B632" s="58" t="s">
        <v>343</v>
      </c>
      <c r="C632" s="68">
        <v>1</v>
      </c>
      <c r="D632" s="69" t="s">
        <v>23</v>
      </c>
      <c r="E632" s="203"/>
      <c r="F632" s="64">
        <f>ROUND(E632*C632,2)</f>
        <v>0</v>
      </c>
      <c r="G632" s="40"/>
      <c r="H632" s="6">
        <f t="shared" si="54"/>
        <v>0</v>
      </c>
    </row>
    <row r="633" spans="1:9" ht="12.95" customHeight="1" x14ac:dyDescent="0.2">
      <c r="A633" s="176"/>
      <c r="B633" s="143" t="s">
        <v>230</v>
      </c>
      <c r="C633" s="176"/>
      <c r="D633" s="177"/>
      <c r="E633" s="228"/>
      <c r="F633" s="176">
        <f>SUM(F595:F632)</f>
        <v>0</v>
      </c>
      <c r="G633" s="40"/>
      <c r="H633" s="6">
        <f t="shared" si="54"/>
        <v>0</v>
      </c>
    </row>
    <row r="634" spans="1:9" ht="9.75" customHeight="1" x14ac:dyDescent="0.2">
      <c r="A634" s="53"/>
      <c r="B634" s="54"/>
      <c r="C634" s="55"/>
      <c r="D634" s="56"/>
      <c r="E634" s="197"/>
      <c r="F634" s="244"/>
      <c r="G634" s="40"/>
      <c r="H634" s="6">
        <f t="shared" si="54"/>
        <v>0</v>
      </c>
    </row>
    <row r="635" spans="1:9" ht="12.95" customHeight="1" x14ac:dyDescent="0.2">
      <c r="A635" s="60" t="s">
        <v>13</v>
      </c>
      <c r="B635" s="58" t="s">
        <v>14</v>
      </c>
      <c r="C635" s="68"/>
      <c r="D635" s="69"/>
      <c r="E635" s="199"/>
      <c r="F635" s="67"/>
      <c r="G635" s="40"/>
      <c r="H635" s="6">
        <f t="shared" si="54"/>
        <v>0</v>
      </c>
    </row>
    <row r="636" spans="1:9" ht="51" x14ac:dyDescent="0.2">
      <c r="A636" s="3">
        <v>1</v>
      </c>
      <c r="B636" s="86" t="s">
        <v>309</v>
      </c>
      <c r="C636" s="178">
        <v>4</v>
      </c>
      <c r="D636" s="69" t="s">
        <v>23</v>
      </c>
      <c r="E636" s="30"/>
      <c r="F636" s="68">
        <f>ROUND(E636*C636,2)</f>
        <v>0</v>
      </c>
      <c r="G636" s="40"/>
      <c r="H636" s="6">
        <f t="shared" si="54"/>
        <v>0</v>
      </c>
    </row>
    <row r="637" spans="1:9" ht="9.75" customHeight="1" x14ac:dyDescent="0.2">
      <c r="A637" s="3"/>
      <c r="B637" s="86"/>
      <c r="C637" s="179"/>
      <c r="D637" s="69"/>
      <c r="E637" s="30"/>
      <c r="F637" s="68"/>
      <c r="G637" s="40"/>
      <c r="H637" s="6">
        <f t="shared" si="54"/>
        <v>0</v>
      </c>
    </row>
    <row r="638" spans="1:9" ht="27" customHeight="1" x14ac:dyDescent="0.2">
      <c r="A638" s="3">
        <v>2</v>
      </c>
      <c r="B638" s="64" t="s">
        <v>310</v>
      </c>
      <c r="C638" s="237"/>
      <c r="D638" s="69" t="s">
        <v>102</v>
      </c>
      <c r="E638" s="199"/>
      <c r="F638" s="68">
        <f>ROUND(E638*C638,2)</f>
        <v>0</v>
      </c>
      <c r="G638" s="40"/>
      <c r="H638" s="6">
        <f t="shared" si="54"/>
        <v>0</v>
      </c>
    </row>
    <row r="639" spans="1:9" ht="12.95" customHeight="1" x14ac:dyDescent="0.2">
      <c r="A639" s="180"/>
      <c r="B639" s="93" t="s">
        <v>103</v>
      </c>
      <c r="C639" s="180"/>
      <c r="D639" s="181"/>
      <c r="E639" s="209"/>
      <c r="F639" s="180">
        <f>SUM(F636:F638)</f>
        <v>0</v>
      </c>
      <c r="H639" s="6">
        <f t="shared" si="54"/>
        <v>0</v>
      </c>
    </row>
    <row r="640" spans="1:9" s="52" customFormat="1" ht="12.95" customHeight="1" x14ac:dyDescent="0.2">
      <c r="A640" s="182"/>
      <c r="B640" s="183" t="s">
        <v>104</v>
      </c>
      <c r="C640" s="182"/>
      <c r="D640" s="182"/>
      <c r="E640" s="232"/>
      <c r="F640" s="182">
        <f>+F75+F179+F243+F306+F413+F479+F529+F590+F633+F639</f>
        <v>0</v>
      </c>
      <c r="H640" s="44">
        <f>+F75+F179+F243+F306+F413+F479+F529+F590+F633+F639</f>
        <v>0</v>
      </c>
    </row>
    <row r="641" spans="1:13" ht="12.95" customHeight="1" x14ac:dyDescent="0.2">
      <c r="A641" s="184"/>
      <c r="B641" s="185" t="s">
        <v>104</v>
      </c>
      <c r="C641" s="184"/>
      <c r="D641" s="184"/>
      <c r="E641" s="233"/>
      <c r="F641" s="184">
        <f>+F640</f>
        <v>0</v>
      </c>
      <c r="H641" s="6"/>
    </row>
    <row r="642" spans="1:13" ht="12.95" customHeight="1" x14ac:dyDescent="0.2">
      <c r="A642" s="68"/>
      <c r="B642" s="97"/>
      <c r="C642" s="68"/>
      <c r="D642" s="69"/>
      <c r="E642" s="199"/>
      <c r="F642" s="67"/>
      <c r="H642" s="6"/>
    </row>
    <row r="643" spans="1:13" ht="12.95" customHeight="1" x14ac:dyDescent="0.2">
      <c r="A643" s="68"/>
      <c r="B643" s="67" t="s">
        <v>5</v>
      </c>
      <c r="C643" s="68"/>
      <c r="D643" s="69"/>
      <c r="E643" s="199"/>
      <c r="F643" s="68"/>
      <c r="H643" s="6"/>
    </row>
    <row r="644" spans="1:13" s="11" customFormat="1" ht="15" customHeight="1" x14ac:dyDescent="0.2">
      <c r="A644" s="186"/>
      <c r="B644" s="187" t="s">
        <v>105</v>
      </c>
      <c r="C644" s="188">
        <v>0.1</v>
      </c>
      <c r="D644" s="189"/>
      <c r="E644" s="234"/>
      <c r="F644" s="261">
        <f>+F641*C644</f>
        <v>0</v>
      </c>
      <c r="G644" s="34"/>
      <c r="H644" s="6">
        <f>+H640*C644</f>
        <v>0</v>
      </c>
      <c r="I644" s="35"/>
      <c r="J644" s="35"/>
      <c r="K644" s="35"/>
      <c r="L644" s="35"/>
      <c r="M644" s="35"/>
    </row>
    <row r="645" spans="1:13" s="11" customFormat="1" ht="15" customHeight="1" x14ac:dyDescent="0.2">
      <c r="A645" s="186"/>
      <c r="B645" s="187" t="s">
        <v>106</v>
      </c>
      <c r="C645" s="188">
        <v>0.03</v>
      </c>
      <c r="D645" s="189"/>
      <c r="E645" s="234"/>
      <c r="F645" s="261">
        <f>+F640*C645</f>
        <v>0</v>
      </c>
      <c r="G645" s="34"/>
      <c r="H645" s="6">
        <f>+H640*C645</f>
        <v>0</v>
      </c>
      <c r="I645" s="35"/>
      <c r="J645" s="35"/>
      <c r="K645" s="35"/>
      <c r="L645" s="35"/>
      <c r="M645" s="35"/>
    </row>
    <row r="646" spans="1:13" s="11" customFormat="1" ht="15" customHeight="1" x14ac:dyDescent="0.2">
      <c r="A646" s="186"/>
      <c r="B646" s="187" t="s">
        <v>107</v>
      </c>
      <c r="C646" s="188">
        <v>0.04</v>
      </c>
      <c r="D646" s="189"/>
      <c r="E646" s="234"/>
      <c r="F646" s="261">
        <f>+F641*C646</f>
        <v>0</v>
      </c>
      <c r="G646" s="34"/>
      <c r="H646" s="6">
        <f>+H640*C646</f>
        <v>0</v>
      </c>
      <c r="I646" s="35"/>
      <c r="J646" s="35"/>
      <c r="K646" s="35"/>
      <c r="L646" s="35"/>
      <c r="M646" s="35"/>
    </row>
    <row r="647" spans="1:13" s="11" customFormat="1" ht="15" customHeight="1" x14ac:dyDescent="0.2">
      <c r="A647" s="186"/>
      <c r="B647" s="187" t="s">
        <v>108</v>
      </c>
      <c r="C647" s="188">
        <v>0.04</v>
      </c>
      <c r="D647" s="189"/>
      <c r="E647" s="234"/>
      <c r="F647" s="261">
        <f>+F641*C647</f>
        <v>0</v>
      </c>
      <c r="G647" s="34"/>
      <c r="H647" s="6">
        <f>+H640*C647</f>
        <v>0</v>
      </c>
      <c r="I647" s="35"/>
      <c r="J647" s="35"/>
      <c r="K647" s="35"/>
      <c r="L647" s="35"/>
      <c r="M647" s="35"/>
    </row>
    <row r="648" spans="1:13" s="11" customFormat="1" ht="15" customHeight="1" x14ac:dyDescent="0.2">
      <c r="A648" s="186"/>
      <c r="B648" s="187" t="s">
        <v>109</v>
      </c>
      <c r="C648" s="188">
        <v>0.05</v>
      </c>
      <c r="D648" s="189"/>
      <c r="E648" s="234"/>
      <c r="F648" s="261">
        <f>+F640*C648</f>
        <v>0</v>
      </c>
      <c r="G648" s="34"/>
      <c r="H648" s="6">
        <f>+H640*C648</f>
        <v>0</v>
      </c>
      <c r="I648" s="35"/>
      <c r="J648" s="35"/>
      <c r="K648" s="35"/>
      <c r="L648" s="35"/>
      <c r="M648" s="35"/>
    </row>
    <row r="649" spans="1:13" s="11" customFormat="1" ht="15" customHeight="1" x14ac:dyDescent="0.2">
      <c r="A649" s="186"/>
      <c r="B649" s="187" t="s">
        <v>110</v>
      </c>
      <c r="C649" s="188">
        <v>0.1</v>
      </c>
      <c r="D649" s="189"/>
      <c r="E649" s="234"/>
      <c r="F649" s="261">
        <f>+F641*C649</f>
        <v>0</v>
      </c>
      <c r="G649" s="34"/>
      <c r="H649" s="6">
        <f>+H640*C649</f>
        <v>0</v>
      </c>
      <c r="I649" s="35"/>
      <c r="J649" s="35"/>
      <c r="K649" s="35"/>
      <c r="L649" s="35"/>
      <c r="M649" s="35"/>
    </row>
    <row r="650" spans="1:13" s="11" customFormat="1" ht="15" customHeight="1" x14ac:dyDescent="0.2">
      <c r="A650" s="186"/>
      <c r="B650" s="187" t="s">
        <v>111</v>
      </c>
      <c r="C650" s="188">
        <v>1.4999999999999999E-2</v>
      </c>
      <c r="D650" s="189"/>
      <c r="E650" s="234"/>
      <c r="F650" s="261">
        <f>+F641*C650</f>
        <v>0</v>
      </c>
      <c r="G650" s="34"/>
      <c r="H650" s="6">
        <f>+H640*C650</f>
        <v>0</v>
      </c>
      <c r="I650" s="35"/>
      <c r="J650" s="35"/>
      <c r="K650" s="35"/>
      <c r="L650" s="35"/>
      <c r="M650" s="35"/>
    </row>
    <row r="651" spans="1:13" s="11" customFormat="1" ht="15" customHeight="1" x14ac:dyDescent="0.2">
      <c r="A651" s="186"/>
      <c r="B651" s="187" t="s">
        <v>112</v>
      </c>
      <c r="C651" s="188">
        <v>0.18</v>
      </c>
      <c r="D651" s="189"/>
      <c r="E651" s="234"/>
      <c r="F651" s="261">
        <f>+F644*C651</f>
        <v>0</v>
      </c>
      <c r="G651" s="34"/>
      <c r="H651" s="6">
        <f>+H644*C651</f>
        <v>0</v>
      </c>
      <c r="I651" s="35"/>
      <c r="J651" s="35"/>
      <c r="K651" s="35"/>
      <c r="L651" s="35"/>
      <c r="M651" s="35"/>
    </row>
    <row r="652" spans="1:13" s="11" customFormat="1" ht="15" customHeight="1" x14ac:dyDescent="0.2">
      <c r="A652" s="186"/>
      <c r="B652" s="187" t="s">
        <v>35</v>
      </c>
      <c r="C652" s="188">
        <v>0.01</v>
      </c>
      <c r="D652" s="189"/>
      <c r="E652" s="234"/>
      <c r="F652" s="261">
        <f>+F641*C652</f>
        <v>0</v>
      </c>
      <c r="G652" s="34"/>
      <c r="H652" s="6">
        <f>+H640*C652</f>
        <v>0</v>
      </c>
      <c r="I652" s="35"/>
      <c r="J652" s="35"/>
      <c r="K652" s="35"/>
      <c r="L652" s="35"/>
      <c r="M652" s="35"/>
    </row>
    <row r="653" spans="1:13" s="11" customFormat="1" ht="15" customHeight="1" x14ac:dyDescent="0.2">
      <c r="A653" s="186"/>
      <c r="B653" s="187" t="s">
        <v>113</v>
      </c>
      <c r="C653" s="188">
        <v>1E-3</v>
      </c>
      <c r="D653" s="189"/>
      <c r="E653" s="234"/>
      <c r="F653" s="261">
        <f>+F641*C653</f>
        <v>0</v>
      </c>
      <c r="G653" s="34"/>
      <c r="H653" s="6">
        <f>+H640*C653</f>
        <v>0</v>
      </c>
      <c r="I653" s="35"/>
      <c r="J653" s="35"/>
      <c r="K653" s="35"/>
      <c r="L653" s="35"/>
      <c r="M653" s="35"/>
    </row>
    <row r="654" spans="1:13" s="11" customFormat="1" ht="15" customHeight="1" x14ac:dyDescent="0.2">
      <c r="A654" s="186"/>
      <c r="B654" s="187" t="s">
        <v>36</v>
      </c>
      <c r="C654" s="188">
        <v>0.05</v>
      </c>
      <c r="D654" s="189"/>
      <c r="E654" s="234"/>
      <c r="F654" s="261">
        <f>+F641*C654</f>
        <v>0</v>
      </c>
      <c r="G654" s="34"/>
      <c r="H654" s="6">
        <f>+H640*C654</f>
        <v>0</v>
      </c>
      <c r="I654" s="35"/>
      <c r="J654" s="35"/>
      <c r="K654" s="35"/>
      <c r="L654" s="35"/>
      <c r="M654" s="35"/>
    </row>
    <row r="655" spans="1:13" ht="12.95" customHeight="1" x14ac:dyDescent="0.2">
      <c r="A655" s="128"/>
      <c r="B655" s="92" t="s">
        <v>0</v>
      </c>
      <c r="C655" s="128"/>
      <c r="D655" s="164"/>
      <c r="E655" s="225"/>
      <c r="F655" s="262">
        <f>SUM(F644:F654)</f>
        <v>0</v>
      </c>
      <c r="H655" s="6">
        <f>SUM(H644:H654)</f>
        <v>0</v>
      </c>
    </row>
    <row r="656" spans="1:13" ht="12.95" customHeight="1" x14ac:dyDescent="0.2">
      <c r="A656" s="190"/>
      <c r="B656" s="191"/>
      <c r="C656" s="192"/>
      <c r="D656" s="193"/>
      <c r="E656" s="235"/>
      <c r="F656" s="263"/>
      <c r="H656" s="6"/>
    </row>
    <row r="657" spans="1:8" ht="12.95" customHeight="1" x14ac:dyDescent="0.2">
      <c r="A657" s="194"/>
      <c r="B657" s="195" t="s">
        <v>114</v>
      </c>
      <c r="C657" s="194"/>
      <c r="D657" s="196"/>
      <c r="E657" s="236"/>
      <c r="F657" s="264">
        <f>SUM(F641,F655)</f>
        <v>0</v>
      </c>
      <c r="H657" s="6"/>
    </row>
    <row r="659" spans="1:8" s="23" customFormat="1" ht="12.95" customHeight="1" x14ac:dyDescent="0.2">
      <c r="A659" s="9"/>
      <c r="B659" s="9"/>
      <c r="C659" s="32"/>
      <c r="D659" s="32"/>
      <c r="E659" s="26"/>
      <c r="F659" s="33"/>
    </row>
    <row r="663" spans="1:8" ht="12.95" customHeight="1" x14ac:dyDescent="0.2">
      <c r="E663" s="242"/>
    </row>
    <row r="664" spans="1:8" ht="12.95" customHeight="1" x14ac:dyDescent="0.2">
      <c r="A664" s="271"/>
      <c r="B664" s="271"/>
      <c r="C664" s="271"/>
      <c r="D664" s="271"/>
      <c r="E664" s="271"/>
      <c r="F664" s="271"/>
    </row>
    <row r="665" spans="1:8" ht="12.95" customHeight="1" x14ac:dyDescent="0.2">
      <c r="A665" s="265"/>
      <c r="B665" s="265"/>
      <c r="C665" s="265"/>
      <c r="D665" s="265"/>
      <c r="E665" s="265"/>
      <c r="F665" s="265"/>
    </row>
  </sheetData>
  <sheetProtection algorithmName="SHA-512" hashValue="Mbsr91SIXIVEE1H9++i7nd3SdqHPhxMk+P81An477E9TT1bhG19LxhQDJm+eMDAxjbc5cVp2fLwVE+9aKta0VA==" saltValue="oqjzk0zvuf2WwdineGI73A==" spinCount="100000" sheet="1" objects="1" scenarios="1"/>
  <mergeCells count="5">
    <mergeCell ref="A665:F665"/>
    <mergeCell ref="B1:F1"/>
    <mergeCell ref="A4:F4"/>
    <mergeCell ref="B2:F2"/>
    <mergeCell ref="A664:F664"/>
  </mergeCells>
  <printOptions horizontalCentered="1"/>
  <pageMargins left="0.7" right="0.7" top="0.75" bottom="0.75" header="0.3" footer="0.3"/>
  <pageSetup scale="88" fitToHeight="0" orientation="portrait" r:id="rId1"/>
  <headerFooter>
    <oddFooter>&amp;R&amp;P/&amp;N</oddFooter>
  </headerFooter>
  <rowBreaks count="2" manualBreakCount="2">
    <brk id="273" max="5" man="1"/>
    <brk id="49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Lote III</vt:lpstr>
      <vt:lpstr>'Lote III'!Área_de_impresión</vt:lpstr>
      <vt:lpstr>'Lote III'!Títulos_a_imprimir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Ana Josefa Núñez Guzmán</cp:lastModifiedBy>
  <cp:lastPrinted>2023-05-02T13:48:22Z</cp:lastPrinted>
  <dcterms:created xsi:type="dcterms:W3CDTF">2008-02-19T10:28:27Z</dcterms:created>
  <dcterms:modified xsi:type="dcterms:W3CDTF">2023-05-22T18:36:32Z</dcterms:modified>
</cp:coreProperties>
</file>