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a.nunez\OneDrive - INAPA\Escritorio\MONCION STO RDGEZ LPN0008\"/>
    </mc:Choice>
  </mc:AlternateContent>
  <bookViews>
    <workbookView xWindow="0" yWindow="0" windowWidth="28800" windowHeight="12180" tabRatio="625"/>
  </bookViews>
  <sheets>
    <sheet name="Lote III" sheetId="6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a">#REF!</definedName>
    <definedName name="\b">'[1]CUB-10181-3(Rescision)'!#REF!</definedName>
    <definedName name="\c">#N/A</definedName>
    <definedName name="\d">#N/A</definedName>
    <definedName name="\f">'[1]CUB-10181-3(Rescision)'!#REF!</definedName>
    <definedName name="\i">'[1]CUB-10181-3(Rescision)'!#REF!</definedName>
    <definedName name="\m">'[1]CUB-10181-3(Rescision)'!#REF!</definedName>
    <definedName name="\o">#REF!</definedName>
    <definedName name="\p">#REF!</definedName>
    <definedName name="\q">#REF!</definedName>
    <definedName name="\w">#REF!</definedName>
    <definedName name="\z">#REF!</definedName>
    <definedName name="____ZC1">#REF!</definedName>
    <definedName name="____ZE1">#REF!</definedName>
    <definedName name="____ZE2">#REF!</definedName>
    <definedName name="____ZE3">#REF!</definedName>
    <definedName name="____ZE4">#REF!</definedName>
    <definedName name="____ZE5">#REF!</definedName>
    <definedName name="____ZE6">#REF!</definedName>
    <definedName name="___ZC1">#REF!</definedName>
    <definedName name="___ZE1">#REF!</definedName>
    <definedName name="___ZE2">#REF!</definedName>
    <definedName name="___ZE3">#REF!</definedName>
    <definedName name="___ZE4">#REF!</definedName>
    <definedName name="___ZE5">#REF!</definedName>
    <definedName name="___ZE6">#REF!</definedName>
    <definedName name="__REALIZADO">#REF!</definedName>
    <definedName name="__ZC1">#REF!</definedName>
    <definedName name="__ZE1">#REF!</definedName>
    <definedName name="__ZE2">#REF!</definedName>
    <definedName name="__ZE3">#REF!</definedName>
    <definedName name="__ZE4">#REF!</definedName>
    <definedName name="__ZE5">#REF!</definedName>
    <definedName name="__ZE6">#REF!</definedName>
    <definedName name="_1">#N/A</definedName>
    <definedName name="_F">#REF!</definedName>
    <definedName name="_Fill" hidden="1">#REF!</definedName>
    <definedName name="_ZC1">#REF!</definedName>
    <definedName name="_ZE1">#REF!</definedName>
    <definedName name="_ZE2">#REF!</definedName>
    <definedName name="_ZE3">#REF!</definedName>
    <definedName name="_ZE4">#REF!</definedName>
    <definedName name="_ZE5">#REF!</definedName>
    <definedName name="_ZE6">#REF!</definedName>
    <definedName name="a">#REF!</definedName>
    <definedName name="A_IMPRESIÓN_IM">#REF!</definedName>
    <definedName name="AC38G40">'[2]LISTADO INSUMOS DEL 2000'!$I$29</definedName>
    <definedName name="acero">#REF!</definedName>
    <definedName name="Acero_QQ">#REF!</definedName>
    <definedName name="acero60">#REF!</definedName>
    <definedName name="ACUEDUCTO">[3]INS!#REF!</definedName>
    <definedName name="ADAPTADOR_HEM_PVC_1">#REF!</definedName>
    <definedName name="ADAPTADOR_HEM_PVC_12">#REF!</definedName>
    <definedName name="ADAPTADOR_HEM_PVC_34">#REF!</definedName>
    <definedName name="ADAPTADOR_MAC_PVC_1">#REF!</definedName>
    <definedName name="ADAPTADOR_MAC_PVC_12">#REF!</definedName>
    <definedName name="ADAPTADOR_MAC_PVC_34">#REF!</definedName>
    <definedName name="ADICIONAL">#N/A</definedName>
    <definedName name="ADITIVO_IMPERMEABILIZANTE">#REF!</definedName>
    <definedName name="Agua">#REF!</definedName>
    <definedName name="AL_ELEC_No10">#REF!</definedName>
    <definedName name="AL_ELEC_No12">#REF!</definedName>
    <definedName name="AL_ELEC_No14">#REF!</definedName>
    <definedName name="AL_ELEC_No6">#REF!</definedName>
    <definedName name="AL_ELEC_No8">#REF!</definedName>
    <definedName name="Alambre_Varilla">#REF!</definedName>
    <definedName name="alambre18">#REF!</definedName>
    <definedName name="ALBANIL">#REF!</definedName>
    <definedName name="ALBANIL2">#REF!</definedName>
    <definedName name="ALBANIL3">#REF!</definedName>
    <definedName name="ana">[4]PRESUPUESTO!$C$4</definedName>
    <definedName name="analiis">[5]M.O.!#REF!</definedName>
    <definedName name="ANALISSSSS">#N/A</definedName>
    <definedName name="ANDAMIOS">#REF!</definedName>
    <definedName name="ANGULAR">#REF!</definedName>
    <definedName name="ARANDELA_INODORO_PVC_4">#REF!</definedName>
    <definedName name="ARCILLA_ROJA">#REF!</definedName>
    <definedName name="_xlnm.Extract">#REF!</definedName>
    <definedName name="_xlnm.Print_Area" localSheetId="0">'Lote III'!$A$1:$F$772</definedName>
    <definedName name="_xlnm.Print_Area">#REF!</definedName>
    <definedName name="ARENA_PAÑETE">#REF!</definedName>
    <definedName name="ArenaItabo">#REF!</definedName>
    <definedName name="ArenaPlanta">#REF!</definedName>
    <definedName name="as">#N/A</definedName>
    <definedName name="asd">#REF!</definedName>
    <definedName name="AYCARP">#REF!</definedName>
    <definedName name="Ayudante">#REF!</definedName>
    <definedName name="Ayudante_2da">#REF!</definedName>
    <definedName name="Ayudante_Soldador">#REF!</definedName>
    <definedName name="b">[6]ADDENDA!#REF!</definedName>
    <definedName name="BALDOSAS_TRANSPARENTE">#REF!</definedName>
    <definedName name="bas3e">#N/A</definedName>
    <definedName name="base">#REF!</definedName>
    <definedName name="BASE_CONTEN">#REF!</definedName>
    <definedName name="BLOCK_4">#REF!</definedName>
    <definedName name="BLOCK_6">#REF!</definedName>
    <definedName name="BLOCK_8">#REF!</definedName>
    <definedName name="BLOCK_CALADO">#REF!</definedName>
    <definedName name="bloque8">#REF!</definedName>
    <definedName name="BOMBA_ACHIQUE">#REF!</definedName>
    <definedName name="BOMBILLAS_1500W">[7]INSU!$B$42</definedName>
    <definedName name="BOQUILLA_FREGADERO_CROMO">#REF!</definedName>
    <definedName name="BOQUILLA_LAVADERO_CROMO">#REF!</definedName>
    <definedName name="BOTE">#REF!</definedName>
    <definedName name="BREAKERS">#REF!</definedName>
    <definedName name="BREAKERS_15A">#REF!</definedName>
    <definedName name="BREAKERS_20A">#REF!</definedName>
    <definedName name="BREAKERS_30A">#REF!</definedName>
    <definedName name="BRIGADATOPOGRAFICA">#REF!</definedName>
    <definedName name="BVNBVNBV">#N/A</definedName>
    <definedName name="C._ADICIONAL">#N/A</definedName>
    <definedName name="caballeteasbecto">[8]precios!#REF!</definedName>
    <definedName name="caballeteasbeto">[8]precios!#REF!</definedName>
    <definedName name="CAJA_2x4_12">#REF!</definedName>
    <definedName name="CAJA_2x4_34">#REF!</definedName>
    <definedName name="CAJA_OCTAGONAL">#REF!</definedName>
    <definedName name="Cal">#REF!</definedName>
    <definedName name="CALICHE">#REF!</definedName>
    <definedName name="CAMION_BOTE">#REF!</definedName>
    <definedName name="CARACOL">[5]M.O.!#REF!</definedName>
    <definedName name="CARANTEPECHO">#REF!</definedName>
    <definedName name="CARCOL30">#REF!</definedName>
    <definedName name="CARCOL50">#REF!</definedName>
    <definedName name="CARCOLAMARRE">#REF!</definedName>
    <definedName name="CARGA_SOCIAL">#REF!</definedName>
    <definedName name="CARLOSAPLA">#REF!</definedName>
    <definedName name="CARLOSAVARIASAGUAS">#REF!</definedName>
    <definedName name="CARMURO">#REF!</definedName>
    <definedName name="CARP1">#REF!</definedName>
    <definedName name="CARP2">#REF!</definedName>
    <definedName name="CARPDINTEL">#REF!</definedName>
    <definedName name="CARPINTERIA_COL_PERIMETRO">#REF!</definedName>
    <definedName name="CARPINTERIA_INSTAL_COL_PERIMETRO">#REF!</definedName>
    <definedName name="CARPVIGA2040">#REF!</definedName>
    <definedName name="CARPVIGA3050">#REF!</definedName>
    <definedName name="CARPVIGA3060">#REF!</definedName>
    <definedName name="CARPVIGA4080">#REF!</definedName>
    <definedName name="CARRAMPA">#REF!</definedName>
    <definedName name="CARRETILLA">#REF!</definedName>
    <definedName name="CASABE">[5]M.O.!#REF!</definedName>
    <definedName name="CASBESTO">#REF!</definedName>
    <definedName name="CBLOCK10">#REF!</definedName>
    <definedName name="cell">'[9]LISTADO INSUMOS DEL 2000'!$I$29</definedName>
    <definedName name="CEMENTO">#REF!</definedName>
    <definedName name="CEMENTO_BLANCO">#REF!</definedName>
    <definedName name="CEMENTO_PVC">#REF!</definedName>
    <definedName name="CERAMICA_20x20_BLANCA">#REF!</definedName>
    <definedName name="CERAMICA_ANTIDESLIZANTE">#REF!</definedName>
    <definedName name="CERAMICA_PISOS_40x40">#REF!</definedName>
    <definedName name="CHAZO">[7]INSU!$B$104</definedName>
    <definedName name="CHAZOS">#REF!</definedName>
    <definedName name="CHEQUE_HORZ_34">#REF!</definedName>
    <definedName name="CHEQUE_VERT_34">#REF!</definedName>
    <definedName name="CLAVO_ACERO">#REF!</definedName>
    <definedName name="CLAVO_CORRIENTE">#REF!</definedName>
    <definedName name="CLAVO_ZINC">#REF!</definedName>
    <definedName name="clavos">#REF!</definedName>
    <definedName name="CLAVOZINC">[10]INS!$D$767</definedName>
    <definedName name="CODIGO">#N/A</definedName>
    <definedName name="CODO_ACERO_16x25a70">#REF!</definedName>
    <definedName name="CODO_ACERO_16x25menos">#REF!</definedName>
    <definedName name="CODO_ACERO_16x45">#REF!</definedName>
    <definedName name="CODO_ACERO_16x70mas">#REF!</definedName>
    <definedName name="CODO_ACERO_16x90">#REF!</definedName>
    <definedName name="CODO_ACERO_20x90">#REF!</definedName>
    <definedName name="CODO_ACERO_3x45">#REF!</definedName>
    <definedName name="CODO_ACERO_3x90">#REF!</definedName>
    <definedName name="CODO_ACERO_4X45">#REF!</definedName>
    <definedName name="CODO_ACERO_4X90">#REF!</definedName>
    <definedName name="CODO_ACERO_6x25a70">#REF!</definedName>
    <definedName name="CODO_ACERO_6x25menos">#REF!</definedName>
    <definedName name="CODO_ACERO_6x70mas">#REF!</definedName>
    <definedName name="CODO_ACERO_8x25a70">#REF!</definedName>
    <definedName name="CODO_ACERO_8x25menos">#REF!</definedName>
    <definedName name="CODO_ACERO_8x45">#REF!</definedName>
    <definedName name="CODO_ACERO_8x70mas">#REF!</definedName>
    <definedName name="CODO_ACERO_8x90">#REF!</definedName>
    <definedName name="CODO_CPVC_12x90">#REF!</definedName>
    <definedName name="CODO_ELEC_1">#REF!</definedName>
    <definedName name="CODO_ELEC_12">#REF!</definedName>
    <definedName name="CODO_ELEC_1y12">#REF!</definedName>
    <definedName name="CODO_ELEC_2">#REF!</definedName>
    <definedName name="CODO_ELEC_34">#REF!</definedName>
    <definedName name="CODO_HG_1_12_x90">#REF!</definedName>
    <definedName name="CODO_HG_12x90">#REF!</definedName>
    <definedName name="CODO_HG_1x90">#REF!</definedName>
    <definedName name="CODO_HG_1y12x90">#REF!</definedName>
    <definedName name="CODO_HG_2x90">#REF!</definedName>
    <definedName name="CODO_HG_34x90">#REF!</definedName>
    <definedName name="CODO_PVC_DRE_2x45">#REF!</definedName>
    <definedName name="CODO_PVC_DRE_2x90">#REF!</definedName>
    <definedName name="CODO_PVC_DRE_3x45">#REF!</definedName>
    <definedName name="CODO_PVC_DRE_3x90">#REF!</definedName>
    <definedName name="CODO_PVC_DRE_4x45">#REF!</definedName>
    <definedName name="CODO_PVC_DRE_4x90">#REF!</definedName>
    <definedName name="CODO_PVC_PRES_12x90">#REF!</definedName>
    <definedName name="CODO_PVC_PRES_1x90">#REF!</definedName>
    <definedName name="COLA_EXT_LAVAMANOS_PVC_1_14x8">#REF!</definedName>
    <definedName name="COLC1">#REF!</definedName>
    <definedName name="COLC2">#REF!</definedName>
    <definedName name="COLC3CIR">#REF!</definedName>
    <definedName name="COLC4">#REF!</definedName>
    <definedName name="COLOC_BLOCK4">#REF!</definedName>
    <definedName name="COLOC_BLOCK6">#REF!</definedName>
    <definedName name="COLOC_BLOCK8">#REF!</definedName>
    <definedName name="COLOC_TUB_PEAD_16">#REF!</definedName>
    <definedName name="COLOC_TUB_PEAD_20">#REF!</definedName>
    <definedName name="COLOC_TUB_PEAD_8">#REF!</definedName>
    <definedName name="COMPRESOR">#REF!</definedName>
    <definedName name="COMPUERTA_1x1_VOLANTA">#REF!</definedName>
    <definedName name="CONTEN">#REF!</definedName>
    <definedName name="COPIA">[3]INS!#REF!</definedName>
    <definedName name="CRUZ_HG_1_12">#REF!</definedName>
    <definedName name="cuadro">[6]ADDENDA!#REF!</definedName>
    <definedName name="CUBETA_5Gls">#REF!</definedName>
    <definedName name="CUBIC._ANTERIOR">#N/A</definedName>
    <definedName name="CUBICACION">#N/A</definedName>
    <definedName name="CUBICADO">#N/A</definedName>
    <definedName name="CUBO_GOMA">#REF!</definedName>
    <definedName name="CUBREFALTA_INODORO_CROMO_38">#REF!</definedName>
    <definedName name="CURVA_ELEC_PVC_12">#REF!</definedName>
    <definedName name="CURVA_ELEC_PVC_34">#REF!</definedName>
    <definedName name="CUT_OUT_100AMP">#REF!</definedName>
    <definedName name="CUT_OUT_200AMP">#REF!</definedName>
    <definedName name="CZINC">#REF!</definedName>
    <definedName name="derop">#N/A</definedName>
    <definedName name="DERRETIDO_BCO">#REF!</definedName>
    <definedName name="DESAGUE_DOBLE_FREGADERO_PVC">#REF!</definedName>
    <definedName name="DESCRIPCION">#N/A</definedName>
    <definedName name="desencofrado">#REF!</definedName>
    <definedName name="DESENCOFRADO_COLS">#REF!</definedName>
    <definedName name="DESENCOFRADO_LOSA">#REF!</definedName>
    <definedName name="DESENCOFRADO_MURO">#REF!</definedName>
    <definedName name="DESENCOFRADO_VIGA">#REF!</definedName>
    <definedName name="desencofradovigas">#REF!</definedName>
    <definedName name="DIA">#REF!</definedName>
    <definedName name="DISTRIBUCION_DE_AREAS_POR_NIVEL">#REF!</definedName>
    <definedName name="donatelo">#N/A</definedName>
    <definedName name="DUCHA_PLASTICA_CALIENTE_CROMO_12">#REF!</definedName>
    <definedName name="e">#REF!</definedName>
    <definedName name="ELECTRODOS">#REF!</definedName>
    <definedName name="ENCACHE">#REF!</definedName>
    <definedName name="ENCOF_COLS_1">#REF!</definedName>
    <definedName name="ENCOF_DES_TC_COL_VIGA_AMARRE">#REF!</definedName>
    <definedName name="ENCOF_DES_TC_COL50">#REF!</definedName>
    <definedName name="ENCOF_DES_TC_DINTEL_ML">#REF!</definedName>
    <definedName name="ENCOF_DES_TC_MUROS">#REF!</definedName>
    <definedName name="ENCOF_TC_LOSA">#REF!</definedName>
    <definedName name="ENCOF_TC_MURO_1">#REF!</definedName>
    <definedName name="ENCOFRADO_COL_RETALLE_0.10">#REF!</definedName>
    <definedName name="ENCOFRADO_ESCALERA">#REF!</definedName>
    <definedName name="ENCOFRADO_LOSA">#REF!</definedName>
    <definedName name="ENCOFRADO_MUROS">#REF!</definedName>
    <definedName name="ENCOFRADO_MUROS_CONFECC">#REF!</definedName>
    <definedName name="ENCOFRADO_MUROS_instalacion">#REF!</definedName>
    <definedName name="ENCOFRADO_VIGA">#REF!</definedName>
    <definedName name="ENCOFRADO_VIGA_AMARRE_20x20">#REF!</definedName>
    <definedName name="ENCOFRADO_VIGA_FONDO">#REF!</definedName>
    <definedName name="ENCOFRADO_VIGA_GUARDERA">#REF!</definedName>
    <definedName name="encofradocolumna">#REF!</definedName>
    <definedName name="encofradorampa">#REF!</definedName>
    <definedName name="ESCALON_17x30">#REF!</definedName>
    <definedName name="ESCOBILLON">#REF!</definedName>
    <definedName name="ESTAMPADO">#REF!</definedName>
    <definedName name="ESTOPA">#REF!</definedName>
    <definedName name="expl">[6]ADDENDA!#REF!</definedName>
    <definedName name="Extracción_IM">#REF!</definedName>
    <definedName name="FIOR">#REF!</definedName>
    <definedName name="FREGADERO_DOBLE_ACERO_INOX">#REF!</definedName>
    <definedName name="FREGADERO_SENCILLO_ACERO_INOX">#REF!</definedName>
    <definedName name="FSDFS">#N/A</definedName>
    <definedName name="GAS_CIL">#REF!</definedName>
    <definedName name="GASOIL">#REF!</definedName>
    <definedName name="GASOLINA">#REF!</definedName>
    <definedName name="GAVIONES">#REF!</definedName>
    <definedName name="GENERADOR_DIESEL_400KW">#REF!</definedName>
    <definedName name="GRANITO_30x30">#REF!</definedName>
    <definedName name="GRANITO_40x40">#REF!</definedName>
    <definedName name="GRANITO_FONDO_BCO_30x30">#REF!</definedName>
    <definedName name="GRANITO_FONDO_GRIS">#REF!</definedName>
    <definedName name="Grava">#REF!</definedName>
    <definedName name="GRUA">#REF!</definedName>
    <definedName name="HACHA">#REF!</definedName>
    <definedName name="HERR_MENO">#REF!</definedName>
    <definedName name="HILO">#REF!</definedName>
    <definedName name="Horm_124_TrompoyWinche">#REF!</definedName>
    <definedName name="HORM_IND_180">#REF!</definedName>
    <definedName name="HORM_IND_210">#REF!</definedName>
    <definedName name="HORM_IND_240">#REF!</definedName>
    <definedName name="HORM135_MANUAL">'[10]HORM. Y MORTEROS.'!$H$212</definedName>
    <definedName name="hormigon140">#REF!</definedName>
    <definedName name="hormigon180">#REF!</definedName>
    <definedName name="hormigon210">#REF!</definedName>
    <definedName name="ilma">[5]M.O.!#REF!</definedName>
    <definedName name="Imprimir_área_IM">[4]PRESUPUESTO!$A$1763:$L$1796</definedName>
    <definedName name="ingeniera">#N/A</definedName>
    <definedName name="INODORO_BCO_TAPA">#REF!</definedName>
    <definedName name="INSUMO_1">#REF!</definedName>
    <definedName name="INTERRUPTOR_3w">#REF!</definedName>
    <definedName name="INTERRUPTOR_4w">#REF!</definedName>
    <definedName name="INTERRUPTOR_DOBLE">#REF!</definedName>
    <definedName name="INTERRUPTOR_SENC">#REF!</definedName>
    <definedName name="JUNTA_CERA_INODORO">#REF!</definedName>
    <definedName name="JUNTA_DRESSER_12">#REF!</definedName>
    <definedName name="JUNTA_DRESSER_16">#REF!</definedName>
    <definedName name="JUNTA_DRESSER_2">#REF!</definedName>
    <definedName name="JUNTA_DRESSER_3">#REF!</definedName>
    <definedName name="JUNTA_DRESSER_4">#REF!</definedName>
    <definedName name="JUNTA_DRESSER_6">#REF!</definedName>
    <definedName name="JUNTA_DRESSER_8">#REF!</definedName>
    <definedName name="JUNTA_WATER_STOP_9">#REF!</definedName>
    <definedName name="k">[5]M.O.!#REF!</definedName>
    <definedName name="LADRILLOS_4x8x2">#REF!</definedName>
    <definedName name="LAMPARA_FLUORESC_2x4">#REF!</definedName>
    <definedName name="LAMPARAS_DE_1500W_220V">[7]INSU!$B$41</definedName>
    <definedName name="LAQUEAR_MADERA">#REF!</definedName>
    <definedName name="LAVADERO_DOBLE">#REF!</definedName>
    <definedName name="LAVADERO_GRANITO_SENCILLO">#REF!</definedName>
    <definedName name="LAVAMANO_19x17_BCO">#REF!</definedName>
    <definedName name="Ligadora2fdas">#REF!</definedName>
    <definedName name="LINEA_DE_CONDUC">#N/A</definedName>
    <definedName name="LLAVE_ANG_38">#REF!</definedName>
    <definedName name="LLAVE_CHORRO">#REF!</definedName>
    <definedName name="LLAVE_EMPOTRAR_CROMO_12">#REF!</definedName>
    <definedName name="LLAVE_PASO_1">#REF!</definedName>
    <definedName name="LLAVE_PASO_34">#REF!</definedName>
    <definedName name="LLAVE_SENCILLA">#REF!</definedName>
    <definedName name="LLAVIN_PUERTA">#REF!</definedName>
    <definedName name="LLENADO_BLOQUES_20">#REF!</definedName>
    <definedName name="LLENADO_BLOQUES_40">#REF!</definedName>
    <definedName name="LLENADO_BLOQUES_60">#REF!</definedName>
    <definedName name="LLENADO_BLOQUES_80">#REF!</definedName>
    <definedName name="LOSA12">#REF!</definedName>
    <definedName name="LOSA20">#REF!</definedName>
    <definedName name="LOSA30">#REF!</definedName>
    <definedName name="MA">#REF!</definedName>
    <definedName name="MACHETE">#REF!</definedName>
    <definedName name="MACO">#REF!</definedName>
    <definedName name="Madera_P2">#REF!</definedName>
    <definedName name="maderabrutapino">#REF!</definedName>
    <definedName name="Maestro">#REF!</definedName>
    <definedName name="MAESTROCARP">#REF!</definedName>
    <definedName name="MALLA_ABRAZ_1_12">#REF!</definedName>
    <definedName name="MALLA_AL_GALVANIZADO">#REF!</definedName>
    <definedName name="MALLA_AL_PUAS">#REF!</definedName>
    <definedName name="MALLA_BARRA_TENZORA">#REF!</definedName>
    <definedName name="MALLA_BOTE">#REF!</definedName>
    <definedName name="MALLA_CARP_COLS">#REF!</definedName>
    <definedName name="MALLA_CICLONICA_6">#REF!</definedName>
    <definedName name="MALLA_COLOC_6">#REF!</definedName>
    <definedName name="MALLA_COPAFINAL_1_12">#REF!</definedName>
    <definedName name="MALLA_COPAFINAL_2">#REF!</definedName>
    <definedName name="MALLA_CORTE_ABR">#REF!</definedName>
    <definedName name="Malla_Electrosoldada_10x10">#REF!</definedName>
    <definedName name="MALLA_PALOMETA_DOBLE_1_12">#REF!</definedName>
    <definedName name="MALLA_RELLENO">#REF!</definedName>
    <definedName name="MALLA_SEGUETA">#REF!</definedName>
    <definedName name="MALLA_TERMINAL_1_14">#REF!</definedName>
    <definedName name="MALLA_TUBOHG_1">#REF!</definedName>
    <definedName name="MALLA_TUBOHG_1_12">#REF!</definedName>
    <definedName name="MALLA_TUBOHG_1_14">#REF!</definedName>
    <definedName name="MALLA_ZABALETA">#REF!</definedName>
    <definedName name="MARCO_PUERTA_PINO">#REF!</definedName>
    <definedName name="MATERIAL_RELLENO">#REF!</definedName>
    <definedName name="MBA">#REF!</definedName>
    <definedName name="MEXCLADORA_LAVAMANOS">#REF!</definedName>
    <definedName name="MEZCLA_CAL_ARENA_PISOS">#REF!</definedName>
    <definedName name="MezclaAntillana">#REF!</definedName>
    <definedName name="mezclajuntabloque">#REF!</definedName>
    <definedName name="MO_ACERA_FROTyVIOL">#REF!</definedName>
    <definedName name="MO_CANTOS">#REF!</definedName>
    <definedName name="MO_CARETEO">#REF!</definedName>
    <definedName name="MO_ColAcero_Dintel">#REF!</definedName>
    <definedName name="MO_ColAcero_Escalera">#REF!</definedName>
    <definedName name="MO_ColAcero_G60_QQ">#REF!</definedName>
    <definedName name="MO_ColAcero_Malla">#REF!</definedName>
    <definedName name="MO_ColAcero_QQ">#REF!</definedName>
    <definedName name="MO_ColAcero_ZapMuros">#REF!</definedName>
    <definedName name="MO_ColAcero14_Piso">#REF!</definedName>
    <definedName name="MO_ColAcero38y12_Cols">#REF!</definedName>
    <definedName name="MO_DEMOLICION_MURO_HA">#REF!</definedName>
    <definedName name="MO_ELEC_BREAKERS">#REF!</definedName>
    <definedName name="MO_ELEC_INTERRUPTOR_3W">#REF!</definedName>
    <definedName name="MO_ELEC_INTERRUPTOR_4W">#REF!</definedName>
    <definedName name="MO_ELEC_INTERRUPTOR_DOB">#REF!</definedName>
    <definedName name="MO_ELEC_INTERRUPTOR_SENC">#REF!</definedName>
    <definedName name="MO_ELEC_INTERRUPTOR_TRIPLE">#REF!</definedName>
    <definedName name="MO_ELEC_LAMPARA_FLUORESCENTE">#REF!</definedName>
    <definedName name="MO_ELEC_LUZ_CENITAL">#REF!</definedName>
    <definedName name="MO_ELEC_PANEL_DIST">#REF!</definedName>
    <definedName name="MO_ELEC_TOMACORRIENTE_110">#REF!</definedName>
    <definedName name="MO_ELEC_TOMACORRIENTE_220">#REF!</definedName>
    <definedName name="MO_ENTABLILLADOS">#REF!</definedName>
    <definedName name="MO_ESCALON_GRANITO">#REF!</definedName>
    <definedName name="MO_ESCALON_HUELLA_y_CONTRAHUELLA">#REF!</definedName>
    <definedName name="MO_ESTRIAS">#REF!</definedName>
    <definedName name="MO_EXC_CALICHE_MANO_3M">#REF!</definedName>
    <definedName name="MO_EXC_ROCA_BLANDA_MANO_3M">#REF!</definedName>
    <definedName name="MO_EXC_ROCA_COMP_3M">#REF!</definedName>
    <definedName name="MO_EXC_ROCA_MANO_3M">#REF!</definedName>
    <definedName name="MO_EXC_TIERRA_MANO_3M">#REF!</definedName>
    <definedName name="MO_FINO_TECHO_HOR">#REF!</definedName>
    <definedName name="MO_FRAGUACHE">#REF!</definedName>
    <definedName name="MO_GOTEROS">#REF!</definedName>
    <definedName name="MO_NATILLA">#REF!</definedName>
    <definedName name="MO_PAÑETE_COLs">#REF!</definedName>
    <definedName name="MO_PAÑETE_EXT">#REF!</definedName>
    <definedName name="MO_PAÑETE_INT">#REF!</definedName>
    <definedName name="MO_PAÑETE_PULIDO">#REF!</definedName>
    <definedName name="MO_PAÑETE_RASGADO">#REF!</definedName>
    <definedName name="MO_PAÑETE_TECHOSyVIGAS">#REF!</definedName>
    <definedName name="MO_PERRILLA">#REF!</definedName>
    <definedName name="MO_PIEDRA">#REF!</definedName>
    <definedName name="MO_PINTURA">#REF!</definedName>
    <definedName name="MO_PISO_ADOQUIN">#REF!</definedName>
    <definedName name="MO_PISO_CementoPulido">#REF!</definedName>
    <definedName name="MO_PISO_CERAMICA_15a20">#REF!</definedName>
    <definedName name="MO_PISO_CERAMICA_15a20_BASE">#REF!</definedName>
    <definedName name="MO_PISO_CERAMICA_30a40">#REF!</definedName>
    <definedName name="MO_PISO_CERAMICA_30a40_BASE">#REF!</definedName>
    <definedName name="MO_PISO_FROTA_VIOL">#REF!</definedName>
    <definedName name="MO_PISO_FROTADO">#REF!</definedName>
    <definedName name="MO_PISO_GRANITO_25">#REF!</definedName>
    <definedName name="MO_PISO_GRANITO_30">#REF!</definedName>
    <definedName name="MO_PISO_GRANITO_33">#REF!</definedName>
    <definedName name="MO_PISO_GRANITO_40">#REF!</definedName>
    <definedName name="MO_PISO_GRANITO_50">#REF!</definedName>
    <definedName name="MO_PISO_PULI_VIOL">#REF!</definedName>
    <definedName name="MO_PISO_ZOCALO">#REF!</definedName>
    <definedName name="MO_REPELLO">#REF!</definedName>
    <definedName name="MO_RESANE_FROTA">#REF!</definedName>
    <definedName name="MO_RESANE_GOMA">#REF!</definedName>
    <definedName name="MO_SUBIDA_BLOCK_4_1NIVEL">#REF!</definedName>
    <definedName name="MO_SUBIDA_BLOCK_6_1NIVEL">#REF!</definedName>
    <definedName name="MO_SUBIDA_BLOCK_8_1NIVEL">#REF!</definedName>
    <definedName name="MO_SUBIDA_CEMENTO_1NIVEL">#REF!</definedName>
    <definedName name="MO_SUBIDA_MADERA_1NIVEL">#REF!</definedName>
    <definedName name="MO_SUBIR_AGREGADO_1Nivel">#REF!</definedName>
    <definedName name="MO_SubirAcero_1Niv">#REF!</definedName>
    <definedName name="MO_ZABALETA_PISO">#REF!</definedName>
    <definedName name="MO_ZABALETA_TECHO">#REF!</definedName>
    <definedName name="moacero">#REF!</definedName>
    <definedName name="moaceromalla">#REF!</definedName>
    <definedName name="moacerorampa">#REF!</definedName>
    <definedName name="MOLDE_ESTAMPADO">#REF!</definedName>
    <definedName name="MOPISOCERAMICA">#REF!</definedName>
    <definedName name="MOTONIVELADORA">#REF!</definedName>
    <definedName name="MURO30">#REF!</definedName>
    <definedName name="MUROBOVEDA12A10X2AD">#REF!</definedName>
    <definedName name="NADA">[11]Insumos!#REF!</definedName>
    <definedName name="NINGUNA">[11]Insumos!#REF!</definedName>
    <definedName name="NIPLE_ACERO_12x3">#REF!</definedName>
    <definedName name="NIPLE_ACERO_16x2">#REF!</definedName>
    <definedName name="NIPLE_ACERO_16x3">#REF!</definedName>
    <definedName name="NIPLE_ACERO_20x3">#REF!</definedName>
    <definedName name="NIPLE_ACERO_6x3">#REF!</definedName>
    <definedName name="NIPLE_ACERO_8x3">#REF!</definedName>
    <definedName name="NIPLE_ACERO_PLATILLADO_12x12">#REF!</definedName>
    <definedName name="NIPLE_ACERO_PLATILLADO_2x1">#REF!</definedName>
    <definedName name="NIPLE_ACERO_PLATILLADO_3x1">#REF!</definedName>
    <definedName name="NIPLE_ACERO_PLATILLADO_8x1">#REF!</definedName>
    <definedName name="NIPLE_CROMO_38x2_12">#REF!</definedName>
    <definedName name="NIPLE_HG_12x4">#REF!</definedName>
    <definedName name="NIPLE_HG_34x4">#REF!</definedName>
    <definedName name="OPERADOR_GREADER">#REF!</definedName>
    <definedName name="OPERADOR_PALA">#REF!</definedName>
    <definedName name="OPERADOR_TRACTOR">#REF!</definedName>
    <definedName name="Operario_1ra">#REF!</definedName>
    <definedName name="Operario_2da">#REF!</definedName>
    <definedName name="Operario_3ra">#REF!</definedName>
    <definedName name="OPERARIOPRIMERA">[10]SALARIOS!$C$10</definedName>
    <definedName name="OXIGENO_CIL">#REF!</definedName>
    <definedName name="p">[12]peso!#REF!</definedName>
    <definedName name="P1XE">#REF!</definedName>
    <definedName name="P1XT">#REF!</definedName>
    <definedName name="P1YE">#REF!</definedName>
    <definedName name="P1YT">#REF!</definedName>
    <definedName name="P2XE">#REF!</definedName>
    <definedName name="P2XT">#REF!</definedName>
    <definedName name="P2YE">#REF!</definedName>
    <definedName name="P3XE">#REF!</definedName>
    <definedName name="P3XT">#REF!</definedName>
    <definedName name="P3YE">#REF!</definedName>
    <definedName name="P3YT">#REF!</definedName>
    <definedName name="P4XE">#REF!</definedName>
    <definedName name="P4XT">#REF!</definedName>
    <definedName name="P4YE">#REF!</definedName>
    <definedName name="P4YT">#REF!</definedName>
    <definedName name="P5XE">#REF!</definedName>
    <definedName name="P5YE">#REF!</definedName>
    <definedName name="P5YT">#REF!</definedName>
    <definedName name="P6XE">#REF!</definedName>
    <definedName name="P6XT">#REF!</definedName>
    <definedName name="P6YE">#REF!</definedName>
    <definedName name="P6YT">#REF!</definedName>
    <definedName name="P7XE">#REF!</definedName>
    <definedName name="P7YE">#REF!</definedName>
    <definedName name="P7YT">#REF!</definedName>
    <definedName name="PALA">#REF!</definedName>
    <definedName name="PALA_950">#REF!</definedName>
    <definedName name="PANEL_DIST_24C">#REF!</definedName>
    <definedName name="PANEL_DIST_32C">#REF!</definedName>
    <definedName name="PANEL_DIST_4a8C">#REF!</definedName>
    <definedName name="PanelDist_6a12_Circ_125a">#REF!</definedName>
    <definedName name="PARARRAYOS_9KV">#REF!</definedName>
    <definedName name="Peon">#REF!</definedName>
    <definedName name="Peon_1">#REF!</definedName>
    <definedName name="Peon_Colchas">[7]MO!$B$11</definedName>
    <definedName name="PEONCARP">#REF!</definedName>
    <definedName name="PERFIL_CUADRADO_34">[7]INSU!$B$91</definedName>
    <definedName name="Pernos">#REF!</definedName>
    <definedName name="PICO">#REF!</definedName>
    <definedName name="PIEDRA">#REF!</definedName>
    <definedName name="PIEDRA_GAVIONES">#REF!</definedName>
    <definedName name="PINO">[10]INS!$D$770</definedName>
    <definedName name="PINTURA_ACR_COLOR_PREPARADO">#REF!</definedName>
    <definedName name="PINTURA_ACR_EXT">#REF!</definedName>
    <definedName name="PINTURA_ACR_INT">#REF!</definedName>
    <definedName name="PINTURA_BASE">#REF!</definedName>
    <definedName name="PINTURA_MANTENIMIENTO">#REF!</definedName>
    <definedName name="PINTURA_OXIDO_ROJO">#REF!</definedName>
    <definedName name="PISO_GRANITO_FONDO_BCO">[7]INSU!$B$103</definedName>
    <definedName name="PLANTA_ELECTRICA">#REF!</definedName>
    <definedName name="PLASTICO">[7]INSU!$B$90</definedName>
    <definedName name="PLIGADORA2">#REF!</definedName>
    <definedName name="PLOMERO">#REF!</definedName>
    <definedName name="PLOMERO_SOLDADOR">#REF!</definedName>
    <definedName name="PLOMEROAYUDANTE">#REF!</definedName>
    <definedName name="PLOMEROOFICIAL">#REF!</definedName>
    <definedName name="PLYWOOD_34_2CARAS">#REF!</definedName>
    <definedName name="pmadera2162">[8]precios!#REF!</definedName>
    <definedName name="po">[13]PRESUPUESTO!$O$9:$O$236</definedName>
    <definedName name="POSTE_HA_25_CUAD">#REF!</definedName>
    <definedName name="POSTE_HA_30_CUAD">#REF!</definedName>
    <definedName name="POSTE_HA_35_CUAD">#REF!</definedName>
    <definedName name="POSTE_HA_40_CUAD">#REF!</definedName>
    <definedName name="PREC._UNITARIO">#N/A</definedName>
    <definedName name="precios">[14]Precios!$A$4:$F$1576</definedName>
    <definedName name="PRESUPUESTO">#N/A</definedName>
    <definedName name="PUERTA_PANEL_PINO">#REF!</definedName>
    <definedName name="PUERTA_PLYWOOD">#REF!</definedName>
    <definedName name="PULIDO_Y_BRILLADO_ESCALON">#REF!</definedName>
    <definedName name="PULIDOyBRILLADO_TC">#REF!</definedName>
    <definedName name="PWINCHE2000K">#REF!</definedName>
    <definedName name="Q">#REF!</definedName>
    <definedName name="qw">[13]PRESUPUESTO!$M$10:$AH$731</definedName>
    <definedName name="qwe">[4]PRESUPUESTO!$D$133</definedName>
    <definedName name="RASTRILLO">#REF!</definedName>
    <definedName name="REDUCCION_BUSHING_HG_12x38">#REF!</definedName>
    <definedName name="REDUCCION_PVC_34a12">#REF!</definedName>
    <definedName name="REDUCCION_PVC_DREN_4x2">#REF!</definedName>
    <definedName name="REFERENCIA">[15]COF!$G$733</definedName>
    <definedName name="REGISTRO_ELEC_6x6">#REF!</definedName>
    <definedName name="REGLA_PAÑETE">#REF!</definedName>
    <definedName name="REJILLA_PISO">#REF!</definedName>
    <definedName name="REJILLAS_1x1">#REF!</definedName>
    <definedName name="REPORTE">#N/A</definedName>
    <definedName name="REPORTE_01">#N/A</definedName>
    <definedName name="REPORTE_02">#N/A</definedName>
    <definedName name="REPORTE_03">#N/A</definedName>
    <definedName name="REPORTE_04">#N/A</definedName>
    <definedName name="REPORTE_05">#N/A</definedName>
    <definedName name="REPORTE_06">#N/A</definedName>
    <definedName name="REPORTE_07">#N/A</definedName>
    <definedName name="REPORTE_08">#N/A</definedName>
    <definedName name="REPORTE_09">#N/A</definedName>
    <definedName name="RETRO_320">#REF!</definedName>
    <definedName name="REVESTIMIENTO_CERAMICA_20x20">#REF!</definedName>
    <definedName name="RODILLO_CAT_815">#REF!</definedName>
    <definedName name="ROSETA">#REF!</definedName>
    <definedName name="SALARIO">#REF!</definedName>
    <definedName name="SALIDA">#N/A</definedName>
    <definedName name="SDSDFSDFSDF">#N/A</definedName>
    <definedName name="SEGUETA">#REF!</definedName>
    <definedName name="SIERRA_ELECTRICA">#REF!</definedName>
    <definedName name="SIFON_PVC_1_12">#REF!</definedName>
    <definedName name="SIFON_PVC_1_14">#REF!</definedName>
    <definedName name="SIFON_PVC_2">#REF!</definedName>
    <definedName name="SIFON_PVC_4">#REF!</definedName>
    <definedName name="SILICONE">#REF!</definedName>
    <definedName name="SOLDADORA">#REF!</definedName>
    <definedName name="spm">#REF!</definedName>
    <definedName name="SS">[5]M.O.!$C$12</definedName>
    <definedName name="SUB_TOTAL">#REF!</definedName>
    <definedName name="TANQUE_55Gls">#REF!</definedName>
    <definedName name="TAPA_ALUMINIO_1x1">#REF!</definedName>
    <definedName name="TAPA_REGISTRO_HF">#REF!</definedName>
    <definedName name="TAPA_REGISTRO_HF_LIVIANA">#REF!</definedName>
    <definedName name="TAPE_3M">#REF!</definedName>
    <definedName name="TC">#REF!</definedName>
    <definedName name="TEE_ACERO_12x8">#REF!</definedName>
    <definedName name="TEE_ACERO_16x12">#REF!</definedName>
    <definedName name="TEE_ACERO_16x16">#REF!</definedName>
    <definedName name="TEE_ACERO_16x6">#REF!</definedName>
    <definedName name="TEE_ACERO_16x8">#REF!</definedName>
    <definedName name="TEE_ACERO_20x16">#REF!</definedName>
    <definedName name="TEE_CPVC_12">#REF!</definedName>
    <definedName name="TEE_HG_1">#REF!</definedName>
    <definedName name="TEE_HG_1_12">#REF!</definedName>
    <definedName name="TEE_HG_12">#REF!</definedName>
    <definedName name="TEE_HG_34">#REF!</definedName>
    <definedName name="TEE_PVC_PRES_1">#REF!</definedName>
    <definedName name="TEE_PVC_PRES_12">#REF!</definedName>
    <definedName name="TEE_PVC_PRES_34">#REF!</definedName>
    <definedName name="TEFLON">#REF!</definedName>
    <definedName name="THINNER">#REF!</definedName>
    <definedName name="_xlnm.Print_Titles" localSheetId="0">'Lote III'!$1:$6</definedName>
    <definedName name="_xlnm.Print_Titles">#N/A</definedName>
    <definedName name="Tolas">#REF!</definedName>
    <definedName name="TOMACORRIENTE_110V">#REF!</definedName>
    <definedName name="TOMACORRIENTE_220V_SENC">#REF!</definedName>
    <definedName name="TOMACORRIENTE_30a">#REF!</definedName>
    <definedName name="Topografo">#REF!</definedName>
    <definedName name="TORNILLOS">#REF!</definedName>
    <definedName name="TORNILLOS_INODORO">#REF!</definedName>
    <definedName name="TRACTOR_D8K">#REF!</definedName>
    <definedName name="TRANSFER_MANUAL_150_3AMPS">#REF!</definedName>
    <definedName name="TRANSFER_MANUAL_800_3AMPS">#REF!</definedName>
    <definedName name="TRANSFORMADOR_100KVA_240_480_POSTE">#REF!</definedName>
    <definedName name="TRANSFORMADOR_15KVA_120_240_POSTE">#REF!</definedName>
    <definedName name="TRANSFORMADOR_25KVA_240_480_POSTE">#REF!</definedName>
    <definedName name="Trompo">#REF!</definedName>
    <definedName name="TUBO_ACERO_16">#REF!</definedName>
    <definedName name="TUBO_ACERO_20">#REF!</definedName>
    <definedName name="TUBO_ACERO_20_e14">#REF!</definedName>
    <definedName name="TUBO_ACERO_3">#REF!</definedName>
    <definedName name="TUBO_ACERO_4">#REF!</definedName>
    <definedName name="TUBO_ACERO_6">#REF!</definedName>
    <definedName name="TUBO_ACERO_8">#REF!</definedName>
    <definedName name="TUBO_CPVC_12">#REF!</definedName>
    <definedName name="TUBO_FLEXIBLE_INODORO_C_TUERCA">#REF!</definedName>
    <definedName name="TUBO_HA_36">#REF!</definedName>
    <definedName name="TUBO_HG_1">#REF!</definedName>
    <definedName name="TUBO_HG_1_12">#REF!</definedName>
    <definedName name="TUBO_HG_12">#REF!</definedName>
    <definedName name="TUBO_HG_34">#REF!</definedName>
    <definedName name="TUBO_PVC_DRENAJE_1_12">#REF!</definedName>
    <definedName name="TUBO_PVC_SCH40_12">#REF!</definedName>
    <definedName name="TUBO_PVC_SCH40_34">#REF!</definedName>
    <definedName name="TUBO_PVC_SDR21_2">#REF!</definedName>
    <definedName name="TUBO_PVC_SDR21_JG_16">#REF!</definedName>
    <definedName name="TUBO_PVC_SDR21_JG_6">#REF!</definedName>
    <definedName name="TUBO_PVC_SDR21_JG_8">#REF!</definedName>
    <definedName name="TUBO_PVC_SDR26_12">#REF!</definedName>
    <definedName name="TUBO_PVC_SDR26_2">#REF!</definedName>
    <definedName name="TUBO_PVC_SDR26_34">#REF!</definedName>
    <definedName name="TUBO_PVC_SDR26_JG_16">#REF!</definedName>
    <definedName name="TUBO_PVC_SDR26_JG_3">#REF!</definedName>
    <definedName name="TUBO_PVC_SDR26_JG_4">#REF!</definedName>
    <definedName name="TUBO_PVC_SDR26_JG_6">#REF!</definedName>
    <definedName name="TUBO_PVC_SDR26_JG_8">#REF!</definedName>
    <definedName name="TUBO_PVC_SDR325_JG_16">#REF!</definedName>
    <definedName name="TUBO_PVC_SDR325_JG_20">#REF!</definedName>
    <definedName name="TUBO_PVC_SDR325_JG_8">#REF!</definedName>
    <definedName name="TUBO_PVC_SDR41_2">#REF!</definedName>
    <definedName name="TUBO_PVC_SDR41_3">#REF!</definedName>
    <definedName name="TUBO_PVC_SDR41_4">#REF!</definedName>
    <definedName name="TYPE_3M">#REF!</definedName>
    <definedName name="UND">#N/A</definedName>
    <definedName name="UNION_HG_1">#REF!</definedName>
    <definedName name="UNION_HG_12">#REF!</definedName>
    <definedName name="UNION_HG_34">#REF!</definedName>
    <definedName name="UNION_PVC_PRES_12">#REF!</definedName>
    <definedName name="UNION_PVC_PRES_34">#REF!</definedName>
    <definedName name="vaciadohormigonindustrial">#REF!</definedName>
    <definedName name="vaciadozapata">#REF!</definedName>
    <definedName name="VALVULA_AIRE_1_HF_ROSCADA">#REF!</definedName>
    <definedName name="VALVULA_AIRE_3_HF_ROSCADA">#REF!</definedName>
    <definedName name="VALVULA_AIRE_34_HF_ROSCADA">#REF!</definedName>
    <definedName name="VALVULA_COMP_12_HF_PLATILLADA">#REF!</definedName>
    <definedName name="VALVULA_COMP_16_HF_PLATILLADA">#REF!</definedName>
    <definedName name="VALVULA_COMP_2_12_HF_ROSCADA">#REF!</definedName>
    <definedName name="VALVULA_COMP_2_HF_ROSCADA">#REF!</definedName>
    <definedName name="VALVULA_COMP_20_HF_PLATILLADA">#REF!</definedName>
    <definedName name="VALVULA_COMP_3_HF_ROSCADA">#REF!</definedName>
    <definedName name="VALVULA_COMP_4_HF_PLATILLADA">#REF!</definedName>
    <definedName name="VALVULA_COMP_4_HF_ROSCADA">#REF!</definedName>
    <definedName name="VALVULA_COMP_6_HF_PLATILLADA">#REF!</definedName>
    <definedName name="VALVULA_COMP_8_HF_PLATILLADA">#REF!</definedName>
    <definedName name="VARILLA_BLOQUES_20">#REF!</definedName>
    <definedName name="VARILLA_BLOQUES_40">#REF!</definedName>
    <definedName name="VARILLA_BLOQUES_60">#REF!</definedName>
    <definedName name="VARILLA_BLOQUES_80">#REF!</definedName>
    <definedName name="VCOLGANTE1590">#REF!</definedName>
    <definedName name="VIBRADO">#REF!</definedName>
    <definedName name="VIGASHP">#REF!</definedName>
    <definedName name="VIOLINADO">#REF!</definedName>
    <definedName name="VUELO10">#REF!</definedName>
    <definedName name="Winche">#REF!</definedName>
    <definedName name="YEE_PVC_DREN_2">#REF!</definedName>
    <definedName name="YEE_PVC_DREN_3">#REF!</definedName>
    <definedName name="YEE_PVC_DREN_4">#REF!</definedName>
    <definedName name="YEE_PVC_DREN_4x2">#REF!</definedName>
    <definedName name="ZINC_CAL26_3x6">#REF!</definedName>
    <definedName name="ZOCALO_8x34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36" i="64" l="1"/>
  <c r="F735" i="64"/>
  <c r="F734" i="64"/>
  <c r="F733" i="64"/>
  <c r="F732" i="64"/>
  <c r="F731" i="64"/>
  <c r="F730" i="64"/>
  <c r="F729" i="64"/>
  <c r="F728" i="64"/>
  <c r="F727" i="64"/>
  <c r="F726" i="64"/>
  <c r="F725" i="64"/>
  <c r="F724" i="64"/>
  <c r="F723" i="64"/>
  <c r="F722" i="64"/>
  <c r="F717" i="64"/>
  <c r="F718" i="64"/>
  <c r="F716" i="64"/>
  <c r="F715" i="64"/>
  <c r="F714" i="64"/>
  <c r="F711" i="64" l="1"/>
  <c r="F710" i="64"/>
  <c r="F709" i="64"/>
  <c r="F708" i="64"/>
  <c r="F705" i="64"/>
  <c r="F704" i="64"/>
  <c r="F703" i="64"/>
  <c r="F702" i="64"/>
  <c r="F701" i="64"/>
  <c r="F700" i="64"/>
  <c r="F699" i="64"/>
  <c r="F698" i="64"/>
  <c r="F697" i="64"/>
  <c r="F696" i="64"/>
  <c r="F695" i="64"/>
  <c r="F692" i="64"/>
  <c r="F691" i="64"/>
  <c r="F690" i="64"/>
  <c r="F687" i="64"/>
  <c r="F686" i="64"/>
  <c r="F685" i="64"/>
  <c r="F684" i="64"/>
  <c r="F683" i="64"/>
  <c r="F682" i="64"/>
  <c r="F681" i="64"/>
  <c r="F680" i="64"/>
  <c r="F679" i="64"/>
  <c r="F678" i="64"/>
  <c r="F675" i="64"/>
  <c r="F674" i="64"/>
  <c r="F673" i="64"/>
  <c r="F670" i="64"/>
  <c r="F669" i="64"/>
  <c r="F668" i="64"/>
  <c r="F667" i="64"/>
  <c r="F666" i="64"/>
  <c r="F665" i="64"/>
  <c r="F662" i="64"/>
  <c r="F661" i="64"/>
  <c r="F656" i="64"/>
  <c r="F655" i="64"/>
  <c r="F654" i="64"/>
  <c r="F653" i="64"/>
  <c r="F652" i="64"/>
  <c r="F651" i="64"/>
  <c r="F650" i="64"/>
  <c r="F649" i="64"/>
  <c r="F648" i="64"/>
  <c r="F647" i="64"/>
  <c r="F644" i="64"/>
  <c r="F643" i="64"/>
  <c r="F642" i="64"/>
  <c r="F641" i="64"/>
  <c r="F640" i="64"/>
  <c r="F639" i="64"/>
  <c r="F636" i="64"/>
  <c r="F635" i="64"/>
  <c r="F634" i="64"/>
  <c r="F633" i="64"/>
  <c r="F632" i="64"/>
  <c r="F631" i="64"/>
  <c r="F630" i="64"/>
  <c r="F629" i="64"/>
  <c r="F628" i="64"/>
  <c r="F627" i="64"/>
  <c r="F626" i="64"/>
  <c r="F743" i="64"/>
  <c r="F741" i="64"/>
  <c r="F623" i="64"/>
  <c r="F622" i="64"/>
  <c r="F621" i="64"/>
  <c r="F620" i="64"/>
  <c r="F618" i="64"/>
  <c r="F619" i="64"/>
  <c r="F615" i="64"/>
  <c r="F614" i="64"/>
  <c r="F613" i="64"/>
  <c r="F612" i="64"/>
  <c r="F611" i="64"/>
  <c r="F610" i="64"/>
  <c r="F609" i="64"/>
  <c r="F608" i="64"/>
  <c r="F607" i="64"/>
  <c r="F606" i="64"/>
  <c r="F605" i="64"/>
  <c r="F604" i="64"/>
  <c r="F603" i="64"/>
  <c r="F602" i="64"/>
  <c r="F599" i="64"/>
  <c r="F598" i="64"/>
  <c r="F597" i="64"/>
  <c r="F596" i="64"/>
  <c r="F595" i="64"/>
  <c r="F738" i="64" s="1"/>
  <c r="F589" i="64"/>
  <c r="F587" i="64"/>
  <c r="F585" i="64"/>
  <c r="F584" i="64"/>
  <c r="F583" i="64"/>
  <c r="F580" i="64"/>
  <c r="F579" i="64"/>
  <c r="F578" i="64"/>
  <c r="F577" i="64"/>
  <c r="F576" i="64"/>
  <c r="F573" i="64"/>
  <c r="F572" i="64"/>
  <c r="F571" i="64"/>
  <c r="F570" i="64"/>
  <c r="F569" i="64"/>
  <c r="F568" i="64"/>
  <c r="F567" i="64"/>
  <c r="F566" i="64"/>
  <c r="F565" i="64"/>
  <c r="F562" i="64"/>
  <c r="F561" i="64"/>
  <c r="F560" i="64"/>
  <c r="F559" i="64"/>
  <c r="F558" i="64"/>
  <c r="F554" i="64"/>
  <c r="F551" i="64"/>
  <c r="F548" i="64"/>
  <c r="F545" i="64"/>
  <c r="F544" i="64"/>
  <c r="F543" i="64"/>
  <c r="F542" i="64"/>
  <c r="F541" i="64"/>
  <c r="F538" i="64"/>
  <c r="F537" i="64"/>
  <c r="F536" i="64"/>
  <c r="F533" i="64"/>
  <c r="F528" i="64"/>
  <c r="F526" i="64"/>
  <c r="F524" i="64"/>
  <c r="F523" i="64"/>
  <c r="F522" i="64"/>
  <c r="F519" i="64"/>
  <c r="F518" i="64"/>
  <c r="F515" i="64"/>
  <c r="F514" i="64"/>
  <c r="F513" i="64"/>
  <c r="F510" i="64"/>
  <c r="F498" i="64"/>
  <c r="E507" i="64" s="1"/>
  <c r="F507" i="64" s="1"/>
  <c r="F495" i="64"/>
  <c r="F494" i="64"/>
  <c r="F493" i="64"/>
  <c r="F492" i="64"/>
  <c r="F491" i="64"/>
  <c r="F488" i="64"/>
  <c r="F487" i="64"/>
  <c r="F486" i="64"/>
  <c r="F483" i="64"/>
  <c r="F478" i="64"/>
  <c r="F476" i="64"/>
  <c r="F474" i="64"/>
  <c r="F473" i="64"/>
  <c r="F472" i="64"/>
  <c r="F469" i="64"/>
  <c r="F468" i="64"/>
  <c r="F465" i="64"/>
  <c r="F464" i="64"/>
  <c r="F463" i="64"/>
  <c r="F460" i="64"/>
  <c r="F457" i="64"/>
  <c r="F456" i="64"/>
  <c r="F455" i="64"/>
  <c r="F452" i="64"/>
  <c r="F451" i="64"/>
  <c r="F450" i="64"/>
  <c r="F449" i="64"/>
  <c r="F448" i="64"/>
  <c r="F447" i="64"/>
  <c r="F446" i="64"/>
  <c r="F445" i="64"/>
  <c r="F441" i="64"/>
  <c r="F440" i="64"/>
  <c r="F437" i="64"/>
  <c r="F436" i="64"/>
  <c r="F429" i="64"/>
  <c r="F433" i="64"/>
  <c r="F432" i="64"/>
  <c r="F428" i="64"/>
  <c r="F427" i="64"/>
  <c r="F426" i="64"/>
  <c r="F425" i="64"/>
  <c r="F422" i="64"/>
  <c r="F421" i="64"/>
  <c r="F420" i="64"/>
  <c r="F417" i="64"/>
  <c r="F412" i="64"/>
  <c r="F410" i="64"/>
  <c r="F408" i="64"/>
  <c r="F406" i="64"/>
  <c r="F405" i="64"/>
  <c r="F402" i="64"/>
  <c r="F401" i="64"/>
  <c r="F398" i="64"/>
  <c r="F397" i="64"/>
  <c r="F396" i="64"/>
  <c r="F393" i="64"/>
  <c r="F392" i="64"/>
  <c r="F389" i="64"/>
  <c r="F388" i="64"/>
  <c r="F387" i="64"/>
  <c r="F386" i="64"/>
  <c r="F385" i="64"/>
  <c r="F382" i="64"/>
  <c r="F381" i="64"/>
  <c r="F380" i="64"/>
  <c r="F377" i="64"/>
  <c r="F374" i="64"/>
  <c r="F373" i="64"/>
  <c r="F372" i="64"/>
  <c r="F371" i="64"/>
  <c r="F368" i="64"/>
  <c r="F367" i="64"/>
  <c r="F366" i="64"/>
  <c r="F365" i="64"/>
  <c r="F364" i="64"/>
  <c r="F363" i="64"/>
  <c r="F362" i="64"/>
  <c r="F361" i="64"/>
  <c r="F360" i="64"/>
  <c r="F359" i="64"/>
  <c r="F358" i="64"/>
  <c r="F357" i="64"/>
  <c r="F354" i="64"/>
  <c r="F353" i="64"/>
  <c r="F350" i="64"/>
  <c r="F348" i="64"/>
  <c r="F346" i="64"/>
  <c r="F345" i="64"/>
  <c r="F344" i="64"/>
  <c r="F343" i="64"/>
  <c r="F342" i="64"/>
  <c r="F341" i="64"/>
  <c r="F340" i="64"/>
  <c r="F339" i="64"/>
  <c r="F338" i="64"/>
  <c r="F335" i="64"/>
  <c r="F333" i="64"/>
  <c r="F331" i="64"/>
  <c r="F329" i="64"/>
  <c r="F327" i="64"/>
  <c r="F326" i="64"/>
  <c r="F325" i="64"/>
  <c r="F324" i="64"/>
  <c r="F323" i="64"/>
  <c r="F322" i="64"/>
  <c r="F321" i="64"/>
  <c r="F320" i="64"/>
  <c r="F319" i="64"/>
  <c r="F316" i="64"/>
  <c r="F315" i="64"/>
  <c r="F314" i="64"/>
  <c r="F313" i="64"/>
  <c r="F310" i="64"/>
  <c r="F305" i="64"/>
  <c r="F303" i="64"/>
  <c r="F301" i="64"/>
  <c r="F300" i="64"/>
  <c r="F299" i="64"/>
  <c r="F296" i="64"/>
  <c r="F295" i="64"/>
  <c r="F294" i="64"/>
  <c r="F293" i="64"/>
  <c r="F290" i="64"/>
  <c r="F289" i="64"/>
  <c r="F288" i="64"/>
  <c r="F287" i="64"/>
  <c r="F286" i="64"/>
  <c r="F285" i="64"/>
  <c r="F284" i="64"/>
  <c r="F283" i="64"/>
  <c r="F282" i="64"/>
  <c r="F278" i="64"/>
  <c r="F277" i="64"/>
  <c r="F276" i="64"/>
  <c r="F275" i="64"/>
  <c r="F274" i="64"/>
  <c r="F273" i="64"/>
  <c r="F272" i="64"/>
  <c r="F268" i="64"/>
  <c r="F265" i="64"/>
  <c r="F262" i="64"/>
  <c r="F259" i="64"/>
  <c r="F258" i="64"/>
  <c r="F257" i="64"/>
  <c r="F256" i="64"/>
  <c r="F255" i="64"/>
  <c r="F252" i="64"/>
  <c r="F251" i="64"/>
  <c r="F250" i="64"/>
  <c r="F248" i="64"/>
  <c r="F242" i="64"/>
  <c r="F237" i="64"/>
  <c r="F240" i="64"/>
  <c r="F238" i="64"/>
  <c r="F236" i="64"/>
  <c r="F233" i="64"/>
  <c r="F230" i="64"/>
  <c r="F227" i="64"/>
  <c r="F224" i="64"/>
  <c r="F223" i="64"/>
  <c r="F222" i="64"/>
  <c r="F218" i="64"/>
  <c r="F217" i="64"/>
  <c r="F216" i="64"/>
  <c r="F215" i="64"/>
  <c r="F214" i="64"/>
  <c r="F213" i="64"/>
  <c r="F212" i="64"/>
  <c r="F211" i="64"/>
  <c r="F207" i="64"/>
  <c r="F206" i="64"/>
  <c r="F203" i="64"/>
  <c r="F202" i="64"/>
  <c r="F199" i="64"/>
  <c r="F198" i="64"/>
  <c r="F195" i="64"/>
  <c r="F194" i="64"/>
  <c r="F193" i="64"/>
  <c r="F192" i="64"/>
  <c r="F191" i="64"/>
  <c r="F188" i="64"/>
  <c r="F187" i="64"/>
  <c r="F186" i="64"/>
  <c r="F183" i="64"/>
  <c r="F178" i="64"/>
  <c r="F176" i="64"/>
  <c r="F174" i="64"/>
  <c r="F172" i="64"/>
  <c r="F171" i="64"/>
  <c r="F168" i="64"/>
  <c r="F167" i="64"/>
  <c r="F164" i="64"/>
  <c r="F163" i="64"/>
  <c r="F162" i="64"/>
  <c r="F159" i="64"/>
  <c r="F158" i="64"/>
  <c r="F155" i="64"/>
  <c r="F154" i="64"/>
  <c r="F153" i="64"/>
  <c r="F152" i="64"/>
  <c r="F151" i="64"/>
  <c r="F148" i="64"/>
  <c r="F147" i="64"/>
  <c r="F146" i="64"/>
  <c r="F143" i="64"/>
  <c r="F140" i="64"/>
  <c r="F139" i="64"/>
  <c r="F138" i="64"/>
  <c r="F137" i="64"/>
  <c r="F134" i="64"/>
  <c r="F133" i="64"/>
  <c r="F132" i="64"/>
  <c r="F131" i="64"/>
  <c r="F130" i="64"/>
  <c r="F129" i="64"/>
  <c r="F128" i="64"/>
  <c r="F127" i="64"/>
  <c r="F126" i="64"/>
  <c r="F125" i="64"/>
  <c r="F122" i="64"/>
  <c r="F121" i="64"/>
  <c r="F120" i="64"/>
  <c r="F117" i="64"/>
  <c r="F115" i="64"/>
  <c r="F114" i="64"/>
  <c r="F113" i="64"/>
  <c r="F110" i="64"/>
  <c r="F108" i="64"/>
  <c r="F107" i="64"/>
  <c r="F106" i="64"/>
  <c r="F105" i="64"/>
  <c r="F104" i="64"/>
  <c r="F103" i="64"/>
  <c r="F102" i="64"/>
  <c r="F101" i="64"/>
  <c r="F100" i="64"/>
  <c r="F99" i="64"/>
  <c r="F96" i="64"/>
  <c r="F95" i="64"/>
  <c r="F94" i="64"/>
  <c r="F93" i="64"/>
  <c r="F92" i="64"/>
  <c r="F91" i="64"/>
  <c r="F90" i="64"/>
  <c r="F89" i="64"/>
  <c r="F88" i="64"/>
  <c r="F85" i="64"/>
  <c r="F84" i="64"/>
  <c r="F83" i="64"/>
  <c r="F82" i="64"/>
  <c r="F79" i="64"/>
  <c r="F74" i="64"/>
  <c r="F72" i="64"/>
  <c r="F70" i="64"/>
  <c r="F69" i="64"/>
  <c r="F68" i="64"/>
  <c r="F65" i="64"/>
  <c r="F64" i="64"/>
  <c r="F61" i="64"/>
  <c r="F60" i="64"/>
  <c r="F59" i="64"/>
  <c r="F58" i="64"/>
  <c r="F57" i="64"/>
  <c r="F56" i="64"/>
  <c r="F55" i="64"/>
  <c r="F54" i="64"/>
  <c r="F51" i="64"/>
  <c r="F50" i="64"/>
  <c r="F49" i="64"/>
  <c r="F48" i="64"/>
  <c r="F47" i="64"/>
  <c r="F46" i="64"/>
  <c r="F45" i="64"/>
  <c r="F44" i="64"/>
  <c r="F43" i="64"/>
  <c r="F39" i="64"/>
  <c r="F38" i="64"/>
  <c r="F36" i="64"/>
  <c r="F37" i="64"/>
  <c r="F35" i="64"/>
  <c r="F34" i="64"/>
  <c r="F33" i="64"/>
  <c r="F30" i="64"/>
  <c r="F27" i="64"/>
  <c r="F24" i="64"/>
  <c r="F21" i="64"/>
  <c r="F20" i="64"/>
  <c r="F19" i="64"/>
  <c r="F18" i="64"/>
  <c r="F17" i="64"/>
  <c r="F14" i="64"/>
  <c r="F13" i="64"/>
  <c r="F12" i="64"/>
  <c r="F9" i="64"/>
  <c r="F219" i="64"/>
  <c r="F744" i="64" l="1"/>
  <c r="F590" i="64"/>
  <c r="F306" i="64"/>
  <c r="F479" i="64"/>
  <c r="F75" i="64"/>
  <c r="F179" i="64"/>
  <c r="F243" i="64"/>
  <c r="A602" i="64" l="1"/>
  <c r="A603" i="64" s="1"/>
  <c r="A604" i="64" s="1"/>
  <c r="A605" i="64" s="1"/>
  <c r="A606" i="64" s="1"/>
  <c r="A607" i="64" s="1"/>
  <c r="A608" i="64" s="1"/>
  <c r="A609" i="64" s="1"/>
  <c r="A610" i="64" s="1"/>
  <c r="A595" i="64"/>
  <c r="A596" i="64" s="1"/>
  <c r="A597" i="64" s="1"/>
  <c r="A598" i="64" s="1"/>
  <c r="A599" i="64" s="1"/>
  <c r="A583" i="64"/>
  <c r="A584" i="64" s="1"/>
  <c r="A585" i="64" s="1"/>
  <c r="A576" i="64"/>
  <c r="A577" i="64" s="1"/>
  <c r="A578" i="64" s="1"/>
  <c r="A579" i="64" s="1"/>
  <c r="A580" i="64" s="1"/>
  <c r="A565" i="64"/>
  <c r="A566" i="64" s="1"/>
  <c r="A567" i="64" s="1"/>
  <c r="A568" i="64" s="1"/>
  <c r="A569" i="64" s="1"/>
  <c r="A570" i="64" s="1"/>
  <c r="A571" i="64" s="1"/>
  <c r="A572" i="64" s="1"/>
  <c r="A573" i="64" s="1"/>
  <c r="A557" i="64"/>
  <c r="A554" i="64"/>
  <c r="A551" i="64"/>
  <c r="A548" i="64"/>
  <c r="A541" i="64"/>
  <c r="A542" i="64" s="1"/>
  <c r="A543" i="64" s="1"/>
  <c r="A544" i="64" s="1"/>
  <c r="A545" i="64" s="1"/>
  <c r="A536" i="64"/>
  <c r="A537" i="64" s="1"/>
  <c r="A538" i="64" s="1"/>
  <c r="A522" i="64"/>
  <c r="A523" i="64" s="1"/>
  <c r="A524" i="64" s="1"/>
  <c r="A518" i="64"/>
  <c r="A519" i="64" s="1"/>
  <c r="A513" i="64"/>
  <c r="A514" i="64" s="1"/>
  <c r="A515" i="64" s="1"/>
  <c r="A510" i="64"/>
  <c r="A507" i="64"/>
  <c r="A504" i="64"/>
  <c r="F501" i="64"/>
  <c r="A501" i="64"/>
  <c r="A498" i="64"/>
  <c r="A491" i="64"/>
  <c r="A492" i="64" s="1"/>
  <c r="A493" i="64" s="1"/>
  <c r="A494" i="64" s="1"/>
  <c r="A495" i="64" s="1"/>
  <c r="A486" i="64"/>
  <c r="A487" i="64" s="1"/>
  <c r="A488" i="64" s="1"/>
  <c r="A472" i="64"/>
  <c r="A473" i="64" s="1"/>
  <c r="A474" i="64" s="1"/>
  <c r="A468" i="64"/>
  <c r="A469" i="64" s="1"/>
  <c r="A463" i="64"/>
  <c r="A464" i="64" s="1"/>
  <c r="A465" i="64" s="1"/>
  <c r="A460" i="64"/>
  <c r="A455" i="64"/>
  <c r="A456" i="64" s="1"/>
  <c r="A457" i="64" s="1"/>
  <c r="A444" i="64"/>
  <c r="A440" i="64"/>
  <c r="A441" i="64" s="1"/>
  <c r="A436" i="64"/>
  <c r="A437" i="64" s="1"/>
  <c r="A432" i="64"/>
  <c r="A433" i="64" s="1"/>
  <c r="A425" i="64"/>
  <c r="A426" i="64" s="1"/>
  <c r="A427" i="64" s="1"/>
  <c r="A428" i="64" s="1"/>
  <c r="A429" i="64" s="1"/>
  <c r="A420" i="64"/>
  <c r="A421" i="64" s="1"/>
  <c r="A422" i="64" s="1"/>
  <c r="A357" i="64"/>
  <c r="A358" i="64" s="1"/>
  <c r="A359" i="64" s="1"/>
  <c r="A360" i="64" s="1"/>
  <c r="A361" i="64" s="1"/>
  <c r="A362" i="64" s="1"/>
  <c r="A363" i="64" s="1"/>
  <c r="A364" i="64" s="1"/>
  <c r="A365" i="64" s="1"/>
  <c r="A353" i="64"/>
  <c r="A354" i="64" s="1"/>
  <c r="F347" i="64"/>
  <c r="A346" i="64"/>
  <c r="A338" i="64"/>
  <c r="A339" i="64" s="1"/>
  <c r="A340" i="64" s="1"/>
  <c r="A341" i="64" s="1"/>
  <c r="A342" i="64" s="1"/>
  <c r="A343" i="64" s="1"/>
  <c r="A319" i="64"/>
  <c r="A320" i="64" s="1"/>
  <c r="A321" i="64" s="1"/>
  <c r="A322" i="64" s="1"/>
  <c r="A323" i="64" s="1"/>
  <c r="A324" i="64" s="1"/>
  <c r="A325" i="64" s="1"/>
  <c r="A326" i="64" s="1"/>
  <c r="A313" i="64"/>
  <c r="A314" i="64" s="1"/>
  <c r="A315" i="64" s="1"/>
  <c r="A316" i="64" s="1"/>
  <c r="A299" i="64"/>
  <c r="A300" i="64" s="1"/>
  <c r="A301" i="64" s="1"/>
  <c r="A293" i="64"/>
  <c r="A294" i="64" s="1"/>
  <c r="A295" i="64" s="1"/>
  <c r="A296" i="64" s="1"/>
  <c r="A271" i="64"/>
  <c r="A268" i="64"/>
  <c r="A265" i="64"/>
  <c r="A262" i="64"/>
  <c r="A255" i="64"/>
  <c r="A256" i="64" s="1"/>
  <c r="A257" i="64" s="1"/>
  <c r="A258" i="64" s="1"/>
  <c r="A259" i="64" s="1"/>
  <c r="A250" i="64"/>
  <c r="A251" i="64" s="1"/>
  <c r="A252" i="64" s="1"/>
  <c r="A236" i="64"/>
  <c r="A237" i="64" s="1"/>
  <c r="A238" i="64" s="1"/>
  <c r="A233" i="64"/>
  <c r="A230" i="64"/>
  <c r="A227" i="64"/>
  <c r="A222" i="64"/>
  <c r="A223" i="64" s="1"/>
  <c r="A224" i="64" s="1"/>
  <c r="A210" i="64"/>
  <c r="A207" i="64"/>
  <c r="A206" i="64"/>
  <c r="A203" i="64"/>
  <c r="A202" i="64"/>
  <c r="A198" i="64"/>
  <c r="A199" i="64" s="1"/>
  <c r="A191" i="64"/>
  <c r="A192" i="64" s="1"/>
  <c r="A193" i="64" s="1"/>
  <c r="A194" i="64" s="1"/>
  <c r="A195" i="64" s="1"/>
  <c r="A186" i="64"/>
  <c r="A187" i="64" s="1"/>
  <c r="A188" i="64" s="1"/>
  <c r="A120" i="64"/>
  <c r="A121" i="64" s="1"/>
  <c r="A122" i="64" s="1"/>
  <c r="A113" i="64"/>
  <c r="A114" i="64" s="1"/>
  <c r="A115" i="64" s="1"/>
  <c r="A99" i="64"/>
  <c r="A100" i="64" s="1"/>
  <c r="A101" i="64" s="1"/>
  <c r="A102" i="64" s="1"/>
  <c r="A103" i="64" s="1"/>
  <c r="A104" i="64" s="1"/>
  <c r="A105" i="64" s="1"/>
  <c r="A106" i="64" s="1"/>
  <c r="A107" i="64" s="1"/>
  <c r="A88" i="64"/>
  <c r="A89" i="64" s="1"/>
  <c r="A90" i="64" s="1"/>
  <c r="A91" i="64" s="1"/>
  <c r="A92" i="64" s="1"/>
  <c r="A93" i="64" s="1"/>
  <c r="A94" i="64" s="1"/>
  <c r="A95" i="64" s="1"/>
  <c r="A96" i="64" s="1"/>
  <c r="A82" i="64"/>
  <c r="A83" i="64" s="1"/>
  <c r="A84" i="64" s="1"/>
  <c r="A85" i="64" s="1"/>
  <c r="A68" i="64"/>
  <c r="A69" i="64" s="1"/>
  <c r="A70" i="64" s="1"/>
  <c r="A64" i="64"/>
  <c r="A65" i="64" s="1"/>
  <c r="A17" i="64"/>
  <c r="A18" i="64" s="1"/>
  <c r="A19" i="64" s="1"/>
  <c r="A20" i="64" s="1"/>
  <c r="A21" i="64" s="1"/>
  <c r="A12" i="64"/>
  <c r="A13" i="64" s="1"/>
  <c r="A14" i="64" s="1"/>
  <c r="F413" i="64" l="1"/>
  <c r="F504" i="64" l="1"/>
  <c r="F529" i="64" l="1"/>
  <c r="F745" i="64" l="1"/>
  <c r="F750" i="64" s="1"/>
  <c r="F753" i="64" l="1"/>
  <c r="F746" i="64"/>
  <c r="F757" i="64" s="1"/>
  <c r="F758" i="64" l="1"/>
  <c r="F752" i="64"/>
  <c r="F754" i="64"/>
  <c r="F759" i="64"/>
  <c r="F751" i="64"/>
  <c r="F749" i="64"/>
  <c r="F755" i="64"/>
  <c r="F756" i="64" l="1"/>
  <c r="F760" i="64" s="1"/>
  <c r="F762" i="64" s="1"/>
</calcChain>
</file>

<file path=xl/sharedStrings.xml><?xml version="1.0" encoding="utf-8"?>
<sst xmlns="http://schemas.openxmlformats.org/spreadsheetml/2006/main" count="1234" uniqueCount="532">
  <si>
    <t>TOTAL GASTOS INDIRECTOS</t>
  </si>
  <si>
    <t>CANTIDAD</t>
  </si>
  <si>
    <t>%</t>
  </si>
  <si>
    <t>M3</t>
  </si>
  <si>
    <t>P.U. (RD$)</t>
  </si>
  <si>
    <t>GASTOS INDIRECTOS</t>
  </si>
  <si>
    <t>PA</t>
  </si>
  <si>
    <t>REPLANTEO</t>
  </si>
  <si>
    <t>M</t>
  </si>
  <si>
    <t>MOVIMIENTO DE TIERRA:</t>
  </si>
  <si>
    <t>P.A</t>
  </si>
  <si>
    <t>VALOR ( RD$)</t>
  </si>
  <si>
    <t>A</t>
  </si>
  <si>
    <t>Z</t>
  </si>
  <si>
    <t>VARIOS</t>
  </si>
  <si>
    <t>CRUCES</t>
  </si>
  <si>
    <t>MOVIMIENTO DE TIERRA</t>
  </si>
  <si>
    <t xml:space="preserve">PRELIMINARES </t>
  </si>
  <si>
    <t>B</t>
  </si>
  <si>
    <t>C</t>
  </si>
  <si>
    <t>Nº</t>
  </si>
  <si>
    <t>DESCRIPCIÓN</t>
  </si>
  <si>
    <t>UD</t>
  </si>
  <si>
    <t>Ud</t>
  </si>
  <si>
    <r>
      <t>M</t>
    </r>
    <r>
      <rPr>
        <vertAlign val="superscript"/>
        <sz val="9"/>
        <rFont val="Arial"/>
        <family val="2"/>
      </rPr>
      <t>3</t>
    </r>
  </si>
  <si>
    <t>1.1</t>
  </si>
  <si>
    <t>SUMINISTRO DE TUBERÍA</t>
  </si>
  <si>
    <t>COLOCACIÓN DE TUBERÍA</t>
  </si>
  <si>
    <t>Replanteo</t>
  </si>
  <si>
    <t xml:space="preserve">Anclajes H.S. </t>
  </si>
  <si>
    <t xml:space="preserve">Excavación material </t>
  </si>
  <si>
    <t>Relleno compactado</t>
  </si>
  <si>
    <t>Bote de material</t>
  </si>
  <si>
    <t>Mano de obra plomero y soldador</t>
  </si>
  <si>
    <t>RED DE DISTRIBUCIÓN LOS QUEMADOS</t>
  </si>
  <si>
    <t>Ley 6-86</t>
  </si>
  <si>
    <t>Imprevistos</t>
  </si>
  <si>
    <t>GL</t>
  </si>
  <si>
    <t>M³</t>
  </si>
  <si>
    <t>MUROS DE BLOQUES</t>
  </si>
  <si>
    <t>Fraguache</t>
  </si>
  <si>
    <t>Pañete Interior Pulido</t>
  </si>
  <si>
    <t>Fino Losa de Fondo Pulido</t>
  </si>
  <si>
    <t>Cantos</t>
  </si>
  <si>
    <t>Fino losa de fondo pulido</t>
  </si>
  <si>
    <t>Remoción de carpeta asfáltica</t>
  </si>
  <si>
    <t>Relleno compactado de material c/compactador mecánico en capas de 0.20m</t>
  </si>
  <si>
    <t>REPOSICIÓN DE CARPETA ASFÁLTICA</t>
  </si>
  <si>
    <t xml:space="preserve">Imprimación sencilla </t>
  </si>
  <si>
    <t>SUMINISTRO Y COLOCACIÓN DE VÁLVULAS</t>
  </si>
  <si>
    <t>DEMOLICIÓN DE:</t>
  </si>
  <si>
    <t>Contén</t>
  </si>
  <si>
    <t>Bote de material demolido c/camión</t>
  </si>
  <si>
    <t>REPOSICIÓN DE:</t>
  </si>
  <si>
    <t>Escalera exterior H.N. c/protección anticaída (según detalle de diseño)</t>
  </si>
  <si>
    <t>Escalera interior acero inoxidable H = 2.50 m (Según detalle de diseño)</t>
  </si>
  <si>
    <t>APLICACIÓN DE:</t>
  </si>
  <si>
    <t>Impermeabilizante Sika Monotop -SEAL-107 o similar (Muro interior y losa de fondo)</t>
  </si>
  <si>
    <t>Corte de Asfalto e=2" (2 lados)</t>
  </si>
  <si>
    <t>Remoción de carpeta Asfáltica</t>
  </si>
  <si>
    <t>M²</t>
  </si>
  <si>
    <t>M³E</t>
  </si>
  <si>
    <t xml:space="preserve">Excavación material compacto c/equipo </t>
  </si>
  <si>
    <t>Asiento de arena (Suministro y colocación)</t>
  </si>
  <si>
    <t>M³N</t>
  </si>
  <si>
    <t>M³S</t>
  </si>
  <si>
    <t>M³C</t>
  </si>
  <si>
    <t>Suministro de material de mina a 15 Km (Caliche) (Sujeto aprobación por la supervisión)</t>
  </si>
  <si>
    <t>De Ø8" PVC (SDR-26) c/J. G. + 3% pérdida por campana</t>
  </si>
  <si>
    <t>De Ø8" PVC (SDR-26) c/J. G.</t>
  </si>
  <si>
    <t>PRUEBA HIDROSTÁTICA</t>
  </si>
  <si>
    <t>SUMINISTRO Y COLOCACIÓN DE PIEZAS ESPECIALES DE:</t>
  </si>
  <si>
    <t>ACERO SCH-30 (c/protección anticorrosiva):</t>
  </si>
  <si>
    <t>Válvula de Compuerta de Ø8" H.F. de 150 PSI, Platillada, Completa (Incluye cuerpo de válvula, niple, tornillos, tuercas, juntas de goma y junta dresser)</t>
  </si>
  <si>
    <t>Caja telescópica para Válvula de Compuerta (Según diseño)</t>
  </si>
  <si>
    <t>Registro para Válvula de Aire Simple (Según detalle de diseño)</t>
  </si>
  <si>
    <t>Suministro y colocación de Asfalto e=2" (Incluye Riego de Adherencia)</t>
  </si>
  <si>
    <t>M³E/KM</t>
  </si>
  <si>
    <r>
      <t xml:space="preserve">SEÑALIZACIÓN, CONTROL Y MANEJO DE TRÁNSITO </t>
    </r>
    <r>
      <rPr>
        <sz val="10"/>
        <rFont val="Arial"/>
        <family val="2"/>
      </rPr>
      <t>(Incluye letreros con base, conos refractarios, cinta de peligro, malla de seguridad naranja, tanques de 55 Gls pintados amarillo tráfico con cinta lumínica, pasarelas de madera y hombres con banderolas, chachelos y cascos de seguridad)</t>
    </r>
  </si>
  <si>
    <r>
      <rPr>
        <b/>
        <sz val="10"/>
        <rFont val="Arial"/>
        <family val="2"/>
      </rPr>
      <t>LIMPIEZA CONTINUA Y  FINAL</t>
    </r>
    <r>
      <rPr>
        <sz val="10"/>
        <rFont val="Arial"/>
        <family val="2"/>
      </rPr>
      <t xml:space="preserve"> (Incluye obreros, camión y herramientas menores) </t>
    </r>
  </si>
  <si>
    <t>D</t>
  </si>
  <si>
    <t>E</t>
  </si>
  <si>
    <t>F</t>
  </si>
  <si>
    <t>De Ø6" PVC (SDR-26) c/J. G.</t>
  </si>
  <si>
    <t>De Ø6" PVC (SDR-26) c/J. G. + 3% pérdida por campana</t>
  </si>
  <si>
    <t>G</t>
  </si>
  <si>
    <t>H</t>
  </si>
  <si>
    <t>De Ø3" PVC (SDR-26) c/J. G. + 2% pérdida por campana</t>
  </si>
  <si>
    <t>Válvula de Aire Simple de Ø 2" H.F. de 150 PSI, Platillada, Completa (Incluye cuerpo de válvula, niple, tornillos, tuercas, juntas de goma y clamp)</t>
  </si>
  <si>
    <t xml:space="preserve">De Ø3" PVC (SDR-26) c/J. G. </t>
  </si>
  <si>
    <t>Válvula de Compuerta de Ø6" H.F. de 150 PSI, Platillada, Completa (Incluye cuerpo de válvula, niple, tornillos, tuercas, juntas de goma y junta dresser)</t>
  </si>
  <si>
    <t>Válvula de Compuerta de Ø3" H.F. de 150 PSI, Platillada, Completa (Incluye cuerpo de válvula, niple, tornillos, tuercas, juntas de goma y junta dresser)</t>
  </si>
  <si>
    <t>Corte de asfalto e=2", ambos lados</t>
  </si>
  <si>
    <t>Asiento de arena (suministro y colocación)</t>
  </si>
  <si>
    <t>De Ø6" PVC (SDR-26) c/j. g. + 3% pérdida por campana</t>
  </si>
  <si>
    <t>De Ø4" PVC (SDR-26) c/J. G. + 2% pérdida por campana</t>
  </si>
  <si>
    <t xml:space="preserve">De Ø4" PVC (SDR-26) c/J. G. </t>
  </si>
  <si>
    <t>ACERO (c/protección anticorrosiva):</t>
  </si>
  <si>
    <t>SUMINISTRO Y COLOCACIÓN DE PIEZAS ESPECIALES ESPECIALES DE:</t>
  </si>
  <si>
    <t>Válvula de Compuerta de Ø4" H.F. de 150 PSI, Platillada, Completa (Incluye cuerpo de válvula, niple, tornillos, tuercas, juntas de goma y junta dresser)</t>
  </si>
  <si>
    <t>SUMINISTRO Y COLOCACIÓN DE ACOMETIDAS EN POLIETILENO</t>
  </si>
  <si>
    <t>Acometidas Urbanas</t>
  </si>
  <si>
    <t>Meses</t>
  </si>
  <si>
    <t>SUB-TOTAL FASE Z</t>
  </si>
  <si>
    <t>SUB-TOTAL GENERAL</t>
  </si>
  <si>
    <t>Honorarios Profesionales</t>
  </si>
  <si>
    <t>Gastos Administrativos</t>
  </si>
  <si>
    <t>Seguros, Pólizas y Fianzas</t>
  </si>
  <si>
    <t>Gastos de Transporte</t>
  </si>
  <si>
    <t>Supervisión de la Obra</t>
  </si>
  <si>
    <t>Puesta en Marcha y Estabilización del Sistema</t>
  </si>
  <si>
    <t>Medida de Compensación Ambiental</t>
  </si>
  <si>
    <t xml:space="preserve"> ITBIS Honorarios Profesionales (Ley 07-2007)</t>
  </si>
  <si>
    <t>CODIA</t>
  </si>
  <si>
    <t>TOTAL GENERAL EN RD$</t>
  </si>
  <si>
    <t>TERMINACION DE SUPERFICIE</t>
  </si>
  <si>
    <t>GLS</t>
  </si>
  <si>
    <t>PRELIMINARES</t>
  </si>
  <si>
    <t xml:space="preserve">MOVIMIENTO DE TIERRA </t>
  </si>
  <si>
    <t>Replanteo y control topográfico</t>
  </si>
  <si>
    <t>Visita</t>
  </si>
  <si>
    <t xml:space="preserve">Explanación de terreno c/equipo </t>
  </si>
  <si>
    <t>Relleno compactado c/compactador mecánico en capas de 0.20m</t>
  </si>
  <si>
    <t>Fino losa de techo</t>
  </si>
  <si>
    <t>Tapa metálica para acceso en techo depósito (0.80m x 0.80m) (según detalle diseño)</t>
  </si>
  <si>
    <t>Bote de material en Sitio</t>
  </si>
  <si>
    <t>Vibrado</t>
  </si>
  <si>
    <t>Anclaje de H. S. F'c=180 kg/cm² p/piezas (Según diseño)</t>
  </si>
  <si>
    <t>Puerta corrediza long=4.0 m (Incluye angular del riel, rodamientos y demas accesorios de instalación) (según detalle de diseño)</t>
  </si>
  <si>
    <t>Pañete exterior</t>
  </si>
  <si>
    <t>Ventilación de techo en tuberia acero Ø6" SCH-40 (según diseño)</t>
  </si>
  <si>
    <t xml:space="preserve">Aditivo SX-PELL </t>
  </si>
  <si>
    <t>SUMINISTRO E INSTALACIÓN DE:</t>
  </si>
  <si>
    <t>Excavación zapatas a mano</t>
  </si>
  <si>
    <t>Block 8" Ø3/8"@0.60m BNP</t>
  </si>
  <si>
    <t xml:space="preserve">Block 6" Ø3/8"@0.60m SNP violinado </t>
  </si>
  <si>
    <t>TERMINACIÓN DE SUPERFICIE</t>
  </si>
  <si>
    <t>Pañete en vigas y columnas</t>
  </si>
  <si>
    <t>PINTURA</t>
  </si>
  <si>
    <t>Pintura base blanca en vigas y columnas</t>
  </si>
  <si>
    <t xml:space="preserve">Acrílica azul turquesa en vigas y columnas </t>
  </si>
  <si>
    <t>Alambre galvanizado tipo trinchera</t>
  </si>
  <si>
    <t>Reposición material compactado</t>
  </si>
  <si>
    <t>Bote de material sobrante in situ</t>
  </si>
  <si>
    <t>SUMINISTRO Y COLOCACIÓN DE:</t>
  </si>
  <si>
    <t>Acometidas Rurales</t>
  </si>
  <si>
    <t>Acera de 1.00 m (250M)</t>
  </si>
  <si>
    <t xml:space="preserve">Replanteo </t>
  </si>
  <si>
    <t>8.2.3</t>
  </si>
  <si>
    <t>M³ N</t>
  </si>
  <si>
    <t>I</t>
  </si>
  <si>
    <r>
      <t>Transporte de asfalto, Distancia = 61.6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km apróx.</t>
    </r>
  </si>
  <si>
    <t>Abrazadera</t>
  </si>
  <si>
    <t>Pintura Oxido Rojo</t>
  </si>
  <si>
    <t>Pintura Azul Mantenimiento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</si>
  <si>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</si>
  <si>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</si>
  <si>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</si>
  <si>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</si>
  <si>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</si>
  <si>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</si>
  <si>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</si>
  <si>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</si>
  <si>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8.1.9</t>
  </si>
  <si>
    <t>8.2.1</t>
  </si>
  <si>
    <t>8.2.2</t>
  </si>
  <si>
    <t>8.2.4</t>
  </si>
  <si>
    <t>8.2.5</t>
  </si>
  <si>
    <t>8.2.6</t>
  </si>
  <si>
    <t>8.2.7</t>
  </si>
  <si>
    <t>8.2.8</t>
  </si>
  <si>
    <t>Pintura Mantenimiento</t>
  </si>
  <si>
    <t>CRUCE DE ALCANTARILLA Ø6" ACERO  L=8M  (1U) INCLUYE BRAZOS</t>
  </si>
  <si>
    <t>CRUCE DE PUENTE Ø8" ACERO  L=8M (1U) INCLUYE BRAZOS</t>
  </si>
  <si>
    <t>RED DE DISTRIBUCIÓN LAS CAOBAS</t>
  </si>
  <si>
    <t>Bote material Asfáltico c/camión dist= 5Km (Incluye esparcimiento en lugar de botadero)</t>
  </si>
  <si>
    <t>Bote material sobrante c/camión dist=5Km (Incluye esparcimiento en botadero)</t>
  </si>
  <si>
    <t xml:space="preserve">Pintura acrílica Base Blanca  </t>
  </si>
  <si>
    <t xml:space="preserve">Pintura acrílica Azul Turquesa  </t>
  </si>
  <si>
    <t>VERJA EN  BLOQUES DE 6" VIOLINADOS (L=77.20 M)</t>
  </si>
  <si>
    <t>SUMINISTRO Y COLOCACIÓN DE HIDRANTES</t>
  </si>
  <si>
    <t>Hidrante de Ø4"</t>
  </si>
  <si>
    <t>CÁMARA ROMPEDORA DE PRESIÓN</t>
  </si>
  <si>
    <t>Construcción Cámara Rompedora de Presión en tuberías de 3" y 4"</t>
  </si>
  <si>
    <t>Junta mecánica tipo Dresser Ø6"</t>
  </si>
  <si>
    <t>CRUCE DE PUENTE Ø6" ACERO  L=8M (1U) INCLUYE BRAZOS</t>
  </si>
  <si>
    <t>Codo 6" x 45º Acero SCH -40</t>
  </si>
  <si>
    <t>Suministro de tubería Ø6" Acero SCH-40</t>
  </si>
  <si>
    <t>ACERO SCH-40 (c/protección anticorrosiva):</t>
  </si>
  <si>
    <t>Codo 8" x 45º Acero SCH -40</t>
  </si>
  <si>
    <t>Junta mecánica tipo Dresser Ø8"</t>
  </si>
  <si>
    <r>
      <t xml:space="preserve">Suministro de </t>
    </r>
    <r>
      <rPr>
        <sz val="10"/>
        <color indexed="8"/>
        <rFont val="Arial"/>
        <family val="2"/>
      </rPr>
      <t>tubería  Ø8" Acero SCH-40</t>
    </r>
  </si>
  <si>
    <t>Suministro y colocación de banda de goma hidrofílica extensible para construcción impermeable 5 mmx20 mm</t>
  </si>
  <si>
    <t xml:space="preserve">Acera Perimetral  0.80 M </t>
  </si>
  <si>
    <t>Pintura acrílica Azul turquesa (inc. Base Blanca )</t>
  </si>
  <si>
    <t>Excavación material compacto c/a mano</t>
  </si>
  <si>
    <t>Transporte de asfalto, Distancia = 61.6 km apróx.</t>
  </si>
  <si>
    <t>SUB -TOTAL FASE A</t>
  </si>
  <si>
    <t>SUB -TOTAL FASE D</t>
  </si>
  <si>
    <t>11.2.1</t>
  </si>
  <si>
    <t>11.2.2</t>
  </si>
  <si>
    <t>11.2.3</t>
  </si>
  <si>
    <t>11.3.1</t>
  </si>
  <si>
    <t>11.3.2</t>
  </si>
  <si>
    <t>11.3.3</t>
  </si>
  <si>
    <t>11.3.4</t>
  </si>
  <si>
    <t>11.3.5</t>
  </si>
  <si>
    <t>11.4.1</t>
  </si>
  <si>
    <t>11.4.2</t>
  </si>
  <si>
    <t>11.5.1</t>
  </si>
  <si>
    <t>11.5.2</t>
  </si>
  <si>
    <t>11.5.3</t>
  </si>
  <si>
    <t>11.6.1</t>
  </si>
  <si>
    <t>11.6.2</t>
  </si>
  <si>
    <t>11.7.1</t>
  </si>
  <si>
    <t>11.7.2</t>
  </si>
  <si>
    <t>Pañete  Interior pulido</t>
  </si>
  <si>
    <t xml:space="preserve">Tee de Ø6"x 6 Acero SCH-40 c/protección anticorrosiva </t>
  </si>
  <si>
    <t>Manga de Ø6"x 18 Acero SCH-40 c/protección anticorrosiva</t>
  </si>
  <si>
    <t xml:space="preserve">Junta mecánica tipo Dresser de 6" 150 PSI </t>
  </si>
  <si>
    <t>Válvula de compuerta de Ø6" H.F. platillada completa (Incluye niples platillados con sus tornillos, tuercas, juntas de goma y juntas dresser)</t>
  </si>
  <si>
    <t>SUMINISTRO Y COLOCACIÓN EN ENTRADA, SALIDA, REBOSE Y BY PASS DE:</t>
  </si>
  <si>
    <t>7.1.1</t>
  </si>
  <si>
    <t>7.1.2</t>
  </si>
  <si>
    <t>7.1.3</t>
  </si>
  <si>
    <t>7.1.4</t>
  </si>
  <si>
    <t>7.1.5</t>
  </si>
  <si>
    <t>7.1.6</t>
  </si>
  <si>
    <t>7.1.7</t>
  </si>
  <si>
    <t>SUB-TOTAL FASE F</t>
  </si>
  <si>
    <t>SUB-TOTAL FASE I</t>
  </si>
  <si>
    <t>INSTALACIÓN DE:</t>
  </si>
  <si>
    <t xml:space="preserve">MOVIMIENTO DE TIERRA P/TUBERÍA </t>
  </si>
  <si>
    <t>DEPÓSITO REGULADOR  SUPERFICIAL H.A. 300 M3 PARA ABASTECER LOS QUEMADOS</t>
  </si>
  <si>
    <t>SUB-TOTAL FASE G</t>
  </si>
  <si>
    <t>LÍNEA CONDUCCIÓN HACIA EL CACIQUE - LOS QUEMADOS</t>
  </si>
  <si>
    <t>Acera de 1.00 m (100M)</t>
  </si>
  <si>
    <t>Acera de 1.00m (100M)</t>
  </si>
  <si>
    <t>Válvula de Aire combinada de Ø 2" H.F. de 150 PSI, Platillada, Completa (Incluye cuerpo de válvula, niple, tornillos, tuercas, juntas de goma y clamp)</t>
  </si>
  <si>
    <t>Codo 8" x 15º Acero SCH -40</t>
  </si>
  <si>
    <t>Codo 8" x 25º Acero SCH -40</t>
  </si>
  <si>
    <t>Codo 8" x 30º Acero SCH -40</t>
  </si>
  <si>
    <t>Codo 8" x 40º Acero SCH -40</t>
  </si>
  <si>
    <t>Codo 6" x 90º Acero SCH -40</t>
  </si>
  <si>
    <t>Codo 6" x 15º Acero SCH -40</t>
  </si>
  <si>
    <t>Codo 6" x 25º Acero SCH -40</t>
  </si>
  <si>
    <t>Codo 6" x 20º Acero SCH -40</t>
  </si>
  <si>
    <t>Codo 8" x 20º Acero SCH -40</t>
  </si>
  <si>
    <t>ANDAMIAJE</t>
  </si>
  <si>
    <t>Losa Fondo 0.20 - 2.41 qq/m³</t>
  </si>
  <si>
    <t>Sabaleta de hormigón</t>
  </si>
  <si>
    <t xml:space="preserve">Codo de Ø6"x 90º Acero SCH-40 c/protección anticorrosiva </t>
  </si>
  <si>
    <t xml:space="preserve">Tee de 6" x 6" Acero SCH-40 c/protección anticorrosiva </t>
  </si>
  <si>
    <t>Registro para válvula (2.60m x 2.30m x 1.50 m)  (Incluye tapa de metálica de 0.80m x 0.80m) (Según detalle de diseño)</t>
  </si>
  <si>
    <t>VERJA EN  BLOQUES DE 6" VIOLINADOS (L=74.00 M)</t>
  </si>
  <si>
    <t>Zapata de Muro 1.63 QQ/M3</t>
  </si>
  <si>
    <t>Zapata de  Columna Central 1.08 qq/m³</t>
  </si>
  <si>
    <t>Losa de Fondo E = 0.20m  2.40 qq/m³</t>
  </si>
  <si>
    <t>Columnas Laterales  (0.40 x 0.40)M- 5.46 qq/m³</t>
  </si>
  <si>
    <t>Columna Central (0.40 x 0.40)M- 5.46 qq/m³</t>
  </si>
  <si>
    <t>Muros 0.30 - 3.06 qq/m³</t>
  </si>
  <si>
    <t>Vigas  0.30 x 0.35 - 4.32 qq/m³</t>
  </si>
  <si>
    <t>Losa de Techo 0.15 m - 1.23 qq/m³</t>
  </si>
  <si>
    <t>Torta Hormigón Simple 140 kg/cm²</t>
  </si>
  <si>
    <t xml:space="preserve">Tubería de 6" Acero SCH-40 c/protección anticorrosiva </t>
  </si>
  <si>
    <t xml:space="preserve">Tuberia de  Ø6" PVC (SDR-26) c/J.G. </t>
  </si>
  <si>
    <t xml:space="preserve">Codo de 6"x 90º Acero SCH-40 c/protección anticorrosiva </t>
  </si>
  <si>
    <t>Registro para válvula (2.50m x 2.00m x 1.50 m)  (Incluye tapa de metálica de 0.80m x 0.80m) (Según detalle de diseño)</t>
  </si>
  <si>
    <t>Registro para válvula (1.60m x 1.60m x 1.50m)  (Incluye tapa de metálica de 0.80m x 0.80m) (Según detalle de diseño)</t>
  </si>
  <si>
    <t xml:space="preserve">Zapata de Muro  - 1.61 qq/m³ </t>
  </si>
  <si>
    <t>Zapata de  Columna C1, - 1.08 qq/m³</t>
  </si>
  <si>
    <t>Muros  0.30 -  2.82 qq/³</t>
  </si>
  <si>
    <t>Columnas  C1 (0.40 x 0.40 ) - 5.42 qq/m³</t>
  </si>
  <si>
    <t>Losa de Techo 0.15  -1.18 qq/m³</t>
  </si>
  <si>
    <t>Torta Hormigón Simple 140 kg/cm².( e=0.05 m )</t>
  </si>
  <si>
    <t>Tubería de Ø6" Acero SCH-40 c/protección anticorrosiva</t>
  </si>
  <si>
    <t>Tubería de Ø6" PVC SDR-26 c/J.G.</t>
  </si>
  <si>
    <t xml:space="preserve">Manga Ø6" x18" Acero SCH-40 c/protección anticorrosiva </t>
  </si>
  <si>
    <t>VIBRADO</t>
  </si>
  <si>
    <t>LOGO Y LETRERO DE INAPA</t>
  </si>
  <si>
    <t>CASETA DE MATERIALES</t>
  </si>
  <si>
    <t>ADITIVO RETARDANTE</t>
  </si>
  <si>
    <t>SUBIDA DE MATERIALES</t>
  </si>
  <si>
    <r>
      <rPr>
        <b/>
        <sz val="10"/>
        <rFont val="Arial"/>
        <family val="2"/>
      </rPr>
      <t xml:space="preserve">IMPERMEABILIZANTE </t>
    </r>
    <r>
      <rPr>
        <sz val="10"/>
        <rFont val="Arial"/>
        <family val="2"/>
      </rPr>
      <t>Sika Monotop -SEAL-107 o similar (Muro interior y losa de fondo)</t>
    </r>
  </si>
  <si>
    <t>CASETA PARA MATERIALES</t>
  </si>
  <si>
    <t xml:space="preserve">REFORZAMIENTO REDES  DE DISTRIBUCIÓN SECTORES LOS PINOS, LA ESTANCIA, GURABO, GURABITO, BAÑADERO, GUACHAMAL, LOMA DEL TANQUE Y LOS INGENITOS </t>
  </si>
  <si>
    <t xml:space="preserve">Válvula de Desagüe  Ø3" H.F de 150 PSI, platillada a colocar en tubería de Ø16" ( inc. cuerpo de válvula, niples platilado,tornillo, tuercas, junnta de goma, Junta mecánica tipo Dresser,  Tee, Codo y caja telescápica)  </t>
  </si>
  <si>
    <t xml:space="preserve">De Ø6" PVC (SDR-26) c/J. G. </t>
  </si>
  <si>
    <t>13.2.1</t>
  </si>
  <si>
    <t>13.2.2</t>
  </si>
  <si>
    <t>13.2.3</t>
  </si>
  <si>
    <t>13.3.1</t>
  </si>
  <si>
    <t>13.3.2</t>
  </si>
  <si>
    <t>13.3.3</t>
  </si>
  <si>
    <t>13.3.4</t>
  </si>
  <si>
    <t>13.3.5</t>
  </si>
  <si>
    <t>13.4.1</t>
  </si>
  <si>
    <t>13.4.2</t>
  </si>
  <si>
    <t>13.5.1</t>
  </si>
  <si>
    <t>13.5.2</t>
  </si>
  <si>
    <t>13.5.3</t>
  </si>
  <si>
    <t>13.6.1</t>
  </si>
  <si>
    <t>13.6.2</t>
  </si>
  <si>
    <t>13.7.1</t>
  </si>
  <si>
    <t>13.7.2</t>
  </si>
  <si>
    <t xml:space="preserve">CORTE, EXTRACCIÓN Y BOTE DE CARPETA ASFÁLTICA </t>
  </si>
  <si>
    <t xml:space="preserve">CORTE Y EXTRACCIÓN DE ASFALTO </t>
  </si>
  <si>
    <t>SUMINISTRO Y COLOCACIÓN DE PIEZAS ESPECIALES DE :</t>
  </si>
  <si>
    <t>HORMIGÓN ARMADO INDUSTRIAL  F'C=280 kg/cm²:</t>
  </si>
  <si>
    <r>
      <rPr>
        <b/>
        <sz val="10"/>
        <rFont val="Arial"/>
        <family val="2"/>
      </rPr>
      <t>VALLA</t>
    </r>
    <r>
      <rPr>
        <sz val="10"/>
        <rFont val="Arial"/>
        <family val="2"/>
      </rPr>
      <t xml:space="preserve"> anunciando obra 16' x 10' impresión full color conteniendo logo de INAPA, nombre de proyecto y contratista. Estructura en tubos galvanizados 1 </t>
    </r>
    <r>
      <rPr>
        <sz val="10"/>
        <rFont val="Calibri"/>
        <family val="2"/>
      </rPr>
      <t>½</t>
    </r>
    <r>
      <rPr>
        <sz val="10"/>
        <rFont val="Arial"/>
        <family val="2"/>
      </rPr>
      <t>"x 1 ½" y soportes en tubo cuadrado 4" x 4"</t>
    </r>
  </si>
  <si>
    <r>
      <rPr>
        <b/>
        <sz val="10"/>
        <rFont val="Arial"/>
        <family val="2"/>
      </rPr>
      <t>CAMPAMENTO</t>
    </r>
    <r>
      <rPr>
        <sz val="10"/>
        <rFont val="Arial"/>
        <family val="2"/>
      </rPr>
      <t xml:space="preserve"> (Incluye alquiler solar, casa de materiales  y baño portátil)</t>
    </r>
  </si>
  <si>
    <r>
      <t xml:space="preserve">SEÑALIZACIÓN, CONTROL Y MANEJO DE TRÁNSITO </t>
    </r>
    <r>
      <rPr>
        <sz val="10"/>
        <rFont val="Arial"/>
        <family val="2"/>
      </rPr>
      <t>(Incluye letreros con base, conos refractarios, cinta de peligro, malla de seguridad naranja, tanques de 55 Gl pintados amarillo tráfico con cinta lumínica, pasarelas de madera y hombres con banderolas, chachelos y cascos de seguridad)</t>
    </r>
  </si>
  <si>
    <t>Acera de 1.00m (250 m)</t>
  </si>
  <si>
    <t>Block 8" Ø3/8"@0.60 m BNP</t>
  </si>
  <si>
    <t xml:space="preserve">Block 6" Ø3/8"@0.60 m SNP violinado </t>
  </si>
  <si>
    <r>
      <t>Zapata de muros (0.45 x 0.25) m  - 0.87 qq/m</t>
    </r>
    <r>
      <rPr>
        <vertAlign val="superscript"/>
        <sz val="8"/>
        <rFont val="Arial"/>
        <family val="2"/>
      </rPr>
      <t>3</t>
    </r>
  </si>
  <si>
    <r>
      <t>Zapata  de  columnas  (0.60 x 0.60 x 0.25) m - 2.08qq/m</t>
    </r>
    <r>
      <rPr>
        <vertAlign val="superscript"/>
        <sz val="8"/>
        <rFont val="Arial"/>
        <family val="2"/>
      </rPr>
      <t xml:space="preserve">3 </t>
    </r>
  </si>
  <si>
    <r>
      <t>Columnas de amarre (0.20 x 0.20) m - 4.36 qq/m</t>
    </r>
    <r>
      <rPr>
        <vertAlign val="superscript"/>
        <sz val="8"/>
        <rFont val="Arial"/>
        <family val="2"/>
      </rPr>
      <t>3</t>
    </r>
  </si>
  <si>
    <r>
      <t>Viga de amarre snp (0.20 x 0.20) m - 2.45 qq/m</t>
    </r>
    <r>
      <rPr>
        <vertAlign val="superscript"/>
        <sz val="8"/>
        <rFont val="Arial"/>
        <family val="2"/>
      </rPr>
      <t>3</t>
    </r>
  </si>
  <si>
    <r>
      <t>Viga apoyo del riel puerta corrediza L=8.40 m- 2.32 qq/m</t>
    </r>
    <r>
      <rPr>
        <vertAlign val="superscript"/>
        <sz val="8"/>
        <rFont val="Arial"/>
        <family val="2"/>
      </rPr>
      <t>3</t>
    </r>
  </si>
  <si>
    <t>HORMIGÓN ARMADO F'c=210KG/CM2 EN:</t>
  </si>
  <si>
    <t>ENTRADA, SALIDA, EBOSE Y BY-PASS</t>
  </si>
  <si>
    <t>Acera Exterior 0.80 m</t>
  </si>
  <si>
    <t>Columna  C2 (0.40 x 0.40 ),( 4 ud) -  5.42 qq/m³</t>
  </si>
  <si>
    <t>Vigas (0.30 x 0.35  ) - 4.73 qq/m³</t>
  </si>
  <si>
    <t>HORMIGON ARMADO INDUSTRIAL F'c=280 kg/cm²:</t>
  </si>
  <si>
    <r>
      <t>Zapata  de  columnas  (0.60 x 0.60 x 0.25) m - 2.08qq/m</t>
    </r>
    <r>
      <rPr>
        <vertAlign val="superscript"/>
        <sz val="8"/>
        <rFont val="Arial"/>
        <family val="2"/>
      </rPr>
      <t>3</t>
    </r>
    <r>
      <rPr>
        <sz val="10"/>
        <rFont val="Arial"/>
        <family val="2"/>
      </rPr>
      <t xml:space="preserve"> </t>
    </r>
  </si>
  <si>
    <t>Tee de Ø6" x Ø4" acero SCH-40 , x Dresser</t>
  </si>
  <si>
    <t>Tee de Ø6" x Ø3" acero SCH-40 , x Dresser</t>
  </si>
  <si>
    <t>M³E/Km</t>
  </si>
  <si>
    <t>CRUCE DE ALCANTARILLA Ø6" ACERO  L=8M  (1UD) INCLUYE BRAZOS</t>
  </si>
  <si>
    <t>Válvula de Compuerta de Ø6" H.F. de 150 PSI, Platillada, Completa (Incluye cuerpo de válvula, niple, tornillos, tuercas, juntas de goma y junta Dresser)</t>
  </si>
  <si>
    <r>
      <t>DEPÓSITO REGULADOR  SUPERFICIAL H.A. 200 M</t>
    </r>
    <r>
      <rPr>
        <b/>
        <vertAlign val="superscript"/>
        <sz val="8"/>
        <rFont val="Arial"/>
        <family val="2"/>
      </rPr>
      <t>3</t>
    </r>
    <r>
      <rPr>
        <b/>
        <sz val="10"/>
        <rFont val="Arial"/>
        <family val="2"/>
      </rPr>
      <t xml:space="preserve">  PARA LAS CAOBAS</t>
    </r>
  </si>
  <si>
    <r>
      <t>HORMIGÓN ARMADO F'C=210KG/CM</t>
    </r>
    <r>
      <rPr>
        <b/>
        <vertAlign val="superscript"/>
        <sz val="8"/>
        <rFont val="Arial"/>
        <family val="2"/>
      </rPr>
      <t>2</t>
    </r>
    <r>
      <rPr>
        <b/>
        <sz val="10"/>
        <rFont val="Arial"/>
        <family val="2"/>
      </rPr>
      <t xml:space="preserve"> EN:</t>
    </r>
  </si>
  <si>
    <t>Escalera Exterior e interior H.G. 3/4" @ 0.40 H=3.20 m</t>
  </si>
  <si>
    <t>Junta mecánica tipo Dresser de Ø6" 150 PSI</t>
  </si>
  <si>
    <t xml:space="preserve">Válvula de Desagüe  Ø3" H.F de 150 PSI, platillada a colocar en tubería de Ø16" ( inc. cuerpo de válvula, niples platilado,tornillo, tuercas, junnta de goma, junta mecánica tipo Dresser, , tee, codo y caja telescápica)  </t>
  </si>
  <si>
    <t>REHABILITACIÓN DE LÍNEA Ø8" PVC  (SDR-26) EXISTENTE (SUMINISTRO Y COLOCACIÓN DE VÁLVULAS)</t>
  </si>
  <si>
    <t>REHABILITACIÓN SERVICIOS EXISTENTE</t>
  </si>
  <si>
    <t>SUB-TOTAL FASE E</t>
  </si>
  <si>
    <t>SUB-TOTAL FASE B</t>
  </si>
  <si>
    <t>SUB-TOTAL FASE C</t>
  </si>
  <si>
    <t>SUB TOTAL FASE H</t>
  </si>
  <si>
    <t>LÍNEA CONDUCCIÓN  LAS CAOBAS</t>
  </si>
  <si>
    <t>LÍNEA MATRÍZ LAS CAOBAS Y  LOS QUEMADOS ( LAS CAOBAS L= 110.00M), (LOS QUEMADOS L=1,656.00M)</t>
  </si>
  <si>
    <t>REHABILITACIÓN PLANTA POTABILIZADORA ARROYO BLANCO - EL GUANAL</t>
  </si>
  <si>
    <t>Tapa de 48" x 48" Hierro Fundido en Canal de Salida (suministro y colocación)</t>
  </si>
  <si>
    <t>Poste de Luz para Iluminación de la Planta (Incluye Hoyo de Poste)</t>
  </si>
  <si>
    <t>Lámpara con Fotocelda</t>
  </si>
  <si>
    <t>Bomba de 2HP Sumergible para el sistema de Lavado</t>
  </si>
  <si>
    <t>Limpieza de Piscina</t>
  </si>
  <si>
    <t>Manguera Tipo Bombero para 400 PSI (incluye Pichuete)</t>
  </si>
  <si>
    <t>REHABILITACIÓN  PLANTA POTABILIZADORA SABANETA</t>
  </si>
  <si>
    <t>Tapa de 48" x 48" de Fibra de Vidrio Hierro para Tanque Integrado (suministro y colocación)</t>
  </si>
  <si>
    <t>Reparación de Baranda de Hierro Galvanizado (incluye rapillado, pintura)</t>
  </si>
  <si>
    <t>Suministro y Colocación de Eje de 1 1/2 " Acero Inoxidable</t>
  </si>
  <si>
    <t>Tuberias y Piezas PVC Ø2"</t>
  </si>
  <si>
    <t>Bomba de 3HP Superficial para el sistema de Lavado</t>
  </si>
  <si>
    <t>Construcción de Jirafa para el llenado de los Camiones</t>
  </si>
  <si>
    <t>Manguera 1 1/2"  (incluye Pichuete)</t>
  </si>
  <si>
    <t>Repicado de Muro de Hormigón Armado para cambio de Válvula</t>
  </si>
  <si>
    <t>Reparación de Caseta de Cloro</t>
  </si>
  <si>
    <t>Acondicionamiento Acceso área parte trasera de la Planta (Incluye extracción, Relleno y Bote de Material)</t>
  </si>
  <si>
    <t>Colocación de Lecho Filltrante</t>
  </si>
  <si>
    <t>Reparación de Tinas de Sulfato (Incluye corrección de Pañete, Fino de fondo e impermeabilizante)</t>
  </si>
  <si>
    <t>Válvula Mariposa Platillada de Ø16" H.F. 150 PSI (Suministro de Niple Platillado (2 uds) (Incluye tornillos, tuercas, arandelas y junta de goma, Suministro de Junta tipo Dresser (2 uds), Mano de Obra y colocación</t>
  </si>
  <si>
    <t>Válvula Mariposa de Ø20" H.F. 150 PSI  (Suministro de Niple Platillado (2 uds) (Incluye tornillos, tuercas, arandelas y junta de goma, Suministro de Junta tipo Dresser (2 uds), Mano de Obra y colocación</t>
  </si>
  <si>
    <t>Tee de Ø8" x Ø4" acero SCH-40 , x Dresser</t>
  </si>
  <si>
    <t>Codo de Ø4" x 45º PVC SCH-40</t>
  </si>
  <si>
    <t>Codo de Ø4" x 90º PVC SCH-40</t>
  </si>
  <si>
    <t>Reducción de Ø4" x Ø3" PVC SCH-40 x Dresser</t>
  </si>
  <si>
    <t xml:space="preserve">Tee de Ø4" x Ø4" PVC SCH-40 </t>
  </si>
  <si>
    <t>Codo de Ø3" x 45º PVC SCH-40</t>
  </si>
  <si>
    <t xml:space="preserve">Tee de Ø3" x Ø3" PVC SCH-40 </t>
  </si>
  <si>
    <t xml:space="preserve">Junta Tapón de Ø3" </t>
  </si>
  <si>
    <t>7.1.8</t>
  </si>
  <si>
    <t xml:space="preserve">Junta Tapón de Ø4" </t>
  </si>
  <si>
    <t>7.1.9</t>
  </si>
  <si>
    <r>
      <t>Obra</t>
    </r>
    <r>
      <rPr>
        <sz val="10"/>
        <color theme="1"/>
        <rFont val="Arial"/>
        <family val="2"/>
      </rPr>
      <t xml:space="preserve">: </t>
    </r>
  </si>
  <si>
    <t>SNIP:</t>
  </si>
  <si>
    <r>
      <t>Ubicación:</t>
    </r>
    <r>
      <rPr>
        <b/>
        <sz val="10"/>
        <rFont val="Arial"/>
        <family val="2"/>
      </rPr>
      <t xml:space="preserve"> PROVINCIA SANTIAGO RODRIGUEZ</t>
    </r>
  </si>
  <si>
    <r>
      <t xml:space="preserve">Zona : </t>
    </r>
    <r>
      <rPr>
        <b/>
        <sz val="10"/>
        <rFont val="Arial"/>
        <family val="2"/>
      </rPr>
      <t>I</t>
    </r>
  </si>
  <si>
    <t>AMPLIACIÓN ACUEDUCTO MÙLTIPLE MUNICIPIOS MONCIÓN-SABANETA  ZONA ESTE,  LOTE III</t>
  </si>
  <si>
    <t>Angulares acero Ø 1 1/2¨ x 20´ e=1/4¨</t>
  </si>
  <si>
    <t>Angulares acero Ø 2¨ x 20´ e=1/4¨</t>
  </si>
  <si>
    <t>Tola acero Ø 1/4¨, 4´ x 8´ e=1/4¨</t>
  </si>
  <si>
    <t>Cemento hidraúlico tarros 9.90 Lbs.</t>
  </si>
  <si>
    <t>Malla Saran 6' x 165'</t>
  </si>
  <si>
    <t>rollo</t>
  </si>
  <si>
    <t>Electrodo 70/18 de 1/8¨</t>
  </si>
  <si>
    <t>Lbs.</t>
  </si>
  <si>
    <t>Válvula Completa Ø 8¨ H.F. Vastago ascendente</t>
  </si>
  <si>
    <t>dias</t>
  </si>
  <si>
    <t>Mano de obra de soldadura (incluye ayudante)</t>
  </si>
  <si>
    <t>Hrs.</t>
  </si>
  <si>
    <t>Suministro tubería Ø 12¨ PVC SDR 26 x 19´</t>
  </si>
  <si>
    <t>MEJORAMIENTO OBRA DE CAPTACIÓN SOBRE RÍO INAJITO, ACUEDUCTO VILLA LOS ALMÁCIGOS</t>
  </si>
  <si>
    <t>Suministro y colocación de alcantarilla en H.A. Ø 36¨  (incluye transporte)</t>
  </si>
  <si>
    <t>Extraacción de sedimentos (traslado interno)</t>
  </si>
  <si>
    <t>Construcción de anclaje en H.A. para protección de alcantarillas F'c= 210 kg/cm² p/piezas ( 1.00 m x 1.00 m x 1.00 m)</t>
  </si>
  <si>
    <t>Relleno compactado c/compactador mecánico en capas de 0.20 m</t>
  </si>
  <si>
    <t>Suministro y colocación (con compactador mecanico manual) de material de mina a 15 Km (Caliche) (Sujeto aprobación por la supervisión)</t>
  </si>
  <si>
    <t>Retropala Tipo Cat 416 (incluye operador, combustible y transporte ida y vuelta)</t>
  </si>
  <si>
    <t>REMOZAMIENTO ESTACIÓN DE BOMBEO, MÚLTIPLE MONCIÓN</t>
  </si>
  <si>
    <t>PROTECCIÓN OBRA DE TOMA SOBRE RÍO YAGUAJARY, ACUEDUCTO SABANETA</t>
  </si>
  <si>
    <t xml:space="preserve">Mantenimiento preventivo a válvulas ventosas Ø 2¨ </t>
  </si>
  <si>
    <t xml:space="preserve">Suministro y colocación de válvulas ventosas Ø 2¨ </t>
  </si>
  <si>
    <t>Suministro y colocación de válvulas ventosas Ø 4¨ para desagüe línea de impulsión Ø 16¨</t>
  </si>
  <si>
    <t>Mantenimiento a desagüe de Ø 4¨</t>
  </si>
  <si>
    <t>Suministro y colocación de pintura acrilica azul turquesa</t>
  </si>
  <si>
    <t>Gls.</t>
  </si>
  <si>
    <t>Suministro y colocación de pintura epoxica en el piso</t>
  </si>
  <si>
    <t>Remoción y recolocación de fino de techo</t>
  </si>
  <si>
    <t xml:space="preserve">Suministro y colocación de pintura impermeabilizante </t>
  </si>
  <si>
    <t>Pozo filtrante Ø12" (según detalle)</t>
  </si>
  <si>
    <t xml:space="preserve">Séptico </t>
  </si>
  <si>
    <t>Movimiento de tierra  (incluye excavación zapatas, relleno de reposición y bote de materiales sobrantes)</t>
  </si>
  <si>
    <t>HORMIGÓN ARMADO F’c=210 KG/CM² EN:</t>
  </si>
  <si>
    <r>
      <t>Zapata de muros (0.45 x 0.25) m - 0.89 qq/m</t>
    </r>
    <r>
      <rPr>
        <vertAlign val="superscript"/>
        <sz val="10"/>
        <rFont val="Arial"/>
        <family val="2"/>
      </rPr>
      <t>3</t>
    </r>
  </si>
  <si>
    <r>
      <t>M</t>
    </r>
    <r>
      <rPr>
        <vertAlign val="superscript"/>
        <sz val="10"/>
        <rFont val="Arial"/>
        <family val="2"/>
      </rPr>
      <t>3</t>
    </r>
    <r>
      <rPr>
        <sz val="11"/>
        <color indexed="8"/>
        <rFont val="Calibri"/>
        <family val="2"/>
      </rPr>
      <t/>
    </r>
  </si>
  <si>
    <r>
      <t>Columna c1, (0.30x0.15) m - 5.04  qq/m</t>
    </r>
    <r>
      <rPr>
        <vertAlign val="superscript"/>
        <sz val="10"/>
        <rFont val="Arial"/>
        <family val="2"/>
      </rPr>
      <t>3</t>
    </r>
  </si>
  <si>
    <r>
      <t>Viga de amarre (0.15 x 0.20) m - 2.32 qq/m</t>
    </r>
    <r>
      <rPr>
        <vertAlign val="superscript"/>
        <sz val="10"/>
        <rFont val="Arial"/>
        <family val="2"/>
      </rPr>
      <t>3</t>
    </r>
  </si>
  <si>
    <r>
      <t>Viga dintel  (0.15 x 0.20) m - 2.60 qq/m</t>
    </r>
    <r>
      <rPr>
        <vertAlign val="superscript"/>
        <sz val="10"/>
        <rFont val="Arial"/>
        <family val="2"/>
      </rPr>
      <t>3</t>
    </r>
  </si>
  <si>
    <r>
      <t>Losa de techo, (e= 0.12 m) - 1.23 qq/m</t>
    </r>
    <r>
      <rPr>
        <vertAlign val="superscript"/>
        <sz val="10"/>
        <rFont val="Arial"/>
        <family val="2"/>
      </rPr>
      <t>3</t>
    </r>
  </si>
  <si>
    <t>Vuelos  e=0.12-1.12 qq/m3</t>
  </si>
  <si>
    <t>MURO DE BLOCKS Y VENTANAS</t>
  </si>
  <si>
    <t>De bloques de 6" Ø 3/8" @0.60 m  SNP</t>
  </si>
  <si>
    <r>
      <t>M</t>
    </r>
    <r>
      <rPr>
        <vertAlign val="superscript"/>
        <sz val="10"/>
        <rFont val="Arial"/>
        <family val="2"/>
      </rPr>
      <t>2</t>
    </r>
    <r>
      <rPr>
        <sz val="11"/>
        <color indexed="8"/>
        <rFont val="Calibri"/>
        <family val="2"/>
      </rPr>
      <t/>
    </r>
  </si>
  <si>
    <t>De bloques de 6" Ø 3/8" @0.60 m  BNP</t>
  </si>
  <si>
    <t>Antepecho de 0.20 m</t>
  </si>
  <si>
    <t>Pañete interior y techo</t>
  </si>
  <si>
    <t>Pañete  exterior</t>
  </si>
  <si>
    <t xml:space="preserve">Fino   de  techo </t>
  </si>
  <si>
    <t>Pintura acrílica general (incluye base blanca)</t>
  </si>
  <si>
    <t>Acera perimetral ancho=0.80 m</t>
  </si>
  <si>
    <r>
      <t>M</t>
    </r>
    <r>
      <rPr>
        <vertAlign val="superscript"/>
        <sz val="10"/>
        <color theme="1"/>
        <rFont val="Arial"/>
        <family val="2"/>
      </rPr>
      <t>2</t>
    </r>
    <r>
      <rPr>
        <sz val="11"/>
        <color indexed="8"/>
        <rFont val="Calibri"/>
        <family val="2"/>
      </rPr>
      <t/>
    </r>
  </si>
  <si>
    <t xml:space="preserve">Cantos </t>
  </si>
  <si>
    <t>Piso hormigón simple pulido natural</t>
  </si>
  <si>
    <t>Losa hormigón simple base tinaco</t>
  </si>
  <si>
    <t>Pa</t>
  </si>
  <si>
    <t>Zabaleta</t>
  </si>
  <si>
    <t>SUMINISTRO Y COLOCACIÓN</t>
  </si>
  <si>
    <t>Puerta Everlast  (2.10x0.80) m</t>
  </si>
  <si>
    <t>Puerta de rejas metalica (2.10x0.80) m</t>
  </si>
  <si>
    <t>Ventanas de celosías de aluminio (ver detalle)</t>
  </si>
  <si>
    <r>
      <t>P</t>
    </r>
    <r>
      <rPr>
        <vertAlign val="superscript"/>
        <sz val="10"/>
        <rFont val="Arial"/>
        <family val="2"/>
      </rPr>
      <t>2</t>
    </r>
    <r>
      <rPr>
        <sz val="11"/>
        <color indexed="8"/>
        <rFont val="Calibri"/>
        <family val="2"/>
      </rPr>
      <t/>
    </r>
  </si>
  <si>
    <t>INSTALACIÓN SANITARIA:</t>
  </si>
  <si>
    <t>Inodoro blanco sencillo completo</t>
  </si>
  <si>
    <t>Lavamanos blanco pequeño completo</t>
  </si>
  <si>
    <t xml:space="preserve">Desagüe de piso  </t>
  </si>
  <si>
    <t>Desagüe de techo  3" PVC</t>
  </si>
  <si>
    <t>Tinaco de 150 galones</t>
  </si>
  <si>
    <t>Tuberías y piezas agua potable</t>
  </si>
  <si>
    <t>Tuberías y piezas aguas residuales</t>
  </si>
  <si>
    <t>Mano de obra plomería general</t>
  </si>
  <si>
    <t xml:space="preserve">Cámara de inspección </t>
  </si>
  <si>
    <t>Pozo Filtrante</t>
  </si>
  <si>
    <t>INSTALACIONES ELÉCTRICAS:</t>
  </si>
  <si>
    <t>Salida panel de distribución de 8-16 circuito</t>
  </si>
  <si>
    <t xml:space="preserve">Salidas cenitales </t>
  </si>
  <si>
    <t>Salidas interruptores sencillos</t>
  </si>
  <si>
    <t>Salida tomacorrientes, 120v, doble</t>
  </si>
  <si>
    <t>CONTRUCCIÓN GARITA/BAÑO PARA VIGILANTE</t>
  </si>
  <si>
    <t>6.11.1</t>
  </si>
  <si>
    <t>6.11.1.1</t>
  </si>
  <si>
    <t>6.11.1.2</t>
  </si>
  <si>
    <t>6.11.2</t>
  </si>
  <si>
    <t>6.11.2.1</t>
  </si>
  <si>
    <t>6.11.2.2</t>
  </si>
  <si>
    <t>6.11.2.3</t>
  </si>
  <si>
    <t>6.11.2.4</t>
  </si>
  <si>
    <t>6.11.2.5</t>
  </si>
  <si>
    <t>6.11.2.6</t>
  </si>
  <si>
    <t>6.11.3</t>
  </si>
  <si>
    <t>6.11.3.1</t>
  </si>
  <si>
    <t>6.11.3.2</t>
  </si>
  <si>
    <t>6.11.3.3</t>
  </si>
  <si>
    <t>6.11.4</t>
  </si>
  <si>
    <t>6.11.4.1</t>
  </si>
  <si>
    <t>6.11.4.2</t>
  </si>
  <si>
    <t>6.11.4.3</t>
  </si>
  <si>
    <t>6.11.4.4</t>
  </si>
  <si>
    <t>6.11.4.5</t>
  </si>
  <si>
    <t>6.11.4.6</t>
  </si>
  <si>
    <t>6.11.4.7</t>
  </si>
  <si>
    <t>6.11.4.8</t>
  </si>
  <si>
    <t>6.11.4.9</t>
  </si>
  <si>
    <t>6.11.4.10</t>
  </si>
  <si>
    <t>6.11.5</t>
  </si>
  <si>
    <t>6.11.5.1</t>
  </si>
  <si>
    <t>6.11.5.2</t>
  </si>
  <si>
    <t>6.11.5.3</t>
  </si>
  <si>
    <t>6.11.6</t>
  </si>
  <si>
    <t>6.11.6.1</t>
  </si>
  <si>
    <t>6.11.6.2</t>
  </si>
  <si>
    <t>6.11.6.3</t>
  </si>
  <si>
    <t>6.11.6.4</t>
  </si>
  <si>
    <t>6.11.6.5</t>
  </si>
  <si>
    <t>6.11.6.6</t>
  </si>
  <si>
    <t>6.11.6.7</t>
  </si>
  <si>
    <t>6.11.6.8</t>
  </si>
  <si>
    <t>6.11.6.9</t>
  </si>
  <si>
    <t>6.11.6.10</t>
  </si>
  <si>
    <t>6.11.6.11</t>
  </si>
  <si>
    <t>6.11.7</t>
  </si>
  <si>
    <t>6.11.7.1</t>
  </si>
  <si>
    <t>6.11.7.2</t>
  </si>
  <si>
    <t>6.11.7.3</t>
  </si>
  <si>
    <t>6.11.7.4</t>
  </si>
  <si>
    <t>Brigada de trabajo de 6 de obreros</t>
  </si>
  <si>
    <t>Muro de sacos</t>
  </si>
  <si>
    <t>Muro de hormigón armado e=0.30 m, 2.72 qq/m3</t>
  </si>
  <si>
    <t>Uso de bomba de achique Ø 6¨ (18 HP)</t>
  </si>
  <si>
    <t>Control topográfico</t>
  </si>
  <si>
    <t>PARTE ELÉCTROMECANICA,  MÚLTIPLE MONCIÓN Y ARROYO BLANCO - EL GUANAL</t>
  </si>
  <si>
    <t>Suministro e Instalación de Electrobomba turbina de eje vertical, para 140 GPM vs 385 Pies de TDH, acoplada a motor de 25 HP a 460 V, 60 Hz., 3500 RPM</t>
  </si>
  <si>
    <t>Cut-Out 200 Amperes, 15 KV con fusible de 30 AMP</t>
  </si>
  <si>
    <t>Apartarayos de 9 KV</t>
  </si>
  <si>
    <t>Columna de acero Ø 4¨ x 5´con su coupling roscado en ambos extremos</t>
  </si>
  <si>
    <t>Guía de bronce Ø 4¨</t>
  </si>
  <si>
    <t>Monitor de fase 230/460 voltios (dual) trifásico, 60 Hz, contra alto y bajo voltaje</t>
  </si>
  <si>
    <t>Transformador Paud Mounted de 1000 KVA, 3Ø, 12.4-7.2/277-460 V sumergido en aceite frente muerto</t>
  </si>
  <si>
    <t>Alambre AWG # 2</t>
  </si>
  <si>
    <t>pies</t>
  </si>
  <si>
    <t>Alambre AWG # 1/0</t>
  </si>
  <si>
    <t>Alambre Triplex 2/0 con 3 Hilos protegidos 600 V</t>
  </si>
  <si>
    <t>Arrancador magnetico tipo soft start de 200 HP, 480 V, 3Ø</t>
  </si>
  <si>
    <t>Mantenimiento de transformador tipo poste de 50 kVA,7,200-12,470 V / 240-480 V</t>
  </si>
  <si>
    <t>Mantenimiento de Electrobomba turbina de eje vertical de Ø 11¨ x 15 tazones y 13 impulsores, succión de Ø 8¨ y descarga de Ø 6¨ y espiga de 7 1/2¨, 555 GPM vs 863 Pies de TDH 60 Hz., 3500 RPM</t>
  </si>
  <si>
    <t>Mantenimiento de Electrobomba turbina de eje vertical de Ø 6¨ x 6 tazones y 4 impulsores, con descarga de succión de Ø 4¨ y espiga de Ø 5¨, y caja de empaque para eje de Ø 1 1/4¨</t>
  </si>
  <si>
    <t>Rebobinado de motor eléctrico vertical de 200 HP, 3Ø, 460 V, 1780 RPM, 118 AMP</t>
  </si>
  <si>
    <t>REHABILITACIÓN OBRA DE TOMA (DIQUE - TOMA),  ARROYO BLANCO - EL GUANAL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</si>
</sst>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_-* #,##0.00\ _€_-;\-* #,##0.00\ _€_-;_-* &quot;-&quot;??\ _€_-;_-@_-"/>
    <numFmt numFmtId="167" formatCode="0.00_)"/>
    <numFmt numFmtId="168" formatCode="#,##0.00;[Red]#,##0.00"/>
    <numFmt numFmtId="169" formatCode="_-[$€-2]* #,##0.00_-;\-[$€-2]* #,##0.00_-;_-[$€-2]* &quot;-&quot;??_-"/>
    <numFmt numFmtId="170" formatCode="#."/>
    <numFmt numFmtId="171" formatCode="#.0"/>
    <numFmt numFmtId="172" formatCode="#.00"/>
    <numFmt numFmtId="173" formatCode="0.0%"/>
    <numFmt numFmtId="174" formatCode="0.000"/>
    <numFmt numFmtId="175" formatCode="&quot;$&quot;#,##0.00;\-&quot;$&quot;#,##0.00"/>
    <numFmt numFmtId="176" formatCode="_(&quot;RD$&quot;* #,##0.00_);_(&quot;RD$&quot;* \(#,##0.00\);_(&quot;RD$&quot;* &quot;-&quot;??_);_(@_)"/>
    <numFmt numFmtId="177" formatCode="#,##0.0"/>
    <numFmt numFmtId="178" formatCode="&quot;$&quot;#,##0.00;[Red]\-&quot;$&quot;#,##0.00"/>
    <numFmt numFmtId="179" formatCode="General_)"/>
    <numFmt numFmtId="180" formatCode="#,##0.0;\-#,##0.0"/>
    <numFmt numFmtId="181" formatCode="0.0"/>
    <numFmt numFmtId="182" formatCode="_(* #,##0.0_);_(* \(#,##0.0\);_(* &quot;-&quot;??_);_(@_)"/>
    <numFmt numFmtId="183" formatCode="_(* #,##0_);_(* \(#,##0\);_(* &quot;-&quot;??_);_(@_)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sz val="10"/>
      <name val="Courier"/>
      <family val="3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indexed="23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10"/>
      <color indexed="23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rgb="FF000000"/>
      <name val="Times New Roman"/>
      <family val="1"/>
    </font>
    <font>
      <b/>
      <sz val="11"/>
      <color rgb="FFFF0000"/>
      <name val="Arial"/>
      <family val="2"/>
    </font>
    <font>
      <sz val="10"/>
      <name val="Calibri"/>
      <family val="2"/>
    </font>
    <font>
      <b/>
      <vertAlign val="superscript"/>
      <sz val="8"/>
      <name val="Arial"/>
      <family val="2"/>
    </font>
    <font>
      <vertAlign val="superscript"/>
      <sz val="10"/>
      <name val="Arial"/>
      <family val="2"/>
    </font>
    <font>
      <vertAlign val="superscript"/>
      <sz val="10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</borders>
  <cellStyleXfs count="156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4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6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3" borderId="0" applyNumberFormat="0" applyBorder="0" applyAlignment="0" applyProtection="0"/>
    <xf numFmtId="0" fontId="11" fillId="11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1" fillId="4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12" borderId="0" applyNumberFormat="0" applyBorder="0" applyAlignment="0" applyProtection="0"/>
    <xf numFmtId="0" fontId="11" fillId="10" borderId="0" applyNumberFormat="0" applyBorder="0" applyAlignment="0" applyProtection="0"/>
    <xf numFmtId="0" fontId="11" fillId="2" borderId="0" applyNumberFormat="0" applyBorder="0" applyAlignment="0" applyProtection="0"/>
    <xf numFmtId="0" fontId="11" fillId="13" borderId="0" applyNumberFormat="0" applyBorder="0" applyAlignment="0" applyProtection="0"/>
    <xf numFmtId="0" fontId="12" fillId="6" borderId="0" applyNumberFormat="0" applyBorder="0" applyAlignment="0" applyProtection="0"/>
    <xf numFmtId="0" fontId="12" fillId="14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6" borderId="0" applyNumberFormat="0" applyBorder="0" applyAlignment="0" applyProtection="0"/>
    <xf numFmtId="0" fontId="12" fillId="3" borderId="0" applyNumberFormat="0" applyBorder="0" applyAlignment="0" applyProtection="0"/>
    <xf numFmtId="0" fontId="12" fillId="15" borderId="0" applyNumberFormat="0" applyBorder="0" applyAlignment="0" applyProtection="0"/>
    <xf numFmtId="0" fontId="12" fillId="3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3" borderId="0" applyNumberFormat="0" applyBorder="0" applyAlignment="0" applyProtection="0"/>
    <xf numFmtId="0" fontId="12" fillId="20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3" fillId="10" borderId="0" applyNumberFormat="0" applyBorder="0" applyAlignment="0" applyProtection="0"/>
    <xf numFmtId="0" fontId="14" fillId="22" borderId="1" applyNumberFormat="0" applyAlignment="0" applyProtection="0"/>
    <xf numFmtId="0" fontId="29" fillId="23" borderId="1" applyNumberFormat="0" applyAlignment="0" applyProtection="0"/>
    <xf numFmtId="43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2" fillId="24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4" borderId="0" applyNumberFormat="0" applyBorder="0" applyAlignment="0" applyProtection="0"/>
    <xf numFmtId="169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70" fontId="16" fillId="0" borderId="0">
      <protection locked="0"/>
    </xf>
    <xf numFmtId="170" fontId="17" fillId="0" borderId="0">
      <protection locked="0"/>
    </xf>
    <xf numFmtId="170" fontId="17" fillId="0" borderId="0">
      <protection locked="0"/>
    </xf>
    <xf numFmtId="170" fontId="17" fillId="0" borderId="0">
      <protection locked="0"/>
    </xf>
    <xf numFmtId="170" fontId="17" fillId="0" borderId="0">
      <protection locked="0"/>
    </xf>
    <xf numFmtId="170" fontId="17" fillId="0" borderId="0">
      <protection locked="0"/>
    </xf>
    <xf numFmtId="170" fontId="17" fillId="0" borderId="0">
      <protection locked="0"/>
    </xf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3" fillId="8" borderId="0" applyNumberFormat="0" applyBorder="0" applyAlignment="0" applyProtection="0"/>
    <xf numFmtId="166" fontId="5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5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0" fillId="11" borderId="0" applyNumberFormat="0" applyBorder="0" applyAlignment="0" applyProtection="0"/>
    <xf numFmtId="0" fontId="21" fillId="0" borderId="0"/>
    <xf numFmtId="167" fontId="2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39" fontId="34" fillId="0" borderId="0"/>
    <xf numFmtId="0" fontId="9" fillId="0" borderId="0"/>
    <xf numFmtId="173" fontId="27" fillId="0" borderId="0"/>
    <xf numFmtId="39" fontId="34" fillId="0" borderId="0"/>
    <xf numFmtId="0" fontId="9" fillId="0" borderId="0"/>
    <xf numFmtId="167" fontId="27" fillId="0" borderId="0"/>
    <xf numFmtId="39" fontId="34" fillId="0" borderId="0"/>
    <xf numFmtId="0" fontId="23" fillId="22" borderId="4" applyNumberFormat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3" fillId="23" borderId="4" applyNumberFormat="0" applyAlignment="0" applyProtection="0"/>
    <xf numFmtId="0" fontId="1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5" applyNumberFormat="0" applyFill="0" applyAlignment="0" applyProtection="0"/>
    <xf numFmtId="0" fontId="30" fillId="0" borderId="6" applyNumberFormat="0" applyFill="0" applyAlignment="0" applyProtection="0"/>
    <xf numFmtId="0" fontId="25" fillId="0" borderId="7" applyNumberFormat="0" applyFill="0" applyAlignment="0" applyProtection="0"/>
    <xf numFmtId="166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5" fillId="0" borderId="0"/>
    <xf numFmtId="39" fontId="34" fillId="0" borderId="0"/>
    <xf numFmtId="43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39" fontId="34" fillId="0" borderId="0"/>
    <xf numFmtId="0" fontId="5" fillId="0" borderId="0"/>
    <xf numFmtId="166" fontId="5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17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39" fontId="34" fillId="0" borderId="0"/>
    <xf numFmtId="176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" fillId="0" borderId="0"/>
    <xf numFmtId="166" fontId="5" fillId="0" borderId="0" applyFont="0" applyFill="0" applyBorder="0" applyAlignment="0" applyProtection="0"/>
    <xf numFmtId="171" fontId="21" fillId="0" borderId="0"/>
    <xf numFmtId="0" fontId="5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39" fontId="34" fillId="0" borderId="0"/>
  </cellStyleXfs>
  <cellXfs count="313">
    <xf numFmtId="0" fontId="0" fillId="0" borderId="0" xfId="0"/>
    <xf numFmtId="4" fontId="7" fillId="26" borderId="10" xfId="0" applyNumberFormat="1" applyFont="1" applyFill="1" applyBorder="1" applyAlignment="1">
      <alignment vertical="top"/>
    </xf>
    <xf numFmtId="4" fontId="42" fillId="26" borderId="10" xfId="0" applyNumberFormat="1" applyFont="1" applyFill="1" applyBorder="1" applyAlignment="1">
      <alignment vertical="top"/>
    </xf>
    <xf numFmtId="3" fontId="8" fillId="26" borderId="10" xfId="0" applyNumberFormat="1" applyFont="1" applyFill="1" applyBorder="1" applyAlignment="1">
      <alignment horizontal="right" vertical="top" wrapText="1"/>
    </xf>
    <xf numFmtId="4" fontId="8" fillId="0" borderId="0" xfId="0" applyNumberFormat="1" applyFont="1" applyAlignment="1">
      <alignment vertical="top" wrapText="1"/>
    </xf>
    <xf numFmtId="4" fontId="26" fillId="26" borderId="0" xfId="0" applyNumberFormat="1" applyFont="1" applyFill="1" applyAlignment="1">
      <alignment vertical="top" wrapText="1"/>
    </xf>
    <xf numFmtId="4" fontId="5" fillId="26" borderId="0" xfId="0" applyNumberFormat="1" applyFont="1" applyFill="1" applyAlignment="1">
      <alignment vertical="top" wrapText="1"/>
    </xf>
    <xf numFmtId="4" fontId="26" fillId="0" borderId="0" xfId="0" applyNumberFormat="1" applyFont="1" applyAlignment="1">
      <alignment vertical="top" wrapText="1"/>
    </xf>
    <xf numFmtId="177" fontId="5" fillId="26" borderId="10" xfId="0" applyNumberFormat="1" applyFont="1" applyFill="1" applyBorder="1" applyAlignment="1">
      <alignment horizontal="right" vertical="top"/>
    </xf>
    <xf numFmtId="4" fontId="5" fillId="26" borderId="0" xfId="0" applyNumberFormat="1" applyFont="1" applyFill="1" applyAlignment="1">
      <alignment vertical="top"/>
    </xf>
    <xf numFmtId="0" fontId="5" fillId="26" borderId="0" xfId="0" applyFont="1" applyFill="1" applyAlignment="1">
      <alignment vertical="top"/>
    </xf>
    <xf numFmtId="4" fontId="5" fillId="26" borderId="10" xfId="0" applyNumberFormat="1" applyFont="1" applyFill="1" applyBorder="1" applyAlignment="1">
      <alignment vertical="top"/>
    </xf>
    <xf numFmtId="4" fontId="5" fillId="26" borderId="10" xfId="120" applyNumberFormat="1" applyFont="1" applyFill="1" applyBorder="1" applyAlignment="1" applyProtection="1">
      <alignment horizontal="right" vertical="top" wrapText="1"/>
    </xf>
    <xf numFmtId="0" fontId="5" fillId="26" borderId="8" xfId="0" applyFont="1" applyFill="1" applyBorder="1" applyAlignment="1">
      <alignment vertical="top"/>
    </xf>
    <xf numFmtId="4" fontId="5" fillId="26" borderId="10" xfId="113" applyNumberFormat="1" applyFill="1" applyBorder="1" applyAlignment="1" applyProtection="1">
      <alignment vertical="top"/>
      <protection locked="0"/>
    </xf>
    <xf numFmtId="4" fontId="42" fillId="26" borderId="10" xfId="113" applyNumberFormat="1" applyFont="1" applyFill="1" applyBorder="1" applyAlignment="1" applyProtection="1">
      <alignment vertical="top"/>
      <protection locked="0"/>
    </xf>
    <xf numFmtId="4" fontId="5" fillId="26" borderId="10" xfId="0" applyNumberFormat="1" applyFont="1" applyFill="1" applyBorder="1" applyAlignment="1">
      <alignment horizontal="right" vertical="top"/>
    </xf>
    <xf numFmtId="4" fontId="42" fillId="26" borderId="10" xfId="0" applyNumberFormat="1" applyFont="1" applyFill="1" applyBorder="1" applyAlignment="1">
      <alignment horizontal="right" vertical="top"/>
    </xf>
    <xf numFmtId="4" fontId="39" fillId="26" borderId="10" xfId="0" applyNumberFormat="1" applyFont="1" applyFill="1" applyBorder="1" applyAlignment="1">
      <alignment horizontal="right" vertical="top"/>
    </xf>
    <xf numFmtId="4" fontId="5" fillId="26" borderId="10" xfId="120" applyNumberFormat="1" applyFont="1" applyFill="1" applyBorder="1" applyAlignment="1" applyProtection="1">
      <alignment horizontal="right" vertical="top" wrapText="1"/>
      <protection locked="0"/>
    </xf>
    <xf numFmtId="177" fontId="5" fillId="26" borderId="10" xfId="0" applyNumberFormat="1" applyFont="1" applyFill="1" applyBorder="1" applyAlignment="1">
      <alignment horizontal="right" vertical="top" wrapText="1"/>
    </xf>
    <xf numFmtId="4" fontId="5" fillId="26" borderId="10" xfId="113" applyNumberFormat="1" applyFill="1" applyBorder="1" applyAlignment="1" applyProtection="1">
      <alignment vertical="top" wrapText="1"/>
      <protection locked="0"/>
    </xf>
    <xf numFmtId="4" fontId="5" fillId="0" borderId="0" xfId="0" applyNumberFormat="1" applyFont="1" applyAlignment="1">
      <alignment vertical="top" wrapText="1"/>
    </xf>
    <xf numFmtId="4" fontId="5" fillId="26" borderId="0" xfId="0" applyNumberFormat="1" applyFont="1" applyFill="1" applyAlignment="1">
      <alignment horizontal="left" vertical="top"/>
    </xf>
    <xf numFmtId="4" fontId="5" fillId="26" borderId="0" xfId="0" quotePrefix="1" applyNumberFormat="1" applyFont="1" applyFill="1" applyAlignment="1">
      <alignment vertical="top"/>
    </xf>
    <xf numFmtId="4" fontId="5" fillId="26" borderId="0" xfId="66" applyNumberFormat="1" applyFont="1" applyFill="1" applyAlignment="1">
      <alignment vertical="top" wrapText="1"/>
    </xf>
    <xf numFmtId="4" fontId="33" fillId="27" borderId="0" xfId="0" applyNumberFormat="1" applyFont="1" applyFill="1" applyAlignment="1">
      <alignment horizontal="center" vertical="top"/>
    </xf>
    <xf numFmtId="4" fontId="5" fillId="26" borderId="10" xfId="122" applyNumberFormat="1" applyFont="1" applyFill="1" applyBorder="1" applyAlignment="1" applyProtection="1">
      <alignment horizontal="right" vertical="top" wrapText="1"/>
    </xf>
    <xf numFmtId="4" fontId="5" fillId="26" borderId="10" xfId="122" applyNumberFormat="1" applyFont="1" applyFill="1" applyBorder="1" applyAlignment="1" applyProtection="1">
      <alignment horizontal="right" vertical="top" wrapText="1"/>
      <protection locked="0"/>
    </xf>
    <xf numFmtId="4" fontId="5" fillId="26" borderId="0" xfId="0" applyNumberFormat="1" applyFont="1" applyFill="1" applyAlignment="1">
      <alignment horizontal="center" vertical="top" wrapText="1"/>
    </xf>
    <xf numFmtId="4" fontId="5" fillId="26" borderId="0" xfId="74" applyNumberFormat="1" applyFont="1" applyFill="1" applyAlignment="1">
      <alignment vertical="top" wrapText="1"/>
    </xf>
    <xf numFmtId="166" fontId="5" fillId="26" borderId="0" xfId="66" applyFont="1" applyFill="1" applyAlignment="1">
      <alignment horizontal="center" vertical="center"/>
    </xf>
    <xf numFmtId="0" fontId="5" fillId="26" borderId="0" xfId="0" applyFont="1" applyFill="1" applyAlignment="1">
      <alignment vertical="center"/>
    </xf>
    <xf numFmtId="4" fontId="8" fillId="27" borderId="11" xfId="0" applyNumberFormat="1" applyFont="1" applyFill="1" applyBorder="1" applyAlignment="1">
      <alignment horizontal="center" vertical="top"/>
    </xf>
    <xf numFmtId="4" fontId="8" fillId="27" borderId="11" xfId="66" applyNumberFormat="1" applyFont="1" applyFill="1" applyBorder="1" applyAlignment="1">
      <alignment horizontal="center" vertical="top"/>
    </xf>
    <xf numFmtId="180" fontId="5" fillId="26" borderId="10" xfId="0" applyNumberFormat="1" applyFont="1" applyFill="1" applyBorder="1" applyAlignment="1">
      <alignment horizontal="right" vertical="top"/>
    </xf>
    <xf numFmtId="180" fontId="8" fillId="26" borderId="10" xfId="0" applyNumberFormat="1" applyFont="1" applyFill="1" applyBorder="1" applyAlignment="1">
      <alignment horizontal="right" vertical="top"/>
    </xf>
    <xf numFmtId="166" fontId="5" fillId="26" borderId="0" xfId="66" applyFont="1" applyFill="1" applyBorder="1" applyAlignment="1">
      <alignment vertical="top" wrapText="1"/>
    </xf>
    <xf numFmtId="166" fontId="5" fillId="26" borderId="12" xfId="66" applyFont="1" applyFill="1" applyBorder="1" applyAlignment="1">
      <alignment vertical="top" wrapText="1"/>
    </xf>
    <xf numFmtId="4" fontId="5" fillId="26" borderId="12" xfId="0" applyNumberFormat="1" applyFont="1" applyFill="1" applyBorder="1" applyAlignment="1">
      <alignment vertical="top" wrapText="1"/>
    </xf>
    <xf numFmtId="166" fontId="5" fillId="26" borderId="13" xfId="66" applyFont="1" applyFill="1" applyBorder="1" applyAlignment="1">
      <alignment vertical="top" wrapText="1"/>
    </xf>
    <xf numFmtId="4" fontId="5" fillId="26" borderId="13" xfId="0" applyNumberFormat="1" applyFont="1" applyFill="1" applyBorder="1" applyAlignment="1">
      <alignment vertical="top" wrapText="1"/>
    </xf>
    <xf numFmtId="4" fontId="5" fillId="26" borderId="9" xfId="0" applyNumberFormat="1" applyFont="1" applyFill="1" applyBorder="1" applyAlignment="1">
      <alignment horizontal="right" vertical="top"/>
    </xf>
    <xf numFmtId="4" fontId="26" fillId="26" borderId="13" xfId="0" applyNumberFormat="1" applyFont="1" applyFill="1" applyBorder="1" applyAlignment="1">
      <alignment vertical="top" wrapText="1"/>
    </xf>
    <xf numFmtId="180" fontId="5" fillId="26" borderId="9" xfId="0" applyNumberFormat="1" applyFont="1" applyFill="1" applyBorder="1" applyAlignment="1">
      <alignment horizontal="right" vertical="top"/>
    </xf>
    <xf numFmtId="0" fontId="5" fillId="26" borderId="13" xfId="0" applyFont="1" applyFill="1" applyBorder="1" applyAlignment="1">
      <alignment vertical="top"/>
    </xf>
    <xf numFmtId="177" fontId="5" fillId="26" borderId="9" xfId="0" applyNumberFormat="1" applyFont="1" applyFill="1" applyBorder="1" applyAlignment="1">
      <alignment horizontal="right" vertical="top" wrapText="1"/>
    </xf>
    <xf numFmtId="4" fontId="26" fillId="26" borderId="12" xfId="0" applyNumberFormat="1" applyFont="1" applyFill="1" applyBorder="1" applyAlignment="1">
      <alignment vertical="top" wrapText="1"/>
    </xf>
    <xf numFmtId="4" fontId="5" fillId="0" borderId="13" xfId="0" applyNumberFormat="1" applyFont="1" applyBorder="1" applyAlignment="1">
      <alignment vertical="top" wrapText="1"/>
    </xf>
    <xf numFmtId="4" fontId="8" fillId="26" borderId="10" xfId="0" applyNumberFormat="1" applyFont="1" applyFill="1" applyBorder="1" applyAlignment="1">
      <alignment horizontal="right" vertical="top"/>
    </xf>
    <xf numFmtId="4" fontId="8" fillId="26" borderId="10" xfId="0" applyNumberFormat="1" applyFont="1" applyFill="1" applyBorder="1" applyAlignment="1">
      <alignment horizontal="center" vertical="top"/>
    </xf>
    <xf numFmtId="4" fontId="36" fillId="26" borderId="10" xfId="0" applyNumberFormat="1" applyFont="1" applyFill="1" applyBorder="1" applyAlignment="1">
      <alignment vertical="top"/>
    </xf>
    <xf numFmtId="4" fontId="36" fillId="26" borderId="10" xfId="0" applyNumberFormat="1" applyFont="1" applyFill="1" applyBorder="1" applyAlignment="1">
      <alignment horizontal="center" vertical="top"/>
    </xf>
    <xf numFmtId="4" fontId="8" fillId="26" borderId="10" xfId="122" applyNumberFormat="1" applyFont="1" applyFill="1" applyBorder="1" applyAlignment="1" applyProtection="1">
      <alignment horizontal="center" vertical="top" wrapText="1"/>
    </xf>
    <xf numFmtId="4" fontId="8" fillId="26" borderId="10" xfId="0" applyNumberFormat="1" applyFont="1" applyFill="1" applyBorder="1" applyAlignment="1">
      <alignment horizontal="left" vertical="top" wrapText="1"/>
    </xf>
    <xf numFmtId="4" fontId="5" fillId="26" borderId="10" xfId="120" applyNumberFormat="1" applyFont="1" applyFill="1" applyBorder="1" applyAlignment="1" applyProtection="1">
      <alignment horizontal="center" vertical="top" wrapText="1"/>
    </xf>
    <xf numFmtId="4" fontId="8" fillId="26" borderId="10" xfId="0" applyNumberFormat="1" applyFont="1" applyFill="1" applyBorder="1" applyAlignment="1">
      <alignment horizontal="center" vertical="top" wrapText="1"/>
    </xf>
    <xf numFmtId="3" fontId="8" fillId="26" borderId="10" xfId="122" applyNumberFormat="1" applyFont="1" applyFill="1" applyBorder="1" applyAlignment="1" applyProtection="1">
      <alignment horizontal="right" vertical="top" wrapText="1"/>
    </xf>
    <xf numFmtId="4" fontId="8" fillId="26" borderId="10" xfId="0" applyNumberFormat="1" applyFont="1" applyFill="1" applyBorder="1" applyAlignment="1">
      <alignment vertical="top"/>
    </xf>
    <xf numFmtId="4" fontId="5" fillId="26" borderId="10" xfId="122" applyNumberFormat="1" applyFont="1" applyFill="1" applyBorder="1" applyAlignment="1" applyProtection="1">
      <alignment horizontal="center" vertical="top"/>
    </xf>
    <xf numFmtId="4" fontId="5" fillId="26" borderId="10" xfId="0" applyNumberFormat="1" applyFont="1" applyFill="1" applyBorder="1" applyAlignment="1">
      <alignment vertical="top" wrapText="1"/>
    </xf>
    <xf numFmtId="4" fontId="5" fillId="26" borderId="10" xfId="0" applyNumberFormat="1" applyFont="1" applyFill="1" applyBorder="1" applyAlignment="1">
      <alignment horizontal="center" vertical="top"/>
    </xf>
    <xf numFmtId="4" fontId="8" fillId="26" borderId="10" xfId="0" applyNumberFormat="1" applyFont="1" applyFill="1" applyBorder="1" applyAlignment="1">
      <alignment vertical="top" wrapText="1"/>
    </xf>
    <xf numFmtId="4" fontId="8" fillId="26" borderId="10" xfId="0" applyNumberFormat="1" applyFont="1" applyFill="1" applyBorder="1" applyAlignment="1">
      <alignment horizontal="right" vertical="top" wrapText="1"/>
    </xf>
    <xf numFmtId="4" fontId="5" fillId="26" borderId="10" xfId="0" applyNumberFormat="1" applyFont="1" applyFill="1" applyBorder="1" applyAlignment="1">
      <alignment horizontal="right" vertical="top" wrapText="1"/>
    </xf>
    <xf numFmtId="4" fontId="5" fillId="26" borderId="10" xfId="0" applyNumberFormat="1" applyFont="1" applyFill="1" applyBorder="1" applyAlignment="1">
      <alignment horizontal="center" vertical="top" wrapText="1"/>
    </xf>
    <xf numFmtId="177" fontId="5" fillId="26" borderId="10" xfId="88" applyNumberFormat="1" applyFont="1" applyFill="1" applyBorder="1" applyAlignment="1">
      <alignment horizontal="right" vertical="top" wrapText="1"/>
    </xf>
    <xf numFmtId="0" fontId="0" fillId="26" borderId="10" xfId="0" applyFill="1" applyBorder="1" applyAlignment="1">
      <alignment vertical="top"/>
    </xf>
    <xf numFmtId="4" fontId="0" fillId="26" borderId="10" xfId="0" applyNumberFormat="1" applyFill="1" applyBorder="1" applyAlignment="1">
      <alignment vertical="top"/>
    </xf>
    <xf numFmtId="0" fontId="0" fillId="26" borderId="10" xfId="0" applyFill="1" applyBorder="1" applyAlignment="1">
      <alignment horizontal="center" vertical="top"/>
    </xf>
    <xf numFmtId="177" fontId="5" fillId="26" borderId="9" xfId="88" applyNumberFormat="1" applyFont="1" applyFill="1" applyBorder="1" applyAlignment="1">
      <alignment horizontal="right" vertical="top" wrapText="1"/>
    </xf>
    <xf numFmtId="4" fontId="5" fillId="26" borderId="9" xfId="0" applyNumberFormat="1" applyFont="1" applyFill="1" applyBorder="1" applyAlignment="1">
      <alignment vertical="top"/>
    </xf>
    <xf numFmtId="4" fontId="5" fillId="26" borderId="9" xfId="0" applyNumberFormat="1" applyFont="1" applyFill="1" applyBorder="1" applyAlignment="1">
      <alignment horizontal="center" vertical="top"/>
    </xf>
    <xf numFmtId="3" fontId="8" fillId="26" borderId="10" xfId="0" applyNumberFormat="1" applyFont="1" applyFill="1" applyBorder="1" applyAlignment="1">
      <alignment horizontal="right" vertical="top"/>
    </xf>
    <xf numFmtId="4" fontId="8" fillId="26" borderId="10" xfId="0" applyNumberFormat="1" applyFont="1" applyFill="1" applyBorder="1" applyAlignment="1">
      <alignment horizontal="left" vertical="top"/>
    </xf>
    <xf numFmtId="177" fontId="8" fillId="26" borderId="10" xfId="88" applyNumberFormat="1" applyFont="1" applyFill="1" applyBorder="1" applyAlignment="1">
      <alignment horizontal="right" vertical="top" wrapText="1"/>
    </xf>
    <xf numFmtId="4" fontId="5" fillId="26" borderId="10" xfId="88" applyNumberFormat="1" applyFont="1" applyFill="1" applyBorder="1" applyAlignment="1">
      <alignment horizontal="right" vertical="top" wrapText="1"/>
    </xf>
    <xf numFmtId="4" fontId="5" fillId="26" borderId="10" xfId="87" applyNumberFormat="1" applyFont="1" applyFill="1" applyBorder="1" applyAlignment="1">
      <alignment vertical="top"/>
    </xf>
    <xf numFmtId="4" fontId="8" fillId="26" borderId="10" xfId="87" applyNumberFormat="1" applyFont="1" applyFill="1" applyBorder="1" applyAlignment="1">
      <alignment horizontal="center" vertical="top"/>
    </xf>
    <xf numFmtId="4" fontId="5" fillId="26" borderId="10" xfId="87" applyNumberFormat="1" applyFont="1" applyFill="1" applyBorder="1" applyAlignment="1">
      <alignment horizontal="center" vertical="top"/>
    </xf>
    <xf numFmtId="4" fontId="5" fillId="26" borderId="10" xfId="0" applyNumberFormat="1" applyFont="1" applyFill="1" applyBorder="1" applyAlignment="1">
      <alignment horizontal="left" vertical="top"/>
    </xf>
    <xf numFmtId="3" fontId="8" fillId="26" borderId="10" xfId="88" applyNumberFormat="1" applyFont="1" applyFill="1" applyBorder="1" applyAlignment="1">
      <alignment horizontal="right" vertical="top" wrapText="1"/>
    </xf>
    <xf numFmtId="4" fontId="5" fillId="26" borderId="10" xfId="0" applyNumberFormat="1" applyFont="1" applyFill="1" applyBorder="1" applyAlignment="1">
      <alignment horizontal="justify" vertical="top" wrapText="1"/>
    </xf>
    <xf numFmtId="177" fontId="8" fillId="26" borderId="10" xfId="0" applyNumberFormat="1" applyFont="1" applyFill="1" applyBorder="1" applyAlignment="1">
      <alignment horizontal="right" vertical="top"/>
    </xf>
    <xf numFmtId="4" fontId="8" fillId="26" borderId="10" xfId="0" applyNumberFormat="1" applyFont="1" applyFill="1" applyBorder="1" applyAlignment="1">
      <alignment horizontal="justify" vertical="top" wrapText="1"/>
    </xf>
    <xf numFmtId="4" fontId="8" fillId="26" borderId="10" xfId="88" applyNumberFormat="1" applyFont="1" applyFill="1" applyBorder="1" applyAlignment="1">
      <alignment horizontal="right" vertical="top" wrapText="1"/>
    </xf>
    <xf numFmtId="4" fontId="5" fillId="26" borderId="10" xfId="106" applyNumberFormat="1" applyFont="1" applyFill="1" applyBorder="1" applyAlignment="1" applyProtection="1">
      <alignment horizontal="right" vertical="top" wrapText="1"/>
    </xf>
    <xf numFmtId="4" fontId="5" fillId="26" borderId="10" xfId="106" applyNumberFormat="1" applyFont="1" applyFill="1" applyBorder="1" applyAlignment="1" applyProtection="1">
      <alignment horizontal="center" vertical="top" wrapText="1"/>
    </xf>
    <xf numFmtId="4" fontId="8" fillId="28" borderId="10" xfId="0" applyNumberFormat="1" applyFont="1" applyFill="1" applyBorder="1" applyAlignment="1">
      <alignment horizontal="right" vertical="top"/>
    </xf>
    <xf numFmtId="4" fontId="8" fillId="28" borderId="10" xfId="0" applyNumberFormat="1" applyFont="1" applyFill="1" applyBorder="1" applyAlignment="1">
      <alignment horizontal="center" vertical="top"/>
    </xf>
    <xf numFmtId="4" fontId="36" fillId="28" borderId="10" xfId="0" applyNumberFormat="1" applyFont="1" applyFill="1" applyBorder="1" applyAlignment="1">
      <alignment vertical="top"/>
    </xf>
    <xf numFmtId="4" fontId="36" fillId="28" borderId="10" xfId="0" applyNumberFormat="1" applyFont="1" applyFill="1" applyBorder="1" applyAlignment="1">
      <alignment horizontal="center" vertical="top"/>
    </xf>
    <xf numFmtId="177" fontId="5" fillId="26" borderId="10" xfId="0" applyNumberFormat="1" applyFont="1" applyFill="1" applyBorder="1" applyAlignment="1">
      <alignment vertical="top"/>
    </xf>
    <xf numFmtId="4" fontId="5" fillId="26" borderId="10" xfId="0" applyNumberFormat="1" applyFont="1" applyFill="1" applyBorder="1" applyAlignment="1">
      <alignment horizontal="left" vertical="top" wrapText="1"/>
    </xf>
    <xf numFmtId="4" fontId="42" fillId="26" borderId="10" xfId="0" applyNumberFormat="1" applyFont="1" applyFill="1" applyBorder="1" applyAlignment="1">
      <alignment horizontal="left" vertical="top"/>
    </xf>
    <xf numFmtId="4" fontId="42" fillId="26" borderId="10" xfId="0" applyNumberFormat="1" applyFont="1" applyFill="1" applyBorder="1" applyAlignment="1">
      <alignment horizontal="center" vertical="top"/>
    </xf>
    <xf numFmtId="177" fontId="5" fillId="26" borderId="9" xfId="0" applyNumberFormat="1" applyFont="1" applyFill="1" applyBorder="1" applyAlignment="1">
      <alignment horizontal="right" vertical="top"/>
    </xf>
    <xf numFmtId="4" fontId="5" fillId="26" borderId="9" xfId="0" applyNumberFormat="1" applyFont="1" applyFill="1" applyBorder="1" applyAlignment="1">
      <alignment horizontal="left" vertical="top"/>
    </xf>
    <xf numFmtId="4" fontId="5" fillId="26" borderId="9" xfId="106" applyNumberFormat="1" applyFont="1" applyFill="1" applyBorder="1" applyAlignment="1" applyProtection="1">
      <alignment horizontal="center" vertical="top" wrapText="1"/>
    </xf>
    <xf numFmtId="4" fontId="7" fillId="26" borderId="10" xfId="0" applyNumberFormat="1" applyFont="1" applyFill="1" applyBorder="1" applyAlignment="1">
      <alignment horizontal="center" vertical="top"/>
    </xf>
    <xf numFmtId="3" fontId="8" fillId="26" borderId="10" xfId="0" applyNumberFormat="1" applyFont="1" applyFill="1" applyBorder="1" applyAlignment="1">
      <alignment vertical="top"/>
    </xf>
    <xf numFmtId="4" fontId="5" fillId="26" borderId="10" xfId="105" applyNumberFormat="1" applyFont="1" applyFill="1" applyBorder="1" applyAlignment="1">
      <alignment horizontal="left" vertical="top" wrapText="1"/>
    </xf>
    <xf numFmtId="177" fontId="42" fillId="26" borderId="10" xfId="0" applyNumberFormat="1" applyFont="1" applyFill="1" applyBorder="1" applyAlignment="1">
      <alignment horizontal="right" vertical="top"/>
    </xf>
    <xf numFmtId="4" fontId="42" fillId="26" borderId="10" xfId="105" applyNumberFormat="1" applyFont="1" applyFill="1" applyBorder="1" applyAlignment="1">
      <alignment horizontal="left" vertical="top" wrapText="1"/>
    </xf>
    <xf numFmtId="4" fontId="42" fillId="26" borderId="10" xfId="0" applyNumberFormat="1" applyFont="1" applyFill="1" applyBorder="1" applyAlignment="1">
      <alignment horizontal="center" vertical="top" wrapText="1"/>
    </xf>
    <xf numFmtId="4" fontId="8" fillId="26" borderId="10" xfId="113" applyNumberFormat="1" applyFont="1" applyFill="1" applyBorder="1" applyAlignment="1">
      <alignment horizontal="left" vertical="top" wrapText="1"/>
    </xf>
    <xf numFmtId="177" fontId="8" fillId="26" borderId="10" xfId="113" applyNumberFormat="1" applyFont="1" applyFill="1" applyBorder="1" applyAlignment="1">
      <alignment horizontal="right" vertical="top" wrapText="1"/>
    </xf>
    <xf numFmtId="3" fontId="5" fillId="26" borderId="10" xfId="0" applyNumberFormat="1" applyFont="1" applyFill="1" applyBorder="1" applyAlignment="1">
      <alignment vertical="top"/>
    </xf>
    <xf numFmtId="4" fontId="5" fillId="26" borderId="10" xfId="113" applyNumberFormat="1" applyFill="1" applyBorder="1" applyAlignment="1">
      <alignment horizontal="right" vertical="top"/>
    </xf>
    <xf numFmtId="4" fontId="5" fillId="26" borderId="10" xfId="113" applyNumberFormat="1" applyFill="1" applyBorder="1" applyAlignment="1">
      <alignment horizontal="center" vertical="top" wrapText="1"/>
    </xf>
    <xf numFmtId="4" fontId="8" fillId="26" borderId="10" xfId="113" applyNumberFormat="1" applyFont="1" applyFill="1" applyBorder="1" applyAlignment="1">
      <alignment horizontal="right" vertical="top" wrapText="1"/>
    </xf>
    <xf numFmtId="4" fontId="7" fillId="26" borderId="10" xfId="113" applyNumberFormat="1" applyFont="1" applyFill="1" applyBorder="1" applyAlignment="1">
      <alignment horizontal="center" vertical="top" wrapText="1"/>
    </xf>
    <xf numFmtId="4" fontId="5" fillId="26" borderId="9" xfId="0" applyNumberFormat="1" applyFont="1" applyFill="1" applyBorder="1" applyAlignment="1">
      <alignment vertical="top" wrapText="1"/>
    </xf>
    <xf numFmtId="4" fontId="7" fillId="26" borderId="9" xfId="113" applyNumberFormat="1" applyFont="1" applyFill="1" applyBorder="1" applyAlignment="1">
      <alignment horizontal="center" vertical="top" wrapText="1"/>
    </xf>
    <xf numFmtId="4" fontId="42" fillId="26" borderId="10" xfId="0" applyNumberFormat="1" applyFont="1" applyFill="1" applyBorder="1" applyAlignment="1">
      <alignment vertical="top" wrapText="1"/>
    </xf>
    <xf numFmtId="0" fontId="8" fillId="26" borderId="10" xfId="0" applyFont="1" applyFill="1" applyBorder="1" applyAlignment="1">
      <alignment vertical="top" wrapText="1"/>
    </xf>
    <xf numFmtId="179" fontId="5" fillId="26" borderId="10" xfId="0" applyNumberFormat="1" applyFont="1" applyFill="1" applyBorder="1" applyAlignment="1">
      <alignment horizontal="center" vertical="top"/>
    </xf>
    <xf numFmtId="0" fontId="5" fillId="26" borderId="10" xfId="0" applyFont="1" applyFill="1" applyBorder="1" applyAlignment="1">
      <alignment vertical="top" wrapText="1"/>
    </xf>
    <xf numFmtId="4" fontId="39" fillId="26" borderId="10" xfId="0" applyNumberFormat="1" applyFont="1" applyFill="1" applyBorder="1" applyAlignment="1">
      <alignment vertical="top" wrapText="1"/>
    </xf>
    <xf numFmtId="4" fontId="5" fillId="26" borderId="10" xfId="113" applyNumberFormat="1" applyFill="1" applyBorder="1" applyAlignment="1">
      <alignment horizontal="right" vertical="top" wrapText="1"/>
    </xf>
    <xf numFmtId="4" fontId="5" fillId="26" borderId="10" xfId="125" applyNumberFormat="1" applyFill="1" applyBorder="1" applyAlignment="1">
      <alignment horizontal="left" vertical="top" wrapText="1"/>
    </xf>
    <xf numFmtId="4" fontId="0" fillId="26" borderId="10" xfId="0" applyNumberFormat="1" applyFill="1" applyBorder="1" applyAlignment="1">
      <alignment horizontal="center" vertical="top"/>
    </xf>
    <xf numFmtId="4" fontId="5" fillId="28" borderId="10" xfId="88" applyNumberFormat="1" applyFont="1" applyFill="1" applyBorder="1" applyAlignment="1">
      <alignment horizontal="right" vertical="top"/>
    </xf>
    <xf numFmtId="4" fontId="5" fillId="28" borderId="10" xfId="0" applyNumberFormat="1" applyFont="1" applyFill="1" applyBorder="1" applyAlignment="1">
      <alignment horizontal="right" vertical="top" wrapText="1"/>
    </xf>
    <xf numFmtId="4" fontId="5" fillId="28" borderId="10" xfId="0" applyNumberFormat="1" applyFont="1" applyFill="1" applyBorder="1" applyAlignment="1">
      <alignment horizontal="right" vertical="top"/>
    </xf>
    <xf numFmtId="4" fontId="8" fillId="26" borderId="10" xfId="89" applyNumberFormat="1" applyFont="1" applyFill="1" applyBorder="1" applyAlignment="1">
      <alignment horizontal="center" vertical="top"/>
    </xf>
    <xf numFmtId="4" fontId="5" fillId="26" borderId="10" xfId="89" applyNumberFormat="1" applyFont="1" applyFill="1" applyBorder="1" applyAlignment="1">
      <alignment horizontal="right" vertical="top"/>
    </xf>
    <xf numFmtId="4" fontId="7" fillId="26" borderId="10" xfId="0" applyNumberFormat="1" applyFont="1" applyFill="1" applyBorder="1" applyAlignment="1">
      <alignment vertical="top" wrapText="1"/>
    </xf>
    <xf numFmtId="4" fontId="6" fillId="26" borderId="10" xfId="0" applyNumberFormat="1" applyFont="1" applyFill="1" applyBorder="1" applyAlignment="1">
      <alignment vertical="top" wrapText="1"/>
    </xf>
    <xf numFmtId="177" fontId="5" fillId="26" borderId="10" xfId="88" applyNumberFormat="1" applyFont="1" applyFill="1" applyBorder="1" applyAlignment="1">
      <alignment vertical="top" wrapText="1"/>
    </xf>
    <xf numFmtId="4" fontId="39" fillId="26" borderId="10" xfId="0" applyNumberFormat="1" applyFont="1" applyFill="1" applyBorder="1" applyAlignment="1">
      <alignment vertical="top"/>
    </xf>
    <xf numFmtId="4" fontId="39" fillId="26" borderId="10" xfId="0" applyNumberFormat="1" applyFont="1" applyFill="1" applyBorder="1" applyAlignment="1">
      <alignment horizontal="center" vertical="top"/>
    </xf>
    <xf numFmtId="4" fontId="5" fillId="26" borderId="9" xfId="0" applyNumberFormat="1" applyFont="1" applyFill="1" applyBorder="1" applyAlignment="1">
      <alignment horizontal="right" vertical="top" wrapText="1"/>
    </xf>
    <xf numFmtId="4" fontId="5" fillId="26" borderId="9" xfId="0" applyNumberFormat="1" applyFont="1" applyFill="1" applyBorder="1" applyAlignment="1">
      <alignment horizontal="center" vertical="top" wrapText="1"/>
    </xf>
    <xf numFmtId="4" fontId="8" fillId="26" borderId="10" xfId="85" applyNumberFormat="1" applyFont="1" applyFill="1" applyBorder="1" applyAlignment="1">
      <alignment horizontal="left" vertical="top" wrapText="1"/>
    </xf>
    <xf numFmtId="4" fontId="42" fillId="26" borderId="10" xfId="122" applyNumberFormat="1" applyFont="1" applyFill="1" applyBorder="1" applyAlignment="1" applyProtection="1">
      <alignment horizontal="right" vertical="top" wrapText="1"/>
    </xf>
    <xf numFmtId="4" fontId="42" fillId="26" borderId="10" xfId="122" applyNumberFormat="1" applyFont="1" applyFill="1" applyBorder="1" applyAlignment="1" applyProtection="1">
      <alignment horizontal="center" vertical="top"/>
    </xf>
    <xf numFmtId="4" fontId="5" fillId="26" borderId="10" xfId="85" applyNumberFormat="1" applyFont="1" applyFill="1" applyBorder="1" applyAlignment="1">
      <alignment horizontal="left" vertical="top" wrapText="1"/>
    </xf>
    <xf numFmtId="4" fontId="8" fillId="28" borderId="9" xfId="0" applyNumberFormat="1" applyFont="1" applyFill="1" applyBorder="1" applyAlignment="1">
      <alignment horizontal="right" vertical="top"/>
    </xf>
    <xf numFmtId="4" fontId="8" fillId="28" borderId="9" xfId="0" applyNumberFormat="1" applyFont="1" applyFill="1" applyBorder="1" applyAlignment="1">
      <alignment horizontal="center" vertical="top"/>
    </xf>
    <xf numFmtId="4" fontId="36" fillId="28" borderId="9" xfId="0" applyNumberFormat="1" applyFont="1" applyFill="1" applyBorder="1" applyAlignment="1">
      <alignment vertical="top"/>
    </xf>
    <xf numFmtId="4" fontId="36" fillId="28" borderId="9" xfId="0" applyNumberFormat="1" applyFont="1" applyFill="1" applyBorder="1" applyAlignment="1">
      <alignment horizontal="center" vertical="top"/>
    </xf>
    <xf numFmtId="4" fontId="8" fillId="26" borderId="10" xfId="89" applyNumberFormat="1" applyFont="1" applyFill="1" applyBorder="1" applyAlignment="1">
      <alignment horizontal="right" vertical="top"/>
    </xf>
    <xf numFmtId="4" fontId="41" fillId="26" borderId="10" xfId="0" applyNumberFormat="1" applyFont="1" applyFill="1" applyBorder="1" applyAlignment="1">
      <alignment vertical="top"/>
    </xf>
    <xf numFmtId="4" fontId="5" fillId="26" borderId="9" xfId="88" applyNumberFormat="1" applyFont="1" applyFill="1" applyBorder="1" applyAlignment="1">
      <alignment horizontal="right" vertical="top" wrapText="1"/>
    </xf>
    <xf numFmtId="4" fontId="41" fillId="26" borderId="9" xfId="0" applyNumberFormat="1" applyFont="1" applyFill="1" applyBorder="1" applyAlignment="1">
      <alignment vertical="top"/>
    </xf>
    <xf numFmtId="4" fontId="7" fillId="26" borderId="9" xfId="0" applyNumberFormat="1" applyFont="1" applyFill="1" applyBorder="1" applyAlignment="1">
      <alignment horizontal="center" vertical="top"/>
    </xf>
    <xf numFmtId="177" fontId="0" fillId="26" borderId="10" xfId="0" applyNumberFormat="1" applyFill="1" applyBorder="1" applyAlignment="1">
      <alignment vertical="top"/>
    </xf>
    <xf numFmtId="4" fontId="7" fillId="26" borderId="10" xfId="0" applyNumberFormat="1" applyFont="1" applyFill="1" applyBorder="1" applyAlignment="1">
      <alignment horizontal="left" vertical="top"/>
    </xf>
    <xf numFmtId="4" fontId="5" fillId="26" borderId="10" xfId="105" applyNumberFormat="1" applyFont="1" applyFill="1" applyBorder="1" applyAlignment="1">
      <alignment horizontal="justify" vertical="top" wrapText="1"/>
    </xf>
    <xf numFmtId="4" fontId="8" fillId="0" borderId="10" xfId="0" applyNumberFormat="1" applyFont="1" applyBorder="1" applyAlignment="1">
      <alignment horizontal="left" vertical="top"/>
    </xf>
    <xf numFmtId="4" fontId="5" fillId="0" borderId="10" xfId="0" applyNumberFormat="1" applyFont="1" applyBorder="1" applyAlignment="1">
      <alignment vertical="top" wrapText="1"/>
    </xf>
    <xf numFmtId="168" fontId="5" fillId="26" borderId="10" xfId="0" applyNumberFormat="1" applyFont="1" applyFill="1" applyBorder="1" applyAlignment="1">
      <alignment vertical="top" wrapText="1"/>
    </xf>
    <xf numFmtId="0" fontId="5" fillId="26" borderId="10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vertical="top" wrapText="1"/>
    </xf>
    <xf numFmtId="0" fontId="5" fillId="0" borderId="10" xfId="0" applyFont="1" applyBorder="1" applyAlignment="1">
      <alignment wrapText="1"/>
    </xf>
    <xf numFmtId="0" fontId="5" fillId="26" borderId="10" xfId="0" applyFont="1" applyFill="1" applyBorder="1" applyAlignment="1">
      <alignment wrapText="1"/>
    </xf>
    <xf numFmtId="0" fontId="5" fillId="26" borderId="9" xfId="0" applyFont="1" applyFill="1" applyBorder="1" applyAlignment="1">
      <alignment vertical="top" wrapText="1"/>
    </xf>
    <xf numFmtId="4" fontId="5" fillId="26" borderId="10" xfId="125" applyNumberFormat="1" applyFill="1" applyBorder="1" applyAlignment="1">
      <alignment horizontal="justify" vertical="top" wrapText="1"/>
    </xf>
    <xf numFmtId="4" fontId="0" fillId="28" borderId="10" xfId="0" applyNumberFormat="1" applyFill="1" applyBorder="1" applyAlignment="1">
      <alignment vertical="top"/>
    </xf>
    <xf numFmtId="4" fontId="5" fillId="28" borderId="10" xfId="0" applyNumberFormat="1" applyFont="1" applyFill="1" applyBorder="1" applyAlignment="1">
      <alignment horizontal="center" vertical="top"/>
    </xf>
    <xf numFmtId="4" fontId="42" fillId="26" borderId="10" xfId="0" applyNumberFormat="1" applyFont="1" applyFill="1" applyBorder="1" applyAlignment="1">
      <alignment horizontal="right" vertical="top" wrapText="1"/>
    </xf>
    <xf numFmtId="4" fontId="5" fillId="26" borderId="9" xfId="106" applyNumberFormat="1" applyFont="1" applyFill="1" applyBorder="1" applyAlignment="1" applyProtection="1">
      <alignment horizontal="right" vertical="top" wrapText="1"/>
    </xf>
    <xf numFmtId="4" fontId="8" fillId="0" borderId="10" xfId="0" applyNumberFormat="1" applyFont="1" applyBorder="1" applyAlignment="1">
      <alignment horizontal="justify" vertical="top" wrapText="1"/>
    </xf>
    <xf numFmtId="4" fontId="42" fillId="26" borderId="10" xfId="89" applyNumberFormat="1" applyFont="1" applyFill="1" applyBorder="1" applyAlignment="1">
      <alignment horizontal="right" vertical="top"/>
    </xf>
    <xf numFmtId="4" fontId="39" fillId="26" borderId="10" xfId="89" applyNumberFormat="1" applyFont="1" applyFill="1" applyBorder="1" applyAlignment="1">
      <alignment horizontal="right" vertical="top"/>
    </xf>
    <xf numFmtId="4" fontId="39" fillId="26" borderId="11" xfId="0" applyNumberFormat="1" applyFont="1" applyFill="1" applyBorder="1" applyAlignment="1">
      <alignment horizontal="right" vertical="top"/>
    </xf>
    <xf numFmtId="4" fontId="39" fillId="26" borderId="11" xfId="0" applyNumberFormat="1" applyFont="1" applyFill="1" applyBorder="1" applyAlignment="1">
      <alignment horizontal="center" vertical="top"/>
    </xf>
    <xf numFmtId="4" fontId="39" fillId="26" borderId="11" xfId="0" applyNumberFormat="1" applyFont="1" applyFill="1" applyBorder="1" applyAlignment="1">
      <alignment vertical="top"/>
    </xf>
    <xf numFmtId="0" fontId="5" fillId="26" borderId="10" xfId="0" applyFont="1" applyFill="1" applyBorder="1" applyAlignment="1">
      <alignment horizontal="center" vertical="top"/>
    </xf>
    <xf numFmtId="0" fontId="5" fillId="26" borderId="10" xfId="0" applyFont="1" applyFill="1" applyBorder="1" applyAlignment="1">
      <alignment horizontal="justify" vertical="top" wrapText="1"/>
    </xf>
    <xf numFmtId="0" fontId="5" fillId="26" borderId="9" xfId="0" applyFont="1" applyFill="1" applyBorder="1" applyAlignment="1">
      <alignment horizontal="justify" vertical="top" wrapText="1"/>
    </xf>
    <xf numFmtId="4" fontId="8" fillId="28" borderId="9" xfId="0" applyNumberFormat="1" applyFont="1" applyFill="1" applyBorder="1" applyAlignment="1">
      <alignment horizontal="right" vertical="top" wrapText="1"/>
    </xf>
    <xf numFmtId="4" fontId="8" fillId="28" borderId="9" xfId="0" applyNumberFormat="1" applyFont="1" applyFill="1" applyBorder="1" applyAlignment="1">
      <alignment horizontal="center" vertical="top" wrapText="1"/>
    </xf>
    <xf numFmtId="4" fontId="5" fillId="26" borderId="10" xfId="119" applyNumberFormat="1" applyFont="1" applyFill="1" applyBorder="1" applyAlignment="1" applyProtection="1">
      <alignment horizontal="right" vertical="top" wrapText="1"/>
    </xf>
    <xf numFmtId="4" fontId="42" fillId="26" borderId="10" xfId="119" applyNumberFormat="1" applyFont="1" applyFill="1" applyBorder="1" applyAlignment="1" applyProtection="1">
      <alignment horizontal="right" vertical="top" wrapText="1"/>
    </xf>
    <xf numFmtId="4" fontId="8" fillId="28" borderId="10" xfId="0" applyNumberFormat="1" applyFont="1" applyFill="1" applyBorder="1" applyAlignment="1">
      <alignment horizontal="right" vertical="top" wrapText="1"/>
    </xf>
    <xf numFmtId="4" fontId="8" fillId="28" borderId="10" xfId="0" applyNumberFormat="1" applyFont="1" applyFill="1" applyBorder="1" applyAlignment="1">
      <alignment horizontal="center" vertical="top" wrapText="1"/>
    </xf>
    <xf numFmtId="4" fontId="8" fillId="27" borderId="9" xfId="0" applyNumberFormat="1" applyFont="1" applyFill="1" applyBorder="1" applyAlignment="1">
      <alignment horizontal="right" vertical="top" wrapText="1"/>
    </xf>
    <xf numFmtId="4" fontId="8" fillId="27" borderId="9" xfId="0" applyNumberFormat="1" applyFont="1" applyFill="1" applyBorder="1" applyAlignment="1">
      <alignment horizontal="center" vertical="top" wrapText="1"/>
    </xf>
    <xf numFmtId="4" fontId="8" fillId="27" borderId="10" xfId="0" applyNumberFormat="1" applyFont="1" applyFill="1" applyBorder="1" applyAlignment="1">
      <alignment horizontal="right" vertical="top" wrapText="1"/>
    </xf>
    <xf numFmtId="4" fontId="8" fillId="27" borderId="10" xfId="0" applyNumberFormat="1" applyFont="1" applyFill="1" applyBorder="1" applyAlignment="1">
      <alignment horizontal="center" vertical="top" wrapText="1"/>
    </xf>
    <xf numFmtId="0" fontId="40" fillId="26" borderId="10" xfId="0" applyFont="1" applyFill="1" applyBorder="1" applyAlignment="1">
      <alignment vertical="top"/>
    </xf>
    <xf numFmtId="0" fontId="40" fillId="26" borderId="10" xfId="0" applyFont="1" applyFill="1" applyBorder="1" applyAlignment="1">
      <alignment horizontal="right" vertical="top"/>
    </xf>
    <xf numFmtId="10" fontId="40" fillId="26" borderId="10" xfId="92" applyNumberFormat="1" applyFont="1" applyFill="1" applyBorder="1" applyAlignment="1" applyProtection="1">
      <alignment vertical="top"/>
    </xf>
    <xf numFmtId="168" fontId="40" fillId="26" borderId="10" xfId="0" applyNumberFormat="1" applyFont="1" applyFill="1" applyBorder="1" applyAlignment="1">
      <alignment horizontal="right" vertical="top"/>
    </xf>
    <xf numFmtId="4" fontId="5" fillId="0" borderId="10" xfId="87" applyNumberFormat="1" applyFont="1" applyBorder="1" applyAlignment="1">
      <alignment horizontal="right" vertical="top"/>
    </xf>
    <xf numFmtId="4" fontId="41" fillId="0" borderId="10" xfId="0" applyNumberFormat="1" applyFont="1" applyBorder="1" applyAlignment="1">
      <alignment vertical="top"/>
    </xf>
    <xf numFmtId="4" fontId="5" fillId="0" borderId="10" xfId="87" applyNumberFormat="1" applyFont="1" applyBorder="1" applyAlignment="1">
      <alignment vertical="top"/>
    </xf>
    <xf numFmtId="4" fontId="5" fillId="0" borderId="10" xfId="87" applyNumberFormat="1" applyFont="1" applyBorder="1" applyAlignment="1">
      <alignment horizontal="center" vertical="top"/>
    </xf>
    <xf numFmtId="4" fontId="5" fillId="27" borderId="9" xfId="0" applyNumberFormat="1" applyFont="1" applyFill="1" applyBorder="1" applyAlignment="1">
      <alignment horizontal="right" vertical="top"/>
    </xf>
    <xf numFmtId="4" fontId="8" fillId="27" borderId="9" xfId="0" applyNumberFormat="1" applyFont="1" applyFill="1" applyBorder="1" applyAlignment="1">
      <alignment horizontal="right" vertical="top"/>
    </xf>
    <xf numFmtId="4" fontId="5" fillId="27" borderId="9" xfId="0" applyNumberFormat="1" applyFont="1" applyFill="1" applyBorder="1" applyAlignment="1">
      <alignment horizontal="center" vertical="top"/>
    </xf>
    <xf numFmtId="4" fontId="36" fillId="26" borderId="10" xfId="66" applyNumberFormat="1" applyFont="1" applyFill="1" applyBorder="1" applyAlignment="1" applyProtection="1">
      <alignment vertical="top"/>
      <protection locked="0"/>
    </xf>
    <xf numFmtId="4" fontId="8" fillId="26" borderId="10" xfId="66" applyNumberFormat="1" applyFont="1" applyFill="1" applyBorder="1" applyAlignment="1" applyProtection="1">
      <alignment vertical="top"/>
      <protection locked="0"/>
    </xf>
    <xf numFmtId="4" fontId="5" fillId="26" borderId="10" xfId="0" applyNumberFormat="1" applyFont="1" applyFill="1" applyBorder="1" applyAlignment="1" applyProtection="1">
      <alignment horizontal="right" vertical="top" wrapText="1"/>
      <protection locked="0"/>
    </xf>
    <xf numFmtId="4" fontId="5" fillId="26" borderId="10" xfId="0" applyNumberFormat="1" applyFont="1" applyFill="1" applyBorder="1" applyAlignment="1" applyProtection="1">
      <alignment vertical="top"/>
      <protection locked="0"/>
    </xf>
    <xf numFmtId="4" fontId="8" fillId="26" borderId="10" xfId="0" applyNumberFormat="1" applyFont="1" applyFill="1" applyBorder="1" applyAlignment="1" applyProtection="1">
      <alignment horizontal="right" vertical="top" wrapText="1"/>
      <protection locked="0"/>
    </xf>
    <xf numFmtId="4" fontId="5" fillId="26" borderId="10" xfId="66" applyNumberFormat="1" applyFont="1" applyFill="1" applyBorder="1" applyAlignment="1" applyProtection="1">
      <alignment vertical="top" wrapText="1"/>
      <protection locked="0"/>
    </xf>
    <xf numFmtId="4" fontId="5" fillId="26" borderId="10" xfId="66" applyNumberFormat="1" applyFont="1" applyFill="1" applyBorder="1" applyAlignment="1" applyProtection="1">
      <alignment vertical="top"/>
      <protection locked="0"/>
    </xf>
    <xf numFmtId="4" fontId="5" fillId="26" borderId="10" xfId="0" applyNumberFormat="1" applyFont="1" applyFill="1" applyBorder="1" applyAlignment="1" applyProtection="1">
      <alignment vertical="top" wrapText="1"/>
      <protection locked="0"/>
    </xf>
    <xf numFmtId="4" fontId="5" fillId="26" borderId="9" xfId="0" applyNumberFormat="1" applyFont="1" applyFill="1" applyBorder="1" applyAlignment="1" applyProtection="1">
      <alignment vertical="top"/>
      <protection locked="0"/>
    </xf>
    <xf numFmtId="4" fontId="5" fillId="26" borderId="9" xfId="0" applyNumberFormat="1" applyFont="1" applyFill="1" applyBorder="1" applyAlignment="1" applyProtection="1">
      <alignment vertical="top" wrapText="1"/>
      <protection locked="0"/>
    </xf>
    <xf numFmtId="4" fontId="5" fillId="26" borderId="10" xfId="87" applyNumberFormat="1" applyFont="1" applyFill="1" applyBorder="1" applyAlignment="1" applyProtection="1">
      <alignment vertical="top"/>
      <protection locked="0"/>
    </xf>
    <xf numFmtId="4" fontId="36" fillId="28" borderId="10" xfId="66" applyNumberFormat="1" applyFont="1" applyFill="1" applyBorder="1" applyAlignment="1" applyProtection="1">
      <alignment vertical="top"/>
      <protection locked="0"/>
    </xf>
    <xf numFmtId="4" fontId="8" fillId="28" borderId="10" xfId="0" applyNumberFormat="1" applyFont="1" applyFill="1" applyBorder="1" applyAlignment="1" applyProtection="1">
      <alignment horizontal="right" vertical="top" wrapText="1"/>
      <protection locked="0"/>
    </xf>
    <xf numFmtId="4" fontId="5" fillId="26" borderId="10" xfId="0" applyNumberFormat="1" applyFont="1" applyFill="1" applyBorder="1" applyAlignment="1" applyProtection="1">
      <alignment horizontal="right" vertical="top"/>
      <protection locked="0"/>
    </xf>
    <xf numFmtId="4" fontId="42" fillId="26" borderId="10" xfId="0" applyNumberFormat="1" applyFont="1" applyFill="1" applyBorder="1" applyAlignment="1" applyProtection="1">
      <alignment horizontal="right" vertical="top"/>
      <protection locked="0"/>
    </xf>
    <xf numFmtId="4" fontId="5" fillId="26" borderId="9" xfId="0" applyNumberFormat="1" applyFont="1" applyFill="1" applyBorder="1" applyAlignment="1" applyProtection="1">
      <alignment horizontal="right" vertical="top"/>
      <protection locked="0"/>
    </xf>
    <xf numFmtId="4" fontId="42" fillId="26" borderId="10" xfId="0" applyNumberFormat="1" applyFont="1" applyFill="1" applyBorder="1" applyAlignment="1" applyProtection="1">
      <alignment vertical="top"/>
      <protection locked="0"/>
    </xf>
    <xf numFmtId="4" fontId="7" fillId="26" borderId="10" xfId="66" applyNumberFormat="1" applyFont="1" applyFill="1" applyBorder="1" applyAlignment="1" applyProtection="1">
      <alignment vertical="top" wrapText="1"/>
      <protection locked="0"/>
    </xf>
    <xf numFmtId="4" fontId="8" fillId="26" borderId="10" xfId="66" applyNumberFormat="1" applyFont="1" applyFill="1" applyBorder="1" applyAlignment="1" applyProtection="1">
      <alignment vertical="top" wrapText="1"/>
      <protection locked="0"/>
    </xf>
    <xf numFmtId="4" fontId="39" fillId="26" borderId="10" xfId="66" applyNumberFormat="1" applyFont="1" applyFill="1" applyBorder="1" applyAlignment="1" applyProtection="1">
      <alignment vertical="top"/>
      <protection locked="0"/>
    </xf>
    <xf numFmtId="4" fontId="42" fillId="26" borderId="10" xfId="0" applyNumberFormat="1" applyFont="1" applyFill="1" applyBorder="1" applyAlignment="1" applyProtection="1">
      <alignment vertical="top" wrapText="1"/>
      <protection locked="0"/>
    </xf>
    <xf numFmtId="4" fontId="5" fillId="26" borderId="9" xfId="66" applyNumberFormat="1" applyFont="1" applyFill="1" applyBorder="1" applyAlignment="1" applyProtection="1">
      <alignment vertical="top"/>
      <protection locked="0"/>
    </xf>
    <xf numFmtId="4" fontId="42" fillId="26" borderId="10" xfId="122" applyNumberFormat="1" applyFont="1" applyFill="1" applyBorder="1" applyAlignment="1" applyProtection="1">
      <alignment horizontal="right" vertical="top" wrapText="1"/>
      <protection locked="0"/>
    </xf>
    <xf numFmtId="4" fontId="36" fillId="28" borderId="9" xfId="66" applyNumberFormat="1" applyFont="1" applyFill="1" applyBorder="1" applyAlignment="1" applyProtection="1">
      <alignment vertical="top"/>
      <protection locked="0"/>
    </xf>
    <xf numFmtId="4" fontId="7" fillId="26" borderId="10" xfId="66" applyNumberFormat="1" applyFont="1" applyFill="1" applyBorder="1" applyAlignment="1" applyProtection="1">
      <alignment horizontal="right" vertical="top" wrapText="1"/>
      <protection locked="0"/>
    </xf>
    <xf numFmtId="4" fontId="0" fillId="26" borderId="10" xfId="0" applyNumberFormat="1" applyFill="1" applyBorder="1" applyAlignment="1" applyProtection="1">
      <alignment vertical="top"/>
      <protection locked="0"/>
    </xf>
    <xf numFmtId="4" fontId="5" fillId="26" borderId="9" xfId="87" applyNumberFormat="1" applyFont="1" applyFill="1" applyBorder="1" applyAlignment="1" applyProtection="1">
      <alignment vertical="top"/>
      <protection locked="0"/>
    </xf>
    <xf numFmtId="168" fontId="40" fillId="26" borderId="10" xfId="0" applyNumberFormat="1" applyFont="1" applyFill="1" applyBorder="1" applyAlignment="1" applyProtection="1">
      <alignment vertical="top" wrapText="1"/>
      <protection locked="0"/>
    </xf>
    <xf numFmtId="4" fontId="5" fillId="28" borderId="10" xfId="0" applyNumberFormat="1" applyFont="1" applyFill="1" applyBorder="1" applyAlignment="1" applyProtection="1">
      <alignment horizontal="right" vertical="top"/>
      <protection locked="0"/>
    </xf>
    <xf numFmtId="4" fontId="42" fillId="26" borderId="10" xfId="66" applyNumberFormat="1" applyFont="1" applyFill="1" applyBorder="1" applyAlignment="1" applyProtection="1">
      <alignment vertical="top" wrapText="1"/>
      <protection locked="0"/>
    </xf>
    <xf numFmtId="4" fontId="39" fillId="26" borderId="10" xfId="66" applyNumberFormat="1" applyFont="1" applyFill="1" applyBorder="1" applyAlignment="1" applyProtection="1">
      <alignment vertical="top" wrapText="1"/>
      <protection locked="0"/>
    </xf>
    <xf numFmtId="4" fontId="8" fillId="28" borderId="9" xfId="0" applyNumberFormat="1" applyFont="1" applyFill="1" applyBorder="1" applyAlignment="1" applyProtection="1">
      <alignment horizontal="right" vertical="top" wrapText="1"/>
      <protection locked="0"/>
    </xf>
    <xf numFmtId="4" fontId="5" fillId="26" borderId="10" xfId="67" applyNumberFormat="1" applyFont="1" applyFill="1" applyBorder="1" applyAlignment="1" applyProtection="1">
      <alignment vertical="top" wrapText="1"/>
      <protection locked="0"/>
    </xf>
    <xf numFmtId="4" fontId="5" fillId="26" borderId="9" xfId="67" applyNumberFormat="1" applyFont="1" applyFill="1" applyBorder="1" applyAlignment="1" applyProtection="1">
      <alignment vertical="top" wrapText="1"/>
      <protection locked="0"/>
    </xf>
    <xf numFmtId="4" fontId="39" fillId="26" borderId="11" xfId="66" applyNumberFormat="1" applyFont="1" applyFill="1" applyBorder="1" applyAlignment="1" applyProtection="1">
      <alignment vertical="top"/>
      <protection locked="0"/>
    </xf>
    <xf numFmtId="4" fontId="8" fillId="27" borderId="9" xfId="0" applyNumberFormat="1" applyFont="1" applyFill="1" applyBorder="1" applyAlignment="1" applyProtection="1">
      <alignment horizontal="right" vertical="top" wrapText="1"/>
      <protection locked="0"/>
    </xf>
    <xf numFmtId="4" fontId="8" fillId="27" borderId="10" xfId="0" applyNumberFormat="1" applyFont="1" applyFill="1" applyBorder="1" applyAlignment="1" applyProtection="1">
      <alignment horizontal="right" vertical="top" wrapText="1"/>
      <protection locked="0"/>
    </xf>
    <xf numFmtId="166" fontId="40" fillId="26" borderId="10" xfId="66" applyFont="1" applyFill="1" applyBorder="1" applyAlignment="1" applyProtection="1">
      <alignment horizontal="right" vertical="top"/>
      <protection locked="0"/>
    </xf>
    <xf numFmtId="4" fontId="5" fillId="0" borderId="10" xfId="87" applyNumberFormat="1" applyFont="1" applyBorder="1" applyAlignment="1" applyProtection="1">
      <alignment vertical="top"/>
      <protection locked="0"/>
    </xf>
    <xf numFmtId="4" fontId="5" fillId="27" borderId="9" xfId="0" applyNumberFormat="1" applyFont="1" applyFill="1" applyBorder="1" applyAlignment="1" applyProtection="1">
      <alignment horizontal="right" vertical="top"/>
      <protection locked="0"/>
    </xf>
    <xf numFmtId="4" fontId="5" fillId="26" borderId="10" xfId="119" applyNumberFormat="1" applyFont="1" applyFill="1" applyBorder="1" applyAlignment="1" applyProtection="1">
      <alignment horizontal="right" vertical="top" wrapText="1"/>
      <protection locked="0"/>
    </xf>
    <xf numFmtId="4" fontId="5" fillId="26" borderId="0" xfId="0" applyNumberFormat="1" applyFont="1" applyFill="1" applyAlignment="1">
      <alignment horizontal="right" vertical="top" wrapText="1"/>
    </xf>
    <xf numFmtId="4" fontId="8" fillId="26" borderId="0" xfId="0" applyNumberFormat="1" applyFont="1" applyFill="1" applyAlignment="1">
      <alignment vertical="top"/>
    </xf>
    <xf numFmtId="4" fontId="5" fillId="0" borderId="0" xfId="152" applyNumberFormat="1" applyAlignment="1">
      <alignment vertical="top" wrapText="1"/>
    </xf>
    <xf numFmtId="4" fontId="5" fillId="0" borderId="0" xfId="153" applyNumberFormat="1" applyFont="1" applyFill="1" applyBorder="1" applyAlignment="1">
      <alignment vertical="top" wrapText="1"/>
    </xf>
    <xf numFmtId="4" fontId="5" fillId="26" borderId="0" xfId="111" applyNumberFormat="1" applyFont="1" applyFill="1" applyAlignment="1">
      <alignment vertical="top" wrapText="1"/>
    </xf>
    <xf numFmtId="4" fontId="8" fillId="26" borderId="10" xfId="66" applyNumberFormat="1" applyFont="1" applyFill="1" applyBorder="1" applyAlignment="1" applyProtection="1">
      <alignment vertical="top"/>
    </xf>
    <xf numFmtId="4" fontId="8" fillId="26" borderId="10" xfId="120" applyNumberFormat="1" applyFont="1" applyFill="1" applyBorder="1" applyAlignment="1" applyProtection="1">
      <alignment horizontal="right" vertical="top" wrapText="1"/>
    </xf>
    <xf numFmtId="4" fontId="28" fillId="26" borderId="10" xfId="106" applyNumberFormat="1" applyFont="1" applyFill="1" applyBorder="1" applyAlignment="1" applyProtection="1">
      <alignment vertical="top"/>
    </xf>
    <xf numFmtId="4" fontId="0" fillId="26" borderId="10" xfId="106" applyNumberFormat="1" applyFont="1" applyFill="1" applyBorder="1" applyAlignment="1" applyProtection="1">
      <alignment vertical="top"/>
    </xf>
    <xf numFmtId="4" fontId="5" fillId="26" borderId="10" xfId="74" applyNumberFormat="1" applyFont="1" applyFill="1" applyBorder="1" applyAlignment="1" applyProtection="1">
      <alignment vertical="top" wrapText="1"/>
    </xf>
    <xf numFmtId="4" fontId="42" fillId="26" borderId="10" xfId="74" applyNumberFormat="1" applyFont="1" applyFill="1" applyBorder="1" applyAlignment="1" applyProtection="1">
      <alignment vertical="top" wrapText="1"/>
    </xf>
    <xf numFmtId="4" fontId="5" fillId="26" borderId="9" xfId="74" applyNumberFormat="1" applyFont="1" applyFill="1" applyBorder="1" applyAlignment="1" applyProtection="1">
      <alignment vertical="top" wrapText="1"/>
    </xf>
    <xf numFmtId="4" fontId="5" fillId="26" borderId="10" xfId="116" applyNumberFormat="1" applyFont="1" applyFill="1" applyBorder="1" applyAlignment="1" applyProtection="1">
      <alignment horizontal="right" vertical="top" wrapText="1"/>
    </xf>
    <xf numFmtId="4" fontId="5" fillId="26" borderId="10" xfId="113" applyNumberFormat="1" applyFill="1" applyBorder="1" applyAlignment="1">
      <alignment vertical="top"/>
    </xf>
    <xf numFmtId="4" fontId="5" fillId="26" borderId="10" xfId="130" applyNumberFormat="1" applyFont="1" applyFill="1" applyBorder="1" applyAlignment="1" applyProtection="1">
      <alignment vertical="top"/>
    </xf>
    <xf numFmtId="4" fontId="42" fillId="26" borderId="10" xfId="130" applyNumberFormat="1" applyFont="1" applyFill="1" applyBorder="1" applyAlignment="1" applyProtection="1">
      <alignment vertical="top"/>
    </xf>
    <xf numFmtId="4" fontId="8" fillId="28" borderId="10" xfId="0" applyNumberFormat="1" applyFont="1" applyFill="1" applyBorder="1" applyAlignment="1">
      <alignment vertical="top"/>
    </xf>
    <xf numFmtId="4" fontId="5" fillId="26" borderId="10" xfId="74" applyNumberFormat="1" applyFont="1" applyFill="1" applyBorder="1" applyAlignment="1" applyProtection="1">
      <alignment horizontal="right" vertical="top" wrapText="1"/>
    </xf>
    <xf numFmtId="4" fontId="8" fillId="28" borderId="9" xfId="66" applyNumberFormat="1" applyFont="1" applyFill="1" applyBorder="1" applyAlignment="1" applyProtection="1">
      <alignment vertical="top"/>
    </xf>
    <xf numFmtId="4" fontId="44" fillId="26" borderId="10" xfId="106" applyNumberFormat="1" applyFont="1" applyFill="1" applyBorder="1" applyAlignment="1" applyProtection="1">
      <alignment vertical="top"/>
    </xf>
    <xf numFmtId="4" fontId="42" fillId="26" borderId="10" xfId="74" applyNumberFormat="1" applyFont="1" applyFill="1" applyBorder="1" applyAlignment="1" applyProtection="1">
      <alignment horizontal="right" vertical="top" wrapText="1"/>
    </xf>
    <xf numFmtId="4" fontId="42" fillId="26" borderId="11" xfId="0" applyNumberFormat="1" applyFont="1" applyFill="1" applyBorder="1" applyAlignment="1">
      <alignment vertical="top" wrapText="1"/>
    </xf>
    <xf numFmtId="4" fontId="40" fillId="26" borderId="10" xfId="106" applyNumberFormat="1" applyFont="1" applyFill="1" applyBorder="1" applyAlignment="1" applyProtection="1">
      <alignment vertical="top"/>
    </xf>
    <xf numFmtId="4" fontId="8" fillId="28" borderId="10" xfId="122" applyNumberFormat="1" applyFont="1" applyFill="1" applyBorder="1" applyAlignment="1" applyProtection="1">
      <alignment vertical="top"/>
    </xf>
    <xf numFmtId="4" fontId="5" fillId="0" borderId="10" xfId="123" applyNumberFormat="1" applyFont="1" applyFill="1" applyBorder="1" applyAlignment="1" applyProtection="1">
      <alignment vertical="top" wrapText="1"/>
    </xf>
    <xf numFmtId="4" fontId="8" fillId="27" borderId="9" xfId="122" applyNumberFormat="1" applyFont="1" applyFill="1" applyBorder="1" applyAlignment="1" applyProtection="1">
      <alignment vertical="top"/>
    </xf>
    <xf numFmtId="0" fontId="5" fillId="0" borderId="10" xfId="154" applyBorder="1" applyAlignment="1">
      <alignment vertical="top" wrapText="1"/>
    </xf>
    <xf numFmtId="4" fontId="5" fillId="0" borderId="10" xfId="0" applyNumberFormat="1" applyFont="1" applyBorder="1" applyAlignment="1">
      <alignment horizontal="right" vertical="top"/>
    </xf>
    <xf numFmtId="39" fontId="40" fillId="0" borderId="10" xfId="155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8" fillId="0" borderId="10" xfId="0" applyFont="1" applyBorder="1" applyAlignment="1">
      <alignment vertical="top"/>
    </xf>
    <xf numFmtId="43" fontId="5" fillId="0" borderId="10" xfId="111" applyNumberFormat="1" applyFont="1" applyFill="1" applyBorder="1" applyAlignment="1" applyProtection="1">
      <alignment horizontal="center" vertical="top"/>
    </xf>
    <xf numFmtId="39" fontId="5" fillId="0" borderId="10" xfId="104" applyNumberFormat="1" applyBorder="1" applyAlignment="1">
      <alignment horizontal="center" vertical="top"/>
    </xf>
    <xf numFmtId="43" fontId="8" fillId="0" borderId="10" xfId="111" applyNumberFormat="1" applyFont="1" applyFill="1" applyBorder="1" applyAlignment="1" applyProtection="1">
      <alignment horizontal="center" vertical="top"/>
      <protection locked="0"/>
    </xf>
    <xf numFmtId="43" fontId="5" fillId="0" borderId="10" xfId="111" applyNumberFormat="1" applyFont="1" applyFill="1" applyBorder="1" applyAlignment="1" applyProtection="1">
      <alignment horizontal="right" vertical="top" wrapText="1"/>
    </xf>
    <xf numFmtId="1" fontId="8" fillId="0" borderId="10" xfId="0" applyNumberFormat="1" applyFont="1" applyBorder="1" applyAlignment="1">
      <alignment horizontal="right" vertical="top"/>
    </xf>
    <xf numFmtId="0" fontId="6" fillId="0" borderId="10" xfId="0" applyFont="1" applyBorder="1" applyAlignment="1">
      <alignment horizontal="left" vertical="top"/>
    </xf>
    <xf numFmtId="4" fontId="7" fillId="0" borderId="10" xfId="0" applyNumberFormat="1" applyFont="1" applyBorder="1" applyAlignment="1">
      <alignment horizontal="right" vertical="top"/>
    </xf>
    <xf numFmtId="4" fontId="7" fillId="0" borderId="10" xfId="0" applyNumberFormat="1" applyFont="1" applyBorder="1" applyAlignment="1">
      <alignment horizontal="center" vertical="top"/>
    </xf>
    <xf numFmtId="168" fontId="7" fillId="0" borderId="10" xfId="0" applyNumberFormat="1" applyFont="1" applyBorder="1" applyAlignment="1" applyProtection="1">
      <alignment horizontal="right" vertical="top"/>
      <protection locked="0"/>
    </xf>
    <xf numFmtId="181" fontId="5" fillId="0" borderId="10" xfId="0" applyNumberFormat="1" applyFont="1" applyBorder="1" applyAlignment="1">
      <alignment horizontal="right" vertical="top"/>
    </xf>
    <xf numFmtId="0" fontId="7" fillId="0" borderId="10" xfId="0" applyFont="1" applyBorder="1" applyAlignment="1">
      <alignment horizontal="left" vertical="top"/>
    </xf>
    <xf numFmtId="168" fontId="5" fillId="0" borderId="10" xfId="0" applyNumberFormat="1" applyFont="1" applyBorder="1" applyAlignment="1" applyProtection="1">
      <alignment horizontal="right" vertical="top"/>
      <protection locked="0"/>
    </xf>
    <xf numFmtId="0" fontId="5" fillId="0" borderId="10" xfId="0" applyFont="1" applyBorder="1" applyAlignment="1">
      <alignment horizontal="justify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top" wrapText="1"/>
    </xf>
    <xf numFmtId="39" fontId="5" fillId="0" borderId="10" xfId="0" applyNumberFormat="1" applyFont="1" applyBorder="1" applyAlignment="1">
      <alignment horizontal="center" vertical="top"/>
    </xf>
    <xf numFmtId="4" fontId="5" fillId="0" borderId="10" xfId="0" applyNumberFormat="1" applyFont="1" applyBorder="1" applyAlignment="1" applyProtection="1">
      <alignment horizontal="right" vertical="top"/>
      <protection locked="0"/>
    </xf>
    <xf numFmtId="0" fontId="8" fillId="0" borderId="10" xfId="0" applyFont="1" applyBorder="1" applyAlignment="1">
      <alignment horizontal="left" vertical="top" wrapText="1"/>
    </xf>
    <xf numFmtId="2" fontId="5" fillId="0" borderId="10" xfId="121" applyNumberFormat="1" applyFont="1" applyFill="1" applyBorder="1" applyAlignment="1" applyProtection="1">
      <alignment horizontal="center" vertical="top"/>
    </xf>
    <xf numFmtId="182" fontId="5" fillId="0" borderId="10" xfId="121" applyNumberFormat="1" applyFont="1" applyFill="1" applyBorder="1" applyAlignment="1" applyProtection="1">
      <alignment horizontal="right" vertical="top" wrapText="1"/>
    </xf>
    <xf numFmtId="181" fontId="5" fillId="0" borderId="10" xfId="0" applyNumberFormat="1" applyFont="1" applyBorder="1" applyAlignment="1">
      <alignment horizontal="right" vertical="top" wrapText="1"/>
    </xf>
    <xf numFmtId="0" fontId="5" fillId="0" borderId="10" xfId="0" applyFont="1" applyBorder="1" applyAlignment="1">
      <alignment horizontal="right" vertical="top" wrapText="1"/>
    </xf>
    <xf numFmtId="49" fontId="5" fillId="0" borderId="10" xfId="0" applyNumberFormat="1" applyFont="1" applyBorder="1" applyAlignment="1">
      <alignment horizontal="left" vertical="top" wrapText="1"/>
    </xf>
    <xf numFmtId="49" fontId="40" fillId="0" borderId="10" xfId="0" applyNumberFormat="1" applyFont="1" applyBorder="1" applyAlignment="1">
      <alignment horizontal="left" vertical="top" wrapText="1"/>
    </xf>
    <xf numFmtId="4" fontId="40" fillId="0" borderId="10" xfId="0" applyNumberFormat="1" applyFont="1" applyBorder="1" applyAlignment="1">
      <alignment horizontal="right" vertical="top"/>
    </xf>
    <xf numFmtId="2" fontId="40" fillId="0" borderId="10" xfId="121" applyNumberFormat="1" applyFont="1" applyFill="1" applyBorder="1" applyAlignment="1" applyProtection="1">
      <alignment horizontal="center" vertical="top"/>
    </xf>
    <xf numFmtId="4" fontId="40" fillId="0" borderId="10" xfId="0" applyNumberFormat="1" applyFont="1" applyBorder="1" applyAlignment="1" applyProtection="1">
      <alignment horizontal="right" vertical="top"/>
      <protection locked="0"/>
    </xf>
    <xf numFmtId="4" fontId="40" fillId="0" borderId="10" xfId="0" applyNumberFormat="1" applyFont="1" applyBorder="1" applyAlignment="1">
      <alignment vertical="top" wrapText="1"/>
    </xf>
    <xf numFmtId="2" fontId="5" fillId="0" borderId="10" xfId="0" applyNumberFormat="1" applyFont="1" applyBorder="1" applyAlignment="1">
      <alignment horizontal="right" vertical="top" wrapText="1"/>
    </xf>
    <xf numFmtId="183" fontId="8" fillId="0" borderId="10" xfId="121" applyNumberFormat="1" applyFont="1" applyFill="1" applyBorder="1" applyAlignment="1" applyProtection="1">
      <alignment horizontal="right" vertical="top"/>
    </xf>
    <xf numFmtId="0" fontId="8" fillId="0" borderId="10" xfId="0" applyFont="1" applyBorder="1" applyAlignment="1">
      <alignment vertical="top" wrapText="1"/>
    </xf>
    <xf numFmtId="182" fontId="5" fillId="0" borderId="10" xfId="0" applyNumberFormat="1" applyFont="1" applyBorder="1" applyAlignment="1">
      <alignment horizontal="right" vertical="top" wrapText="1"/>
    </xf>
    <xf numFmtId="166" fontId="5" fillId="0" borderId="10" xfId="143" applyFont="1" applyFill="1" applyBorder="1" applyAlignment="1" applyProtection="1">
      <alignment horizontal="right" vertical="top" wrapText="1"/>
      <protection locked="0"/>
    </xf>
    <xf numFmtId="2" fontId="5" fillId="0" borderId="10" xfId="0" applyNumberFormat="1" applyFont="1" applyBorder="1" applyAlignment="1">
      <alignment vertical="top"/>
    </xf>
    <xf numFmtId="0" fontId="5" fillId="0" borderId="10" xfId="0" applyFont="1" applyBorder="1" applyAlignment="1">
      <alignment vertical="top"/>
    </xf>
    <xf numFmtId="4" fontId="5" fillId="0" borderId="10" xfId="144" applyNumberFormat="1" applyFont="1" applyFill="1" applyBorder="1" applyAlignment="1" applyProtection="1">
      <alignment horizontal="right" vertical="top" wrapText="1"/>
    </xf>
    <xf numFmtId="4" fontId="5" fillId="0" borderId="10" xfId="0" applyNumberFormat="1" applyFont="1" applyBorder="1" applyAlignment="1" applyProtection="1">
      <alignment vertical="top"/>
      <protection locked="0"/>
    </xf>
    <xf numFmtId="4" fontId="5" fillId="0" borderId="10" xfId="0" applyNumberFormat="1" applyFont="1" applyBorder="1" applyAlignment="1">
      <alignment horizontal="center" vertical="top"/>
    </xf>
    <xf numFmtId="4" fontId="40" fillId="0" borderId="10" xfId="0" applyNumberFormat="1" applyFont="1" applyBorder="1" applyAlignment="1">
      <alignment vertical="top"/>
    </xf>
    <xf numFmtId="4" fontId="5" fillId="0" borderId="10" xfId="0" applyNumberFormat="1" applyFont="1" applyBorder="1" applyAlignment="1">
      <alignment vertical="top"/>
    </xf>
    <xf numFmtId="4" fontId="5" fillId="0" borderId="10" xfId="0" applyNumberFormat="1" applyFont="1" applyBorder="1" applyAlignment="1" applyProtection="1">
      <alignment vertical="top" wrapText="1"/>
      <protection locked="0"/>
    </xf>
    <xf numFmtId="4" fontId="5" fillId="26" borderId="0" xfId="0" applyNumberFormat="1" applyFont="1" applyFill="1" applyAlignment="1">
      <alignment horizontal="center" vertical="top" wrapText="1"/>
    </xf>
    <xf numFmtId="4" fontId="8" fillId="26" borderId="0" xfId="0" quotePrefix="1" applyNumberFormat="1" applyFont="1" applyFill="1" applyAlignment="1">
      <alignment horizontal="justify" vertical="top" wrapText="1"/>
    </xf>
    <xf numFmtId="4" fontId="5" fillId="26" borderId="0" xfId="0" quotePrefix="1" applyNumberFormat="1" applyFont="1" applyFill="1" applyAlignment="1">
      <alignment horizontal="justify" vertical="top" wrapText="1"/>
    </xf>
    <xf numFmtId="4" fontId="8" fillId="26" borderId="0" xfId="0" quotePrefix="1" applyNumberFormat="1" applyFont="1" applyFill="1" applyAlignment="1">
      <alignment horizontal="center" vertical="top"/>
    </xf>
    <xf numFmtId="0" fontId="8" fillId="26" borderId="0" xfId="0" quotePrefix="1" applyFont="1" applyFill="1" applyAlignment="1">
      <alignment horizontal="justify" vertical="top" wrapText="1"/>
    </xf>
    <xf numFmtId="0" fontId="5" fillId="26" borderId="0" xfId="0" quotePrefix="1" applyFont="1" applyFill="1" applyAlignment="1">
      <alignment horizontal="justify" vertical="top" wrapText="1"/>
    </xf>
    <xf numFmtId="4" fontId="8" fillId="26" borderId="0" xfId="0" applyNumberFormat="1" applyFont="1" applyFill="1" applyAlignment="1">
      <alignment horizontal="center" vertical="top"/>
    </xf>
  </cellXfs>
  <cellStyles count="15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álculo" xfId="45" builtinId="22" customBuiltin="1"/>
    <cellStyle name="Comma 2" xfId="46"/>
    <cellStyle name="Comma 4" xfId="136"/>
    <cellStyle name="Comma_ANALISIS EL PUERTO" xfId="47"/>
    <cellStyle name="Énfasis1" xfId="48" builtinId="29" customBuiltin="1"/>
    <cellStyle name="Énfasis2" xfId="49" builtinId="33" customBuiltin="1"/>
    <cellStyle name="Énfasis3" xfId="50" builtinId="37" customBuiltin="1"/>
    <cellStyle name="Énfasis4" xfId="51" builtinId="41" customBuiltin="1"/>
    <cellStyle name="Énfasis5" xfId="52" builtinId="45" customBuiltin="1"/>
    <cellStyle name="Énfasis6" xfId="53" builtinId="49" customBuiltin="1"/>
    <cellStyle name="Euro" xfId="54"/>
    <cellStyle name="Explanatory Text" xfId="55"/>
    <cellStyle name="F2" xfId="56"/>
    <cellStyle name="F3" xfId="57"/>
    <cellStyle name="F4" xfId="58"/>
    <cellStyle name="F5" xfId="59"/>
    <cellStyle name="F6" xfId="60"/>
    <cellStyle name="F7" xfId="61"/>
    <cellStyle name="F8" xfId="62"/>
    <cellStyle name="Heading 2" xfId="63"/>
    <cellStyle name="Heading 3" xfId="64"/>
    <cellStyle name="Incorrecto" xfId="65" builtinId="27" customBuiltin="1"/>
    <cellStyle name="Millares" xfId="66" builtinId="3"/>
    <cellStyle name="Millares 10 2" xfId="106"/>
    <cellStyle name="Millares 10 2 2" xfId="114"/>
    <cellStyle name="Millares 10 2 2 2" xfId="111"/>
    <cellStyle name="Millares 10 2 2 2 2" xfId="117"/>
    <cellStyle name="Millares 10 2 3" xfId="147"/>
    <cellStyle name="Millares 10 3" xfId="112"/>
    <cellStyle name="Millares 10 4" xfId="137"/>
    <cellStyle name="Millares 11" xfId="102"/>
    <cellStyle name="Millares 11 2" xfId="126"/>
    <cellStyle name="Millares 11 3" xfId="143"/>
    <cellStyle name="Millares 12 2" xfId="145"/>
    <cellStyle name="Millares 12 3" xfId="120"/>
    <cellStyle name="Millares 14" xfId="67"/>
    <cellStyle name="Millares 17" xfId="150"/>
    <cellStyle name="Millares 2" xfId="68"/>
    <cellStyle name="Millares 2 2" xfId="103"/>
    <cellStyle name="Millares 2 2 2" xfId="135"/>
    <cellStyle name="Millares 2 2 2 3" xfId="123"/>
    <cellStyle name="Millares 2 4" xfId="121"/>
    <cellStyle name="Millares 2_XXXCopia de Pres. elab. no. 24-12  Terrm. ampliacion Ac. Monte Plata" xfId="116"/>
    <cellStyle name="Millares 3" xfId="69"/>
    <cellStyle name="Millares 3 2 3 3" xfId="149"/>
    <cellStyle name="Millares 3 3" xfId="119"/>
    <cellStyle name="Millares 3 3 2" xfId="133"/>
    <cellStyle name="Millares 3_111-12 ac neyba zona alta" xfId="153"/>
    <cellStyle name="Millares 4" xfId="70"/>
    <cellStyle name="Millares 4 2" xfId="148"/>
    <cellStyle name="Millares 5" xfId="71"/>
    <cellStyle name="Millares 5 2" xfId="131"/>
    <cellStyle name="Millares 5 3" xfId="72"/>
    <cellStyle name="Millares 5 3 2" xfId="122"/>
    <cellStyle name="Millares 5 3 2 2" xfId="138"/>
    <cellStyle name="Millares 5 3 3" xfId="144"/>
    <cellStyle name="Millares 6" xfId="73"/>
    <cellStyle name="Millares 7 3" xfId="108"/>
    <cellStyle name="Millares_NUEVO FORMATO DE PRESUPUESTOS" xfId="74"/>
    <cellStyle name="Millares_PRES 059-09 REHABIL. PLANTA DE TRATAMIENTO DE 80 LPS RAPIDA, AC. HATO DEL YAQUE" xfId="130"/>
    <cellStyle name="Moneda 2" xfId="140"/>
    <cellStyle name="Moneda 6" xfId="128"/>
    <cellStyle name="Neutral" xfId="75" builtinId="28" customBuiltin="1"/>
    <cellStyle name="No-definido" xfId="76"/>
    <cellStyle name="Normal" xfId="0" builtinId="0"/>
    <cellStyle name="Normal - Style1" xfId="77"/>
    <cellStyle name="Normal 10 2" xfId="104"/>
    <cellStyle name="Normal 10 2 2" xfId="109"/>
    <cellStyle name="Normal 11" xfId="129"/>
    <cellStyle name="Normal 14" xfId="118"/>
    <cellStyle name="Normal 18" xfId="78"/>
    <cellStyle name="Normal 19" xfId="152"/>
    <cellStyle name="Normal 2" xfId="79"/>
    <cellStyle name="Normal 2 10" xfId="115"/>
    <cellStyle name="Normal 2 2" xfId="80"/>
    <cellStyle name="Normal 2 2 2" xfId="110"/>
    <cellStyle name="Normal 2 2 2 2" xfId="134"/>
    <cellStyle name="Normal 2 26" xfId="151"/>
    <cellStyle name="Normal 2 3" xfId="81"/>
    <cellStyle name="Normal 2 3 2" xfId="107"/>
    <cellStyle name="Normal 2 3 2 2" xfId="142"/>
    <cellStyle name="Normal 2 5" xfId="127"/>
    <cellStyle name="Normal 2_07-09 presupu..." xfId="82"/>
    <cellStyle name="Normal 3" xfId="83"/>
    <cellStyle name="Normal 3 2" xfId="141"/>
    <cellStyle name="Normal 4" xfId="84"/>
    <cellStyle name="Normal 4 2" xfId="124"/>
    <cellStyle name="Normal 5" xfId="85"/>
    <cellStyle name="Normal 6 2" xfId="146"/>
    <cellStyle name="Normal 7" xfId="86"/>
    <cellStyle name="Normal 85" xfId="132"/>
    <cellStyle name="Normal 9" xfId="113"/>
    <cellStyle name="Normal 9 2" xfId="139"/>
    <cellStyle name="Normal 9 3" xfId="125"/>
    <cellStyle name="Normal_502-01 alcantarillado sanitario academia de entrenamiento policial de hatilloparte b" xfId="87"/>
    <cellStyle name="Normal_55-09 Equipamiento Pozos Ac. Rural El Llano" xfId="88"/>
    <cellStyle name="Normal_ANALISIS EL PUERTO 2" xfId="154"/>
    <cellStyle name="Normal_Hoja1" xfId="105"/>
    <cellStyle name="Normal_Presupuesto" xfId="155"/>
    <cellStyle name="Normal_rec 2 al 98-05 terminacion ac. la cueva de cevicos 2da. etapa ac. mult. guanabano- cruce de maguaca parte b y guanabano como ext. al ac. la cueva de cevico 1" xfId="89"/>
    <cellStyle name="Output" xfId="90"/>
    <cellStyle name="Percent 2" xfId="91"/>
    <cellStyle name="Porcentaje" xfId="92" builtinId="5"/>
    <cellStyle name="Porcentual 2" xfId="93"/>
    <cellStyle name="Porcentual 5" xfId="94"/>
    <cellStyle name="Salida" xfId="95" builtinId="21" customBuiltin="1"/>
    <cellStyle name="Texto explicativo" xfId="96" builtinId="53" customBuiltin="1"/>
    <cellStyle name="Title" xfId="97"/>
    <cellStyle name="Título" xfId="98" builtinId="15" customBuiltin="1"/>
    <cellStyle name="Título 2" xfId="99" builtinId="17" customBuiltin="1"/>
    <cellStyle name="Título 3" xfId="100" builtinId="18" customBuiltin="1"/>
    <cellStyle name="Total" xfId="10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18" name="Text Box 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19" name="Text Box 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22" name="Text Box 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23" name="Text Box 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24" name="Text Box 8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25" name="Text Box 9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26" name="Text Box 8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27" name="Text Box 9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28" name="Text Box 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29" name="Text Box 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30" name="Text Box 8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31" name="Text Box 9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32" name="Text Box 8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33" name="Text Box 9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34" name="Text Box 8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35" name="Text Box 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36" name="Text Box 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37" name="Text Box 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39" name="Text Box 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40" name="Text Box 8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41" name="Text Box 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42" name="Text Box 8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43" name="Text Box 9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44" name="Text Box 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45" name="Text Box 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46" name="Text Box 8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47" name="Text Box 9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48" name="Text Box 8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49" name="Text Box 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51" name="Text Box 9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52" name="Text Box 8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53" name="Text Box 9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54" name="Text Box 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55" name="Text Box 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56" name="Text Box 8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57" name="Text Box 9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59" name="Text Box 9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60" name="Text Box 8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61" name="Text Box 9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62" name="Text Box 8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63" name="Text Box 9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64" name="Text Box 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65" name="Text Box 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66" name="Text Box 8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67" name="Text Box 9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68" name="Text Box 8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69" name="Text Box 9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70" name="Text Box 8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71" name="Text Box 9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72" name="Text Box 8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740</xdr:row>
      <xdr:rowOff>0</xdr:rowOff>
    </xdr:from>
    <xdr:to>
      <xdr:col>1</xdr:col>
      <xdr:colOff>1304925</xdr:colOff>
      <xdr:row>750</xdr:row>
      <xdr:rowOff>73759</xdr:rowOff>
    </xdr:to>
    <xdr:sp macro="" textlink="">
      <xdr:nvSpPr>
        <xdr:cNvPr id="73" name="Text Box 9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739</xdr:row>
      <xdr:rowOff>0</xdr:rowOff>
    </xdr:from>
    <xdr:to>
      <xdr:col>1</xdr:col>
      <xdr:colOff>1285875</xdr:colOff>
      <xdr:row>750</xdr:row>
      <xdr:rowOff>83285</xdr:rowOff>
    </xdr:to>
    <xdr:sp macro="" textlink="">
      <xdr:nvSpPr>
        <xdr:cNvPr id="74" name="Text Box 15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743075" y="300408975"/>
          <a:ext cx="0" cy="186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739</xdr:row>
      <xdr:rowOff>0</xdr:rowOff>
    </xdr:from>
    <xdr:to>
      <xdr:col>1</xdr:col>
      <xdr:colOff>1285875</xdr:colOff>
      <xdr:row>750</xdr:row>
      <xdr:rowOff>83285</xdr:rowOff>
    </xdr:to>
    <xdr:sp macro="" textlink="">
      <xdr:nvSpPr>
        <xdr:cNvPr id="75" name="Text Box 15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743075" y="300408975"/>
          <a:ext cx="0" cy="186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739</xdr:row>
      <xdr:rowOff>0</xdr:rowOff>
    </xdr:from>
    <xdr:to>
      <xdr:col>1</xdr:col>
      <xdr:colOff>1285875</xdr:colOff>
      <xdr:row>750</xdr:row>
      <xdr:rowOff>83285</xdr:rowOff>
    </xdr:to>
    <xdr:sp macro="" textlink="">
      <xdr:nvSpPr>
        <xdr:cNvPr id="76" name="Text Box 1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743075" y="300408975"/>
          <a:ext cx="0" cy="186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739</xdr:row>
      <xdr:rowOff>0</xdr:rowOff>
    </xdr:from>
    <xdr:to>
      <xdr:col>1</xdr:col>
      <xdr:colOff>1285875</xdr:colOff>
      <xdr:row>750</xdr:row>
      <xdr:rowOff>83285</xdr:rowOff>
    </xdr:to>
    <xdr:sp macro="" textlink="">
      <xdr:nvSpPr>
        <xdr:cNvPr id="77" name="Text Box 15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743075" y="300408975"/>
          <a:ext cx="0" cy="186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739</xdr:row>
      <xdr:rowOff>0</xdr:rowOff>
    </xdr:from>
    <xdr:to>
      <xdr:col>1</xdr:col>
      <xdr:colOff>1285875</xdr:colOff>
      <xdr:row>750</xdr:row>
      <xdr:rowOff>83285</xdr:rowOff>
    </xdr:to>
    <xdr:sp macro="" textlink="">
      <xdr:nvSpPr>
        <xdr:cNvPr id="78" name="Text Box 15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743075" y="300408975"/>
          <a:ext cx="0" cy="186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739</xdr:row>
      <xdr:rowOff>0</xdr:rowOff>
    </xdr:from>
    <xdr:to>
      <xdr:col>1</xdr:col>
      <xdr:colOff>1285875</xdr:colOff>
      <xdr:row>750</xdr:row>
      <xdr:rowOff>83285</xdr:rowOff>
    </xdr:to>
    <xdr:sp macro="" textlink="">
      <xdr:nvSpPr>
        <xdr:cNvPr id="79" name="Text Box 15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743075" y="300408975"/>
          <a:ext cx="0" cy="186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739</xdr:row>
      <xdr:rowOff>0</xdr:rowOff>
    </xdr:from>
    <xdr:to>
      <xdr:col>1</xdr:col>
      <xdr:colOff>1285875</xdr:colOff>
      <xdr:row>750</xdr:row>
      <xdr:rowOff>83285</xdr:rowOff>
    </xdr:to>
    <xdr:sp macro="" textlink="">
      <xdr:nvSpPr>
        <xdr:cNvPr id="80" name="Text Box 1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743075" y="300408975"/>
          <a:ext cx="0" cy="186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739</xdr:row>
      <xdr:rowOff>0</xdr:rowOff>
    </xdr:from>
    <xdr:to>
      <xdr:col>1</xdr:col>
      <xdr:colOff>1285875</xdr:colOff>
      <xdr:row>750</xdr:row>
      <xdr:rowOff>83285</xdr:rowOff>
    </xdr:to>
    <xdr:sp macro="" textlink="">
      <xdr:nvSpPr>
        <xdr:cNvPr id="81" name="Text Box 1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743075" y="300408975"/>
          <a:ext cx="0" cy="186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739</xdr:row>
      <xdr:rowOff>0</xdr:rowOff>
    </xdr:from>
    <xdr:to>
      <xdr:col>1</xdr:col>
      <xdr:colOff>1285875</xdr:colOff>
      <xdr:row>750</xdr:row>
      <xdr:rowOff>83285</xdr:rowOff>
    </xdr:to>
    <xdr:sp macro="" textlink="">
      <xdr:nvSpPr>
        <xdr:cNvPr id="82" name="Text Box 15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743075" y="300408975"/>
          <a:ext cx="0" cy="186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739</xdr:row>
      <xdr:rowOff>0</xdr:rowOff>
    </xdr:from>
    <xdr:to>
      <xdr:col>1</xdr:col>
      <xdr:colOff>1285875</xdr:colOff>
      <xdr:row>750</xdr:row>
      <xdr:rowOff>83285</xdr:rowOff>
    </xdr:to>
    <xdr:sp macro="" textlink="">
      <xdr:nvSpPr>
        <xdr:cNvPr id="83" name="Text Box 15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743075" y="300408975"/>
          <a:ext cx="0" cy="186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739</xdr:row>
      <xdr:rowOff>0</xdr:rowOff>
    </xdr:from>
    <xdr:to>
      <xdr:col>1</xdr:col>
      <xdr:colOff>1285875</xdr:colOff>
      <xdr:row>750</xdr:row>
      <xdr:rowOff>83285</xdr:rowOff>
    </xdr:to>
    <xdr:sp macro="" textlink="">
      <xdr:nvSpPr>
        <xdr:cNvPr id="84" name="Text Box 15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743075" y="300408975"/>
          <a:ext cx="0" cy="186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739</xdr:row>
      <xdr:rowOff>0</xdr:rowOff>
    </xdr:from>
    <xdr:to>
      <xdr:col>1</xdr:col>
      <xdr:colOff>1285875</xdr:colOff>
      <xdr:row>750</xdr:row>
      <xdr:rowOff>83285</xdr:rowOff>
    </xdr:to>
    <xdr:sp macro="" textlink="">
      <xdr:nvSpPr>
        <xdr:cNvPr id="85" name="Text Box 15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743075" y="300408975"/>
          <a:ext cx="0" cy="186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739</xdr:row>
      <xdr:rowOff>0</xdr:rowOff>
    </xdr:from>
    <xdr:to>
      <xdr:col>1</xdr:col>
      <xdr:colOff>1285875</xdr:colOff>
      <xdr:row>750</xdr:row>
      <xdr:rowOff>83285</xdr:rowOff>
    </xdr:to>
    <xdr:sp macro="" textlink="">
      <xdr:nvSpPr>
        <xdr:cNvPr id="86" name="Text Box 1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743075" y="300408975"/>
          <a:ext cx="0" cy="186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739</xdr:row>
      <xdr:rowOff>0</xdr:rowOff>
    </xdr:from>
    <xdr:to>
      <xdr:col>1</xdr:col>
      <xdr:colOff>1285875</xdr:colOff>
      <xdr:row>750</xdr:row>
      <xdr:rowOff>83285</xdr:rowOff>
    </xdr:to>
    <xdr:sp macro="" textlink="">
      <xdr:nvSpPr>
        <xdr:cNvPr id="87" name="Text Box 15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743075" y="300408975"/>
          <a:ext cx="0" cy="186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739</xdr:row>
      <xdr:rowOff>0</xdr:rowOff>
    </xdr:from>
    <xdr:to>
      <xdr:col>1</xdr:col>
      <xdr:colOff>1285875</xdr:colOff>
      <xdr:row>750</xdr:row>
      <xdr:rowOff>83285</xdr:rowOff>
    </xdr:to>
    <xdr:sp macro="" textlink="">
      <xdr:nvSpPr>
        <xdr:cNvPr id="88" name="Text Box 15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743075" y="300408975"/>
          <a:ext cx="0" cy="186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739</xdr:row>
      <xdr:rowOff>0</xdr:rowOff>
    </xdr:from>
    <xdr:to>
      <xdr:col>1</xdr:col>
      <xdr:colOff>1285875</xdr:colOff>
      <xdr:row>750</xdr:row>
      <xdr:rowOff>83285</xdr:rowOff>
    </xdr:to>
    <xdr:sp macro="" textlink="">
      <xdr:nvSpPr>
        <xdr:cNvPr id="89" name="Text Box 15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743075" y="300408975"/>
          <a:ext cx="0" cy="186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762</xdr:row>
      <xdr:rowOff>0</xdr:rowOff>
    </xdr:from>
    <xdr:to>
      <xdr:col>1</xdr:col>
      <xdr:colOff>1409700</xdr:colOff>
      <xdr:row>763</xdr:row>
      <xdr:rowOff>114300</xdr:rowOff>
    </xdr:to>
    <xdr:sp macro="" textlink="">
      <xdr:nvSpPr>
        <xdr:cNvPr id="91" name="Text Box 9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762125" y="307590825"/>
          <a:ext cx="104775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762</xdr:row>
      <xdr:rowOff>0</xdr:rowOff>
    </xdr:from>
    <xdr:to>
      <xdr:col>1</xdr:col>
      <xdr:colOff>1409700</xdr:colOff>
      <xdr:row>763</xdr:row>
      <xdr:rowOff>104775</xdr:rowOff>
    </xdr:to>
    <xdr:sp macro="" textlink="">
      <xdr:nvSpPr>
        <xdr:cNvPr id="92" name="Text Box 8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762125" y="307590825"/>
          <a:ext cx="10477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762</xdr:row>
      <xdr:rowOff>0</xdr:rowOff>
    </xdr:from>
    <xdr:to>
      <xdr:col>1</xdr:col>
      <xdr:colOff>1409700</xdr:colOff>
      <xdr:row>763</xdr:row>
      <xdr:rowOff>104775</xdr:rowOff>
    </xdr:to>
    <xdr:sp macro="" textlink="">
      <xdr:nvSpPr>
        <xdr:cNvPr id="93" name="Text Box 9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762125" y="307590825"/>
          <a:ext cx="10477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762</xdr:row>
      <xdr:rowOff>0</xdr:rowOff>
    </xdr:from>
    <xdr:to>
      <xdr:col>1</xdr:col>
      <xdr:colOff>1409700</xdr:colOff>
      <xdr:row>763</xdr:row>
      <xdr:rowOff>114300</xdr:rowOff>
    </xdr:to>
    <xdr:sp macro="" textlink="">
      <xdr:nvSpPr>
        <xdr:cNvPr id="94" name="Text Box 8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762125" y="307590825"/>
          <a:ext cx="104775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762</xdr:row>
      <xdr:rowOff>0</xdr:rowOff>
    </xdr:from>
    <xdr:to>
      <xdr:col>1</xdr:col>
      <xdr:colOff>1409700</xdr:colOff>
      <xdr:row>763</xdr:row>
      <xdr:rowOff>114300</xdr:rowOff>
    </xdr:to>
    <xdr:sp macro="" textlink="">
      <xdr:nvSpPr>
        <xdr:cNvPr id="95" name="Text Box 9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762125" y="307590825"/>
          <a:ext cx="104775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98" name="Text Box 15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99" name="Text Box 1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00" name="Text Box 15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01" name="Text Box 15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02" name="Text Box 15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03" name="Text Box 15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04" name="Text Box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05" name="Text Box 15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06" name="Text Box 1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07" name="Text Box 15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08" name="Text Box 15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09" name="Text Box 1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10" name="Text Box 15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11" name="Text Box 15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12" name="Text Box 15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13" name="Text Box 15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14" name="Text Box 1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15" name="Text Box 15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16" name="Text Box 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17" name="Text Box 15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18" name="Text Box 15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19" name="Text Box 15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20" name="Text Box 15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21" name="Text Box 15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22" name="Text Box 15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23" name="Text Box 15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24" name="Text Box 1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25" name="Text Box 15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26" name="Text Box 1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27" name="Text Box 15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28" name="Text Box 15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29" name="Text Box 15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30" name="Text Box 15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31" name="Text Box 15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32" name="Text Box 15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33" name="Text Box 15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34" name="Text Box 1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35" name="Text Box 15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36" name="Text Box 1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37" name="Text Box 15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38" name="Text Box 15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39" name="Text Box 15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40" name="Text Box 15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41" name="Text Box 15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42" name="Text Box 15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43" name="Text Box 15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44" name="Text Box 1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45" name="Text Box 15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46" name="Text Box 1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47" name="Text Box 15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48" name="Text Box 15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49" name="Text Box 15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50" name="Text Box 15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51" name="Text Box 15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52" name="Text Box 15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53" name="Text Box 15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54" name="Text Box 1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55" name="Text Box 15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56" name="Text Box 1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57" name="Text Box 15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58" name="Text Box 15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59" name="Text Box 15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60" name="Text Box 15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61" name="Text Box 15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62" name="Text Box 15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63" name="Text Box 15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64" name="Text Box 1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65" name="Text Box 15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66" name="Text Box 1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67" name="Text Box 15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68" name="Text Box 15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69" name="Text Box 15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70" name="Text Box 15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71" name="Text Box 15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72" name="Text Box 15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73" name="Text Box 15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74" name="Text Box 1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75" name="Text Box 15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76" name="Text Box 1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77" name="Text Box 15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78" name="Text Box 15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79" name="Text Box 15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80" name="Text Box 15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81" name="Text Box 15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82" name="Text Box 15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83" name="Text Box 15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84" name="Text Box 15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85" name="Text Box 15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86" name="Text Box 1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87" name="Text Box 15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88" name="Text Box 15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89" name="Text Box 15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90" name="Text Box 15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91" name="Text Box 15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92" name="Text Box 15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93" name="Text Box 15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94" name="Text Box 15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95" name="Text Box 15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96" name="Text Box 1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97" name="Text Box 15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98" name="Text Box 15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99" name="Text Box 15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00" name="Text Box 15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01" name="Text Box 15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02" name="Text Box 15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03" name="Text Box 15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04" name="Text Box 15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05" name="Text Box 15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06" name="Text Box 1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07" name="Text Box 15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08" name="Text Box 15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09" name="Text Box 15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10" name="Text Box 15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11" name="Text Box 15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12" name="Text Box 15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13" name="Text Box 15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14" name="Text Box 15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15" name="Text Box 15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16" name="Text Box 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17" name="Text Box 15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18" name="Text Box 15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19" name="Text Box 15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20" name="Text Box 15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21" name="Text Box 15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22" name="Text Box 15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23" name="Text Box 15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24" name="Text Box 15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25" name="Text Box 15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26" name="Text Box 1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27" name="Text Box 15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28" name="Text Box 15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29" name="Text Box 15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30" name="Text Box 15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31" name="Text Box 15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32" name="Text Box 15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33" name="Text Box 15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34" name="Text Box 15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35" name="Text Box 15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36" name="Text Box 1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37" name="Text Box 15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38" name="Text Box 15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39" name="Text Box 15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40" name="Text Box 15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41" name="Text Box 15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42" name="Text Box 15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43" name="Text Box 15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44" name="Text Box 15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45" name="Text Box 15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46" name="Text Box 1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47" name="Text Box 15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48" name="Text Box 15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49" name="Text Box 15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50" name="Text Box 15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51" name="Text Box 15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52" name="Text Box 15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53" name="Text Box 15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54" name="Text Box 15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55" name="Text Box 15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56" name="Text Box 1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57" name="Text Box 15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58" name="Text Box 15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59" name="Text Box 15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60" name="Text Box 15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61" name="Text Box 15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62" name="Text Box 15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63" name="Text Box 15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64" name="Text Box 15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65" name="Text Box 15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66" name="Text Box 1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67" name="Text Box 15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68" name="Text Box 15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69" name="Text Box 15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70" name="Text Box 15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71" name="Text Box 15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72" name="Text Box 15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73" name="Text Box 15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74" name="Text Box 15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75" name="Text Box 15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76" name="Text Box 1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77" name="Text Box 15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78" name="Text Box 15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79" name="Text Box 15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80" name="Text Box 15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81" name="Text Box 15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82" name="Text Box 15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83" name="Text Box 15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84" name="Text Box 15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85" name="Text Box 15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86" name="Text Box 1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87" name="Text Box 15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88" name="Text Box 15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89" name="Text Box 15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90" name="Text Box 15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91" name="Text Box 15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92" name="Text Box 15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93" name="Text Box 15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94" name="Text Box 15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95" name="Text Box 15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96" name="Text Box 1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97" name="Text Box 15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98" name="Text Box 15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300" name="Text Box 15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301" name="Text Box 15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302" name="Text Box 15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303" name="Text Box 15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304" name="Text Box 15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305" name="Text Box 15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306" name="Text Box 15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307" name="Text Box 15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308" name="Text Box 15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309" name="Text Box 15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310" name="Text Box 15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311" name="Text Box 15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312" name="Text Box 15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313" name="Text Box 15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314" name="Text Box 15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315" name="Text Box 15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316" name="Text Box 15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317" name="Text Box 15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1304925</xdr:colOff>
      <xdr:row>762</xdr:row>
      <xdr:rowOff>0</xdr:rowOff>
    </xdr:from>
    <xdr:ext cx="104775" cy="273051"/>
    <xdr:sp macro="" textlink="">
      <xdr:nvSpPr>
        <xdr:cNvPr id="319" name="Text Box 9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4514850" y="307590825"/>
          <a:ext cx="104775" cy="273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1304925</xdr:colOff>
      <xdr:row>762</xdr:row>
      <xdr:rowOff>0</xdr:rowOff>
    </xdr:from>
    <xdr:ext cx="104775" cy="263526"/>
    <xdr:sp macro="" textlink="">
      <xdr:nvSpPr>
        <xdr:cNvPr id="320" name="Text Box 8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4514850" y="307590825"/>
          <a:ext cx="104775" cy="26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1304925</xdr:colOff>
      <xdr:row>762</xdr:row>
      <xdr:rowOff>0</xdr:rowOff>
    </xdr:from>
    <xdr:ext cx="104775" cy="263526"/>
    <xdr:sp macro="" textlink="">
      <xdr:nvSpPr>
        <xdr:cNvPr id="321" name="Text Box 9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4514850" y="307590825"/>
          <a:ext cx="104775" cy="26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1304925</xdr:colOff>
      <xdr:row>762</xdr:row>
      <xdr:rowOff>0</xdr:rowOff>
    </xdr:from>
    <xdr:ext cx="104775" cy="273051"/>
    <xdr:sp macro="" textlink="">
      <xdr:nvSpPr>
        <xdr:cNvPr id="322" name="Text Box 8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4514850" y="307590825"/>
          <a:ext cx="104775" cy="273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1304925</xdr:colOff>
      <xdr:row>762</xdr:row>
      <xdr:rowOff>0</xdr:rowOff>
    </xdr:from>
    <xdr:ext cx="104775" cy="273051"/>
    <xdr:sp macro="" textlink="">
      <xdr:nvSpPr>
        <xdr:cNvPr id="323" name="Text Box 9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5010150" y="307590825"/>
          <a:ext cx="104775" cy="273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1304925</xdr:colOff>
      <xdr:row>762</xdr:row>
      <xdr:rowOff>0</xdr:rowOff>
    </xdr:from>
    <xdr:ext cx="104775" cy="263526"/>
    <xdr:sp macro="" textlink="">
      <xdr:nvSpPr>
        <xdr:cNvPr id="324" name="Text Box 8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5010150" y="307590825"/>
          <a:ext cx="104775" cy="26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1304925</xdr:colOff>
      <xdr:row>762</xdr:row>
      <xdr:rowOff>0</xdr:rowOff>
    </xdr:from>
    <xdr:ext cx="104775" cy="263526"/>
    <xdr:sp macro="" textlink="">
      <xdr:nvSpPr>
        <xdr:cNvPr id="325" name="Text Box 9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5010150" y="307590825"/>
          <a:ext cx="104775" cy="26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1304925</xdr:colOff>
      <xdr:row>762</xdr:row>
      <xdr:rowOff>0</xdr:rowOff>
    </xdr:from>
    <xdr:ext cx="104775" cy="273051"/>
    <xdr:sp macro="" textlink="">
      <xdr:nvSpPr>
        <xdr:cNvPr id="326" name="Text Box 8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5010150" y="307590825"/>
          <a:ext cx="104775" cy="273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1304925</xdr:colOff>
      <xdr:row>762</xdr:row>
      <xdr:rowOff>0</xdr:rowOff>
    </xdr:from>
    <xdr:ext cx="104775" cy="273051"/>
    <xdr:sp macro="" textlink="">
      <xdr:nvSpPr>
        <xdr:cNvPr id="327" name="Text Box 9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5010150" y="307590825"/>
          <a:ext cx="104775" cy="273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1304925</xdr:colOff>
      <xdr:row>762</xdr:row>
      <xdr:rowOff>0</xdr:rowOff>
    </xdr:from>
    <xdr:ext cx="104775" cy="273051"/>
    <xdr:sp macro="" textlink="">
      <xdr:nvSpPr>
        <xdr:cNvPr id="328" name="Text Box 9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5962650" y="307590825"/>
          <a:ext cx="104775" cy="273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1304925</xdr:colOff>
      <xdr:row>762</xdr:row>
      <xdr:rowOff>0</xdr:rowOff>
    </xdr:from>
    <xdr:ext cx="104775" cy="263526"/>
    <xdr:sp macro="" textlink="">
      <xdr:nvSpPr>
        <xdr:cNvPr id="329" name="Text Box 8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5962650" y="307590825"/>
          <a:ext cx="104775" cy="26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1304925</xdr:colOff>
      <xdr:row>762</xdr:row>
      <xdr:rowOff>0</xdr:rowOff>
    </xdr:from>
    <xdr:ext cx="104775" cy="263526"/>
    <xdr:sp macro="" textlink="">
      <xdr:nvSpPr>
        <xdr:cNvPr id="330" name="Text Box 9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5962650" y="307590825"/>
          <a:ext cx="104775" cy="26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1304925</xdr:colOff>
      <xdr:row>762</xdr:row>
      <xdr:rowOff>0</xdr:rowOff>
    </xdr:from>
    <xdr:ext cx="104775" cy="273051"/>
    <xdr:sp macro="" textlink="">
      <xdr:nvSpPr>
        <xdr:cNvPr id="331" name="Text Box 8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5962650" y="307590825"/>
          <a:ext cx="104775" cy="273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1304925</xdr:colOff>
      <xdr:row>762</xdr:row>
      <xdr:rowOff>0</xdr:rowOff>
    </xdr:from>
    <xdr:ext cx="104775" cy="273051"/>
    <xdr:sp macro="" textlink="">
      <xdr:nvSpPr>
        <xdr:cNvPr id="332" name="Text Box 9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5962650" y="307590825"/>
          <a:ext cx="104775" cy="273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1304925</xdr:colOff>
      <xdr:row>762</xdr:row>
      <xdr:rowOff>0</xdr:rowOff>
    </xdr:from>
    <xdr:ext cx="104775" cy="273051"/>
    <xdr:sp macro="" textlink="">
      <xdr:nvSpPr>
        <xdr:cNvPr id="333" name="Text Box 9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7077075" y="307590825"/>
          <a:ext cx="104775" cy="273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1304925</xdr:colOff>
      <xdr:row>762</xdr:row>
      <xdr:rowOff>0</xdr:rowOff>
    </xdr:from>
    <xdr:ext cx="104775" cy="263526"/>
    <xdr:sp macro="" textlink="">
      <xdr:nvSpPr>
        <xdr:cNvPr id="334" name="Text Box 8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7077075" y="307590825"/>
          <a:ext cx="104775" cy="26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1304925</xdr:colOff>
      <xdr:row>762</xdr:row>
      <xdr:rowOff>0</xdr:rowOff>
    </xdr:from>
    <xdr:ext cx="104775" cy="263526"/>
    <xdr:sp macro="" textlink="">
      <xdr:nvSpPr>
        <xdr:cNvPr id="335" name="Text Box 9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7077075" y="307590825"/>
          <a:ext cx="104775" cy="26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1304925</xdr:colOff>
      <xdr:row>762</xdr:row>
      <xdr:rowOff>0</xdr:rowOff>
    </xdr:from>
    <xdr:ext cx="104775" cy="273051"/>
    <xdr:sp macro="" textlink="">
      <xdr:nvSpPr>
        <xdr:cNvPr id="336" name="Text Box 8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7077075" y="307590825"/>
          <a:ext cx="104775" cy="273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1304925</xdr:colOff>
      <xdr:row>762</xdr:row>
      <xdr:rowOff>0</xdr:rowOff>
    </xdr:from>
    <xdr:ext cx="104775" cy="273051"/>
    <xdr:sp macro="" textlink="">
      <xdr:nvSpPr>
        <xdr:cNvPr id="337" name="Text Box 9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7077075" y="307590825"/>
          <a:ext cx="104775" cy="273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Carpeta%20de%20Trabajo%20PABLO%20GUERRERO\2010\pres.%20%20%20equipamiento%20monte%20cristi%20UC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MIS%20DOCUMENTOS\PROYECTO%20TERMINACION%20SOFTBALL%20COJPD\PRESUPUESTO%20MODIFICADO\PRESUPUESTO_FEDOSA_14NOV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2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CUB-10181-3(Rescision)"/>
      <sheetName val="Hoja3"/>
      <sheetName val="Hoja1"/>
      <sheetName val="Módulo1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COSTO INDIRECTO"/>
      <sheetName val="OPERADORES EQUIPOS"/>
      <sheetName val="LISTADO INSUMOS DEL 2000"/>
      <sheetName val="Listado Equipos a utilizar"/>
      <sheetName val="Insumos"/>
      <sheetName val="Analisis Unit. "/>
      <sheetName val="Cargas Sociales"/>
      <sheetName val="EQUIPOS"/>
      <sheetName val="M_O_"/>
      <sheetName val="HORM__Y_MORTEROS_"/>
      <sheetName val="ANALISIS_FRED"/>
      <sheetName val="Ana_MELLIZAS"/>
      <sheetName val="Pres_InstSanit_"/>
      <sheetName val="Pres_InstElect_"/>
      <sheetName val="Listado_Equipos_a_utilizar"/>
      <sheetName val="COSTO_INDIRECTO"/>
      <sheetName val="OPERADORES_EQUIPOS"/>
      <sheetName val="LISTADO_INSUMOS_DEL_2000"/>
      <sheetName val="Analisis_Unit__"/>
      <sheetName val="Cargas_Sociales"/>
      <sheetName val="M_O_1"/>
      <sheetName val="HORM__Y_MORTEROS_1"/>
      <sheetName val="ANALISIS_FRED1"/>
      <sheetName val="Ana_MELLIZAS1"/>
      <sheetName val="Pres_InstSanit_1"/>
      <sheetName val="Pres_InstElect_1"/>
      <sheetName val="Listado_Equipos_a_utilizar1"/>
      <sheetName val="COSTO_INDIRECTO1"/>
      <sheetName val="OPERADORES_EQUIPOS1"/>
      <sheetName val="LISTADO_INSUMOS_DEL_20001"/>
      <sheetName val="Analisis_Unit__1"/>
      <sheetName val="Cargas_Sociales1"/>
      <sheetName val="M_O_2"/>
      <sheetName val="HORM__Y_MORTEROS_2"/>
      <sheetName val="ANALISIS_FRED2"/>
      <sheetName val="Ana_MELLIZAS2"/>
      <sheetName val="Pres_InstSanit_2"/>
      <sheetName val="Pres_InstElect_2"/>
      <sheetName val="Listado_Equipos_a_utilizar2"/>
      <sheetName val="COSTO_INDIRECTO2"/>
      <sheetName val="OPERADORES_EQUIPOS2"/>
      <sheetName val="LISTADO_INSUMOS_DEL_20002"/>
      <sheetName val="Analisis_Unit__2"/>
      <sheetName val="Cargas_Sociales2"/>
      <sheetName val="M_O_3"/>
      <sheetName val="HORM__Y_MORTEROS_3"/>
      <sheetName val="ANALISIS_FRED3"/>
      <sheetName val="Ana_MELLIZAS3"/>
      <sheetName val="Pres_InstSanit_3"/>
      <sheetName val="Pres_InstElect_3"/>
      <sheetName val="Listado_Equipos_a_utilizar3"/>
      <sheetName val="COSTO_INDIRECTO3"/>
      <sheetName val="OPERADORES_EQUIPOS3"/>
      <sheetName val="LISTADO_INSUMOS_DEL_20003"/>
      <sheetName val="Analisis_Unit__3"/>
      <sheetName val="Cargas_Sociales3"/>
      <sheetName val="qqVgas"/>
      <sheetName val="MATERIALES"/>
      <sheetName val="OBRAMANO"/>
      <sheetName val="ANALISIS H-A "/>
      <sheetName val="Jornal"/>
      <sheetName val="Unified Pagos- factura_rep.txt"/>
      <sheetName val="M_O_4"/>
      <sheetName val="HORM__Y_MORTEROS_4"/>
      <sheetName val="ANALISIS_FRED4"/>
      <sheetName val="Ana_MELLIZAS4"/>
      <sheetName val="Pres_InstSanit_4"/>
      <sheetName val="Pres_InstElect_4"/>
      <sheetName val="Listado_Equipos_a_utilizar4"/>
      <sheetName val="COSTO_INDIRECTO4"/>
      <sheetName val="OPERADORES_EQUIPOS4"/>
      <sheetName val="LISTADO_INSUMOS_DEL_20004"/>
      <sheetName val="Analisis_Unit__4"/>
      <sheetName val="Cargas_Sociales4"/>
      <sheetName val="M_O_5"/>
      <sheetName val="HORM__Y_MORTEROS_5"/>
      <sheetName val="ANALISIS_FRED5"/>
      <sheetName val="Ana_MELLIZAS5"/>
      <sheetName val="Pres_InstSanit_5"/>
      <sheetName val="Pres_InstElect_5"/>
      <sheetName val="Listado_Equipos_a_utilizar5"/>
      <sheetName val="COSTO_INDIRECTO5"/>
      <sheetName val="OPERADORES_EQUIPOS5"/>
      <sheetName val="LISTADO_INSUMOS_DEL_20005"/>
      <sheetName val="Analisis_Unit__5"/>
      <sheetName val="Cargas_Sociales5"/>
      <sheetName val="INSUMO"/>
      <sheetName val="MANO DE OBRA"/>
      <sheetName val="Insumos materiales"/>
      <sheetName val="Costos Mano de Obra"/>
      <sheetName val="Ana. Horm mexc mort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10">
          <cell r="C10">
            <v>350</v>
          </cell>
        </row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212">
          <cell r="H212">
            <v>2563.4295469815961</v>
          </cell>
        </row>
      </sheetData>
      <sheetData sheetId="22">
        <row r="212">
          <cell r="H212">
            <v>2563.4295469815961</v>
          </cell>
        </row>
      </sheetData>
      <sheetData sheetId="23">
        <row r="212">
          <cell r="H212">
            <v>2563.4295469815961</v>
          </cell>
        </row>
      </sheetData>
      <sheetData sheetId="24">
        <row r="212">
          <cell r="H212">
            <v>2563.4295469815961</v>
          </cell>
        </row>
      </sheetData>
      <sheetData sheetId="25"/>
      <sheetData sheetId="26"/>
      <sheetData sheetId="27"/>
      <sheetData sheetId="28"/>
      <sheetData sheetId="29"/>
      <sheetData sheetId="30">
        <row r="212">
          <cell r="H212">
            <v>2563.4295469815961</v>
          </cell>
        </row>
      </sheetData>
      <sheetData sheetId="31">
        <row r="212">
          <cell r="H212">
            <v>2563.4295469815961</v>
          </cell>
        </row>
      </sheetData>
      <sheetData sheetId="32">
        <row r="212">
          <cell r="H212">
            <v>2563.4295469815961</v>
          </cell>
        </row>
      </sheetData>
      <sheetData sheetId="33">
        <row r="212">
          <cell r="H212">
            <v>2563.4295469815961</v>
          </cell>
        </row>
      </sheetData>
      <sheetData sheetId="34">
        <row r="212">
          <cell r="H212">
            <v>2563.4295469815961</v>
          </cell>
        </row>
      </sheetData>
      <sheetData sheetId="35">
        <row r="212">
          <cell r="H212">
            <v>2563.4295469815961</v>
          </cell>
        </row>
      </sheetData>
      <sheetData sheetId="36">
        <row r="212">
          <cell r="H212">
            <v>2563.4295469815961</v>
          </cell>
        </row>
      </sheetData>
      <sheetData sheetId="37"/>
      <sheetData sheetId="38"/>
      <sheetData sheetId="39"/>
      <sheetData sheetId="40"/>
      <sheetData sheetId="41"/>
      <sheetData sheetId="42">
        <row r="212">
          <cell r="H212">
            <v>2563.4295469815961</v>
          </cell>
        </row>
      </sheetData>
      <sheetData sheetId="43">
        <row r="212">
          <cell r="H212">
            <v>2563.4295469815961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0">
          <cell r="C10">
            <v>43335</v>
          </cell>
        </row>
      </sheetData>
      <sheetData sheetId="69"/>
      <sheetData sheetId="70" refreshError="1"/>
      <sheetData sheetId="71" refreshError="1"/>
      <sheetData sheetId="72" refreshError="1"/>
      <sheetData sheetId="73" refreshError="1"/>
      <sheetData sheetId="74">
        <row r="10">
          <cell r="C10">
            <v>43335</v>
          </cell>
        </row>
      </sheetData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  <sheetName val="MANO DE OBRA"/>
      <sheetName val="ANALISIS_ALUZINC"/>
      <sheetName val="ANALISIS_ACERO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  <sheetName val="Materiales y Precios"/>
      <sheetName val="Gastos_Generales1"/>
      <sheetName val="Cub__011"/>
      <sheetName val="Analisis_Costo1"/>
      <sheetName val="FCC-005_ANDAMIOS"/>
      <sheetName val="FCC-002_ACERO"/>
      <sheetName val="FCC-004_CALZOS"/>
      <sheetName val="Trabajos_Generales"/>
      <sheetName val="med_mov_de_tierras"/>
      <sheetName val="Labor_FD1"/>
      <sheetName val="presup_"/>
      <sheetName val="Gastos_Generales2"/>
      <sheetName val="Cub__012"/>
      <sheetName val="Analisis_Costo2"/>
      <sheetName val="FCC-005_ANDAMIOS1"/>
      <sheetName val="FCC-002_ACERO1"/>
      <sheetName val="FCC-004_CALZOS1"/>
      <sheetName val="Trabajos_Generales1"/>
      <sheetName val="med_mov_de_tierras1"/>
      <sheetName val="Labor_FD11"/>
      <sheetName val="presup_1"/>
      <sheetName val="Gastos_Generales3"/>
      <sheetName val="Cub__013"/>
      <sheetName val="Analisis_Costo3"/>
      <sheetName val="FCC-005_ANDAMIOS2"/>
      <sheetName val="FCC-002_ACERO2"/>
      <sheetName val="FCC-004_CALZOS2"/>
      <sheetName val="Trabajos_Generales2"/>
      <sheetName val="med_mov_de_tierras2"/>
      <sheetName val="Labor_FD12"/>
      <sheetName val="presup_2"/>
      <sheetName val="Gastos_Generales4"/>
      <sheetName val="Cub__014"/>
      <sheetName val="Analisis_Costo4"/>
      <sheetName val="FCC-005_ANDAMIOS3"/>
      <sheetName val="FCC-002_ACERO3"/>
      <sheetName val="FCC-004_CALZOS3"/>
      <sheetName val="Trabajos_Generales3"/>
      <sheetName val="med_mov_de_tierras3"/>
      <sheetName val="Labor_FD13"/>
      <sheetName val="presup_3"/>
      <sheetName val="Insumos"/>
      <sheetName val="electrico"/>
      <sheetName val="anal term"/>
      <sheetName val="Ana-Sanit."/>
      <sheetName val="Anal. horm."/>
      <sheetName val="Mat"/>
      <sheetName val="MANO DE OBRA"/>
      <sheetName val="MANT.TRANSITO"/>
      <sheetName val="LISTAS DESP"/>
      <sheetName val="Gastos_Generales5"/>
      <sheetName val="Cub__015"/>
      <sheetName val="Analisis_Costo5"/>
      <sheetName val="FCC-005_ANDAMIOS4"/>
      <sheetName val="FCC-002_ACERO4"/>
      <sheetName val="FCC-004_CALZOS4"/>
      <sheetName val="Trabajos_Generales4"/>
      <sheetName val="med_mov_de_tierras4"/>
      <sheetName val="Labor_FD14"/>
      <sheetName val="presup_4"/>
      <sheetName val="Gastos_Generales6"/>
      <sheetName val="Cub__016"/>
      <sheetName val="Analisis_Costo6"/>
      <sheetName val="FCC-005_ANDAMIOS5"/>
      <sheetName val="FCC-002_ACERO5"/>
      <sheetName val="FCC-004_CALZOS5"/>
      <sheetName val="med_mov_de_tierras5"/>
      <sheetName val="Trabajos_Generales5"/>
      <sheetName val="Labor_FD15"/>
      <sheetName val="presup_5"/>
      <sheetName val="Materiales_y_Precios"/>
      <sheetName val="MANT_TRANSITO"/>
      <sheetName val="LISTAS_DESP"/>
      <sheetName val="addenda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6">
          <cell r="A26" t="str">
            <v>AG99.001</v>
          </cell>
          <cell r="B26" t="str">
            <v>Bote de materiales</v>
          </cell>
          <cell r="C26" t="str">
            <v>m3</v>
          </cell>
          <cell r="D26">
            <v>1</v>
          </cell>
          <cell r="E26">
            <v>80</v>
          </cell>
          <cell r="F26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5">
          <cell r="A35" t="str">
            <v>MT01.001</v>
          </cell>
          <cell r="B35" t="str">
            <v>Carguío</v>
          </cell>
          <cell r="C35" t="str">
            <v>m3E</v>
          </cell>
          <cell r="D35">
            <v>1</v>
          </cell>
          <cell r="E35">
            <v>20</v>
          </cell>
          <cell r="F35">
            <v>20</v>
          </cell>
        </row>
        <row r="36">
          <cell r="A36" t="str">
            <v>MT01.002</v>
          </cell>
          <cell r="B36" t="str">
            <v>Arranque</v>
          </cell>
          <cell r="C36" t="str">
            <v>m3E</v>
          </cell>
          <cell r="D36">
            <v>1</v>
          </cell>
          <cell r="E36">
            <v>4</v>
          </cell>
          <cell r="F36">
            <v>4</v>
          </cell>
        </row>
        <row r="37">
          <cell r="A37" t="str">
            <v>MT01.003</v>
          </cell>
          <cell r="B37" t="str">
            <v>Acarreo Adicional en Ciudad</v>
          </cell>
          <cell r="C37" t="str">
            <v>m3E-Km</v>
          </cell>
          <cell r="D37">
            <v>1</v>
          </cell>
          <cell r="E37">
            <v>3</v>
          </cell>
          <cell r="F37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6">
          <cell r="A46" t="str">
            <v>EQ02.001</v>
          </cell>
          <cell r="B46" t="str">
            <v>Ligadora de 2 fundas</v>
          </cell>
          <cell r="C46" t="str">
            <v>hr</v>
          </cell>
          <cell r="D46">
            <v>1</v>
          </cell>
          <cell r="E46">
            <v>108.58</v>
          </cell>
          <cell r="F46">
            <v>108.58</v>
          </cell>
        </row>
        <row r="47">
          <cell r="A47" t="str">
            <v>EQ02.002</v>
          </cell>
          <cell r="B47" t="str">
            <v>Winche</v>
          </cell>
          <cell r="C47" t="str">
            <v>hr</v>
          </cell>
          <cell r="D47">
            <v>1</v>
          </cell>
          <cell r="E47">
            <v>86.79</v>
          </cell>
          <cell r="F47">
            <v>86.79</v>
          </cell>
        </row>
        <row r="48">
          <cell r="A48" t="str">
            <v>EQ03.001</v>
          </cell>
          <cell r="B48" t="str">
            <v>Compactador de Mano (12"x12")</v>
          </cell>
          <cell r="C48" t="str">
            <v>hr</v>
          </cell>
          <cell r="D48">
            <v>1</v>
          </cell>
          <cell r="E48">
            <v>112.5</v>
          </cell>
          <cell r="F48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5">
          <cell r="A65" t="str">
            <v>JD01.006</v>
          </cell>
          <cell r="B65" t="str">
            <v>Jornal diario Operario de PRIMERA CATEGORIA (OP1)</v>
          </cell>
          <cell r="C65" t="str">
            <v>Día</v>
          </cell>
          <cell r="D65">
            <v>1</v>
          </cell>
          <cell r="E65">
            <v>300</v>
          </cell>
          <cell r="F65">
            <v>300</v>
          </cell>
        </row>
        <row r="66">
          <cell r="A66" t="str">
            <v>JD01.007</v>
          </cell>
          <cell r="B66" t="str">
            <v>Jornal diario MAESTRO</v>
          </cell>
          <cell r="C66" t="str">
            <v>Día</v>
          </cell>
          <cell r="D66">
            <v>1</v>
          </cell>
          <cell r="E66">
            <v>350</v>
          </cell>
          <cell r="F66">
            <v>350</v>
          </cell>
        </row>
        <row r="67">
          <cell r="A67" t="str">
            <v>JD01.008</v>
          </cell>
          <cell r="B67" t="str">
            <v>Brigada de Topografía</v>
          </cell>
          <cell r="C67" t="str">
            <v>Día</v>
          </cell>
          <cell r="D67">
            <v>1</v>
          </cell>
          <cell r="E67">
            <v>1000</v>
          </cell>
          <cell r="F6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5">
          <cell r="A215" t="str">
            <v>CC02.002</v>
          </cell>
          <cell r="B215" t="str">
            <v>Cemento para Grouting Portland</v>
          </cell>
          <cell r="C215" t="str">
            <v>fda</v>
          </cell>
          <cell r="D215">
            <v>1</v>
          </cell>
          <cell r="E215">
            <v>67</v>
          </cell>
          <cell r="F215">
            <v>67</v>
          </cell>
        </row>
        <row r="216">
          <cell r="A216" t="str">
            <v>CC02.003</v>
          </cell>
          <cell r="B216" t="str">
            <v>Supracure</v>
          </cell>
          <cell r="C216" t="str">
            <v>gl</v>
          </cell>
          <cell r="D216">
            <v>1</v>
          </cell>
          <cell r="E216">
            <v>97.2</v>
          </cell>
          <cell r="F216">
            <v>97.2</v>
          </cell>
        </row>
        <row r="217">
          <cell r="A217" t="str">
            <v>CC02.004</v>
          </cell>
          <cell r="B217" t="str">
            <v>Superplastificante</v>
          </cell>
          <cell r="C217" t="str">
            <v>gl</v>
          </cell>
          <cell r="D217">
            <v>1</v>
          </cell>
          <cell r="E217">
            <v>91.8</v>
          </cell>
          <cell r="F217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7">
          <cell r="A367" t="str">
            <v>LL04.002</v>
          </cell>
          <cell r="B367" t="str">
            <v>Tapa de aluminio para cistena 24" x 24"</v>
          </cell>
          <cell r="C367" t="str">
            <v>u</v>
          </cell>
          <cell r="D367">
            <v>1</v>
          </cell>
          <cell r="E367">
            <v>1150</v>
          </cell>
          <cell r="F367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3">
          <cell r="A713" t="str">
            <v>YS02.002</v>
          </cell>
          <cell r="B713" t="str">
            <v>Plafón en láminas</v>
          </cell>
          <cell r="C713" t="str">
            <v>m2</v>
          </cell>
          <cell r="D713">
            <v>1</v>
          </cell>
          <cell r="E713">
            <v>280</v>
          </cell>
          <cell r="F713">
            <v>280</v>
          </cell>
        </row>
        <row r="714">
          <cell r="A714" t="str">
            <v>YS02.003</v>
          </cell>
          <cell r="B714" t="str">
            <v>Plafón Sheet Rock - Instalado</v>
          </cell>
          <cell r="C714" t="str">
            <v>m2</v>
          </cell>
          <cell r="D714">
            <v>1.08</v>
          </cell>
          <cell r="E714">
            <v>450</v>
          </cell>
          <cell r="F714">
            <v>486</v>
          </cell>
        </row>
        <row r="715">
          <cell r="A715" t="str">
            <v>YS03.001</v>
          </cell>
          <cell r="B715" t="str">
            <v>Rosetas</v>
          </cell>
          <cell r="C715" t="str">
            <v>u</v>
          </cell>
          <cell r="D715">
            <v>1</v>
          </cell>
          <cell r="E715">
            <v>100</v>
          </cell>
          <cell r="F715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8">
          <cell r="A918" t="str">
            <v>MO78.004</v>
          </cell>
          <cell r="B918" t="str">
            <v>Maestro Plomero</v>
          </cell>
          <cell r="C918" t="str">
            <v>día</v>
          </cell>
          <cell r="D918">
            <v>1</v>
          </cell>
          <cell r="E918">
            <v>457</v>
          </cell>
          <cell r="F918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29">
          <cell r="A929" t="str">
            <v>99.024</v>
          </cell>
          <cell r="B929" t="str">
            <v>Hormigón (1:2:4) Vaciado a Mano</v>
          </cell>
          <cell r="C929" t="str">
            <v>m3</v>
          </cell>
          <cell r="D929">
            <v>1</v>
          </cell>
          <cell r="E929">
            <v>1060.28</v>
          </cell>
          <cell r="F929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7">
          <cell r="A937" t="str">
            <v>99.901</v>
          </cell>
          <cell r="B937" t="str">
            <v>Mortero (1:2) en Techo</v>
          </cell>
          <cell r="C937" t="str">
            <v>m3</v>
          </cell>
          <cell r="D937">
            <v>1</v>
          </cell>
          <cell r="E937">
            <v>1958.27</v>
          </cell>
          <cell r="F937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1">
          <cell r="A941" t="str">
            <v>05.301</v>
          </cell>
          <cell r="B941" t="str">
            <v>Muros de Bloques de Hormigón 4"</v>
          </cell>
          <cell r="C941" t="str">
            <v>m2</v>
          </cell>
          <cell r="D941">
            <v>1</v>
          </cell>
          <cell r="E941">
            <v>174.08</v>
          </cell>
          <cell r="F941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>
        <row r="4">
          <cell r="A4" t="str">
            <v>Id.</v>
          </cell>
        </row>
      </sheetData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4">
          <cell r="A4" t="str">
            <v>Id.</v>
          </cell>
        </row>
      </sheetData>
      <sheetData sheetId="32"/>
      <sheetData sheetId="33">
        <row r="4">
          <cell r="A4" t="str">
            <v>Id.</v>
          </cell>
        </row>
      </sheetData>
      <sheetData sheetId="34"/>
      <sheetData sheetId="35"/>
      <sheetData sheetId="36"/>
      <sheetData sheetId="37"/>
      <sheetData sheetId="38">
        <row r="4">
          <cell r="A4" t="str">
            <v>Id.</v>
          </cell>
        </row>
      </sheetData>
      <sheetData sheetId="39"/>
      <sheetData sheetId="40">
        <row r="4">
          <cell r="A4" t="str">
            <v>Id.</v>
          </cell>
        </row>
      </sheetData>
      <sheetData sheetId="41">
        <row r="4">
          <cell r="A4" t="str">
            <v>Id.</v>
          </cell>
        </row>
      </sheetData>
      <sheetData sheetId="42">
        <row r="5">
          <cell r="B5">
            <v>2</v>
          </cell>
        </row>
      </sheetData>
      <sheetData sheetId="43">
        <row r="4">
          <cell r="A4" t="str">
            <v>Id.</v>
          </cell>
        </row>
      </sheetData>
      <sheetData sheetId="44"/>
      <sheetData sheetId="45"/>
      <sheetData sheetId="46"/>
      <sheetData sheetId="47"/>
      <sheetData sheetId="48">
        <row r="4">
          <cell r="A4" t="str">
            <v>Id.</v>
          </cell>
        </row>
      </sheetData>
      <sheetData sheetId="49"/>
      <sheetData sheetId="50">
        <row r="4">
          <cell r="A4" t="str">
            <v>Id.</v>
          </cell>
        </row>
      </sheetData>
      <sheetData sheetId="51">
        <row r="4">
          <cell r="A4" t="str">
            <v>Id.</v>
          </cell>
        </row>
      </sheetData>
      <sheetData sheetId="52"/>
      <sheetData sheetId="53">
        <row r="4">
          <cell r="A4" t="str">
            <v>Id.</v>
          </cell>
        </row>
      </sheetData>
      <sheetData sheetId="54"/>
      <sheetData sheetId="55"/>
      <sheetData sheetId="56"/>
      <sheetData sheetId="57"/>
      <sheetData sheetId="58">
        <row r="4">
          <cell r="A4" t="str">
            <v>Id.</v>
          </cell>
        </row>
      </sheetData>
      <sheetData sheetId="59"/>
      <sheetData sheetId="60">
        <row r="4">
          <cell r="A4" t="str">
            <v>Id.</v>
          </cell>
        </row>
      </sheetData>
      <sheetData sheetId="61">
        <row r="4">
          <cell r="A4" t="str">
            <v>Id.</v>
          </cell>
        </row>
      </sheetData>
      <sheetData sheetId="62"/>
      <sheetData sheetId="63">
        <row r="4">
          <cell r="A4" t="str">
            <v>Id.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>
        <row r="4">
          <cell r="A4" t="str">
            <v>Id.</v>
          </cell>
        </row>
      </sheetData>
      <sheetData sheetId="81">
        <row r="4">
          <cell r="A4" t="str">
            <v>Id.</v>
          </cell>
        </row>
      </sheetData>
      <sheetData sheetId="82">
        <row r="4">
          <cell r="A4" t="str">
            <v>Id.</v>
          </cell>
        </row>
      </sheetData>
      <sheetData sheetId="83">
        <row r="4">
          <cell r="A4" t="str">
            <v>Id.</v>
          </cell>
        </row>
      </sheetData>
      <sheetData sheetId="84"/>
      <sheetData sheetId="85"/>
      <sheetData sheetId="86"/>
      <sheetData sheetId="87"/>
      <sheetData sheetId="88"/>
      <sheetData sheetId="89"/>
      <sheetData sheetId="90">
        <row r="4">
          <cell r="A4" t="str">
            <v>Id.</v>
          </cell>
        </row>
      </sheetData>
      <sheetData sheetId="91">
        <row r="4">
          <cell r="A4" t="str">
            <v>Id.</v>
          </cell>
        </row>
      </sheetData>
      <sheetData sheetId="92">
        <row r="4">
          <cell r="A4" t="str">
            <v>Id.</v>
          </cell>
        </row>
      </sheetData>
      <sheetData sheetId="93">
        <row r="4">
          <cell r="A4" t="str">
            <v>Id.</v>
          </cell>
        </row>
      </sheetData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  <sheetName val="CRONOGRAMA FISICO FINANCIERO"/>
    </sheetNames>
    <sheetDataSet>
      <sheetData sheetId="0">
        <row r="3">
          <cell r="D3">
            <v>1352</v>
          </cell>
        </row>
      </sheetData>
      <sheetData sheetId="1">
        <row r="3">
          <cell r="B3">
            <v>830</v>
          </cell>
        </row>
      </sheetData>
      <sheetData sheetId="2">
        <row r="239">
          <cell r="E239">
            <v>2690.8249815051054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  <sheetName val="Col.Amarre"/>
      <sheetName val="Escalera"/>
      <sheetName val="Muros"/>
      <sheetName val="Materiales"/>
      <sheetName val="HORM. Y MORTEROS."/>
      <sheetName val="SALARIOS"/>
      <sheetName val="Resumen Precio Equipos"/>
      <sheetName val="O.M. y Salarios"/>
    </sheetNames>
    <sheetDataSet>
      <sheetData sheetId="0">
        <row r="561">
          <cell r="D561">
            <v>36.01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REC. 2"/>
      <sheetName val="analisis rec.2"/>
      <sheetName val="MEMO (2)"/>
      <sheetName val="Módulo1"/>
    </sheetNames>
    <sheetDataSet>
      <sheetData sheetId="0"/>
      <sheetData sheetId="1">
        <row r="1710">
          <cell r="F1710">
            <v>41829857.560000002</v>
          </cell>
        </row>
      </sheetData>
      <sheetData sheetId="2"/>
      <sheetData sheetId="3"/>
      <sheetData sheetId="4">
        <row r="1757">
          <cell r="F1757">
            <v>44557056.409999996</v>
          </cell>
        </row>
      </sheetData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  <sheetName val="M_O_"/>
      <sheetName val="Analisis_(2)"/>
      <sheetName val="analisis_basicos"/>
      <sheetName val="ANALISIS_"/>
      <sheetName val="COLOCACION_DE_TUBERIA"/>
      <sheetName val="C_D_C_,_C_Op__y_C_G_"/>
      <sheetName val="Malla_Ciclónica_y_Muros_Blo_"/>
      <sheetName val="RECLAMACION_3"/>
      <sheetName val="MATERIALES_LISTADO"/>
      <sheetName val="M_O_1"/>
      <sheetName val="Analisis_(2)1"/>
      <sheetName val="analisis_basicos1"/>
      <sheetName val="ANALISIS_1"/>
      <sheetName val="COLOCACION_DE_TUBERIA1"/>
      <sheetName val="C_D_C_,_C_Op__y_C_G_1"/>
      <sheetName val="Malla_Ciclónica_y_Muros_Blo_1"/>
      <sheetName val="RECLAMACION_31"/>
      <sheetName val="MATERIALES_LISTADO1"/>
      <sheetName val="M_O_2"/>
      <sheetName val="Analisis_(2)2"/>
      <sheetName val="analisis_basicos2"/>
      <sheetName val="ANALISIS_2"/>
      <sheetName val="COLOCACION_DE_TUBERIA2"/>
      <sheetName val="C_D_C_,_C_Op__y_C_G_2"/>
      <sheetName val="Malla_Ciclónica_y_Muros_Blo_2"/>
      <sheetName val="RECLAMACION_32"/>
      <sheetName val="MATERIALES_LISTADO2"/>
      <sheetName val="M_O_3"/>
      <sheetName val="Analisis_(2)3"/>
      <sheetName val="analisis_basicos3"/>
      <sheetName val="ANALISIS_3"/>
      <sheetName val="COLOCACION_DE_TUBERIA3"/>
      <sheetName val="C_D_C_,_C_Op__y_C_G_3"/>
      <sheetName val="Malla_Ciclónica_y_Muros_Blo_3"/>
      <sheetName val="RECLAMACION_33"/>
      <sheetName val="MATERIALES_LISTADO3"/>
      <sheetName val="MATERIALES"/>
      <sheetName val="OBRAMANO"/>
      <sheetName val="EQUIPOS"/>
      <sheetName val="M_O_4"/>
      <sheetName val="Analisis_(2)4"/>
      <sheetName val="analisis_basicos4"/>
      <sheetName val="ANALISIS_4"/>
      <sheetName val="COLOCACION_DE_TUBERIA4"/>
      <sheetName val="C_D_C_,_C_Op__y_C_G_4"/>
      <sheetName val="Malla_Ciclónica_y_Muros_Blo_4"/>
      <sheetName val="RECLAMACION_34"/>
      <sheetName val="MATERIALES_LISTADO4"/>
      <sheetName val="M_O_5"/>
      <sheetName val="Analisis_(2)5"/>
      <sheetName val="analisis_basicos5"/>
      <sheetName val="ANALISIS_5"/>
      <sheetName val="COLOCACION_DE_TUBERIA5"/>
      <sheetName val="C_D_C_,_C_Op__y_C_G_5"/>
      <sheetName val="Malla_Ciclónica_y_Muros_Blo_5"/>
      <sheetName val="RECLAMACION_35"/>
      <sheetName val="MATERIALES_LISTADO5"/>
      <sheetName val="INSU"/>
      <sheetName val="MO"/>
      <sheetName val="Mat"/>
      <sheetName val="anal term"/>
      <sheetName val="Jornal"/>
      <sheetName val="Sheet4"/>
      <sheetName val="Sheet5"/>
      <sheetName val="caseta de planta"/>
    </sheetNames>
    <sheetDataSet>
      <sheetData sheetId="0" refreshError="1">
        <row r="9">
          <cell r="C9">
            <v>1525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9">
          <cell r="C9">
            <v>1525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9">
          <cell r="C9">
            <v>1525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  <sheetName val="Analisis Unitarios"/>
      <sheetName val="CADRO_EXPLICATIVO"/>
      <sheetName val="Cornisa_de_2_62_pie"/>
      <sheetName val="Cornisa_de_2_pie"/>
      <sheetName val="Muros_Interiores_h=2_8_m_"/>
      <sheetName val="MurosInt_h=2_8_m_Plycem_2_lados"/>
      <sheetName val="MurosInt_h=2_8_m_U_C_con_plycem"/>
      <sheetName val="Plafond_Sheetrock"/>
      <sheetName val="Analisis_Unitarios"/>
      <sheetName val="CADRO_EXPLICATIVO1"/>
      <sheetName val="Cornisa_de_2_62_pie1"/>
      <sheetName val="Cornisa_de_2_pie1"/>
      <sheetName val="Muros_Interiores_h=2_8_m_1"/>
      <sheetName val="MurosInt_h=2_8_m_Plycem_2_lado1"/>
      <sheetName val="MurosInt_h=2_8_m_U_C_con_plyce1"/>
      <sheetName val="Plafond_Sheetrock1"/>
      <sheetName val="Analisis_Unitarios1"/>
      <sheetName val="CADRO_EXPLICATIVO2"/>
      <sheetName val="Cornisa_de_2_62_pie2"/>
      <sheetName val="Cornisa_de_2_pie2"/>
      <sheetName val="Muros_Interiores_h=2_8_m_2"/>
      <sheetName val="MurosInt_h=2_8_m_Plycem_2_lado2"/>
      <sheetName val="MurosInt_h=2_8_m_U_C_con_plyce2"/>
      <sheetName val="Plafond_Sheetrock2"/>
      <sheetName val="Analisis_Unitarios2"/>
      <sheetName val="CADRO_EXPLICATIVO3"/>
      <sheetName val="Cornisa_de_2_62_pie3"/>
      <sheetName val="Cornisa_de_2_pie3"/>
      <sheetName val="Muros_Interiores_h=2_8_m_3"/>
      <sheetName val="MurosInt_h=2_8_m_Plycem_2_lado3"/>
      <sheetName val="MurosInt_h=2_8_m_U_C_con_plyce3"/>
      <sheetName val="Plafond_Sheetrock3"/>
      <sheetName val="Analisis_Unitarios3"/>
      <sheetName val="CADRO_EXPLICATIVO4"/>
      <sheetName val="Cornisa_de_2_62_pie4"/>
      <sheetName val="Cornisa_de_2_pie4"/>
      <sheetName val="Muros_Interiores_h=2_8_m_4"/>
      <sheetName val="MurosInt_h=2_8_m_Plycem_2_lado4"/>
      <sheetName val="MurosInt_h=2_8_m_U_C_con_plyce4"/>
      <sheetName val="Plafond_Sheetrock4"/>
      <sheetName val="Analisis_Unitarios4"/>
      <sheetName val="CADRO_EXPLICATIVO5"/>
      <sheetName val="Cornisa_de_2_62_pie5"/>
      <sheetName val="Cornisa_de_2_pie5"/>
      <sheetName val="Muros_Interiores_h=2_8_m_5"/>
      <sheetName val="MurosInt_h=2_8_m_Plycem_2_lado5"/>
      <sheetName val="MurosInt_h=2_8_m_U_C_con_plyce5"/>
      <sheetName val="Plafond_Sheetrock5"/>
      <sheetName val="Analisis_Unitarios5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na. blocks y termin."/>
      <sheetName val="Costos Mano de Obra"/>
      <sheetName val="Insumos materiales"/>
      <sheetName val="Ana. Horm mexc mort"/>
      <sheetName val="ADDENDA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  <sheetName val="Analisis Unit. "/>
      <sheetName val="Cargas Sociales"/>
      <sheetName val="NUEVAS_PARTIDAS"/>
      <sheetName val="Ana__blocks_y_termin_"/>
      <sheetName val="Costos_Mano_de_Obra"/>
      <sheetName val="Insumos_materiales"/>
      <sheetName val="Ana__Horm_mexc_mort"/>
      <sheetName val="Cabañas_simple_Tipo_2"/>
      <sheetName val="Cabañas_simple_Tipo_3"/>
      <sheetName val="Cabañas_Vice_Presidenciales"/>
      <sheetName val="NUEVAS_PARTIDAS1"/>
      <sheetName val="Ana__blocks_y_termin_1"/>
      <sheetName val="Costos_Mano_de_Obra1"/>
      <sheetName val="Insumos_materiales1"/>
      <sheetName val="Ana__Horm_mexc_mort1"/>
      <sheetName val="Cabañas_simple_Tipo_21"/>
      <sheetName val="Cabañas_simple_Tipo_31"/>
      <sheetName val="Cabañas_Vice_Presidenciales1"/>
      <sheetName val="NUEVAS_PARTIDAS2"/>
      <sheetName val="Ana__blocks_y_termin_2"/>
      <sheetName val="Costos_Mano_de_Obra2"/>
      <sheetName val="Insumos_materiales2"/>
      <sheetName val="Ana__Horm_mexc_mort2"/>
      <sheetName val="Cabañas_simple_Tipo_22"/>
      <sheetName val="Cabañas_simple_Tipo_32"/>
      <sheetName val="Cabañas_Vice_Presidenciales2"/>
      <sheetName val="NUEVAS_PARTIDAS3"/>
      <sheetName val="Ana__blocks_y_termin_3"/>
      <sheetName val="Costos_Mano_de_Obra3"/>
      <sheetName val="Insumos_materiales3"/>
      <sheetName val="Ana__Horm_mexc_mort3"/>
      <sheetName val="Cabañas_simple_Tipo_23"/>
      <sheetName val="Cabañas_simple_Tipo_33"/>
      <sheetName val="Cabañas_Vice_Presidenciales3"/>
      <sheetName val="A-BASICOS"/>
      <sheetName val="Mat"/>
      <sheetName val="Pu-Sanit."/>
      <sheetName val="Partidas def."/>
      <sheetName val="Mem de Calculo"/>
      <sheetName val="ANALISIS  DE PARTIDAS"/>
      <sheetName val="Contratista"/>
      <sheetName val="Contratista 2"/>
      <sheetName val="NUEVAS_PARTIDAS4"/>
      <sheetName val="Ana__blocks_y_termin_4"/>
      <sheetName val="Costos_Mano_de_Obra4"/>
      <sheetName val="Insumos_materiales4"/>
      <sheetName val="Ana__Horm_mexc_mort4"/>
      <sheetName val="Cabañas_simple_Tipo_24"/>
      <sheetName val="Cabañas_simple_Tipo_34"/>
      <sheetName val="Cabañas_Vice_Presidenciales4"/>
      <sheetName val="NUEVAS_PARTIDAS5"/>
      <sheetName val="Ana__blocks_y_termin_5"/>
      <sheetName val="Costos_Mano_de_Obra5"/>
      <sheetName val="Insumos_materiales5"/>
      <sheetName val="Ana__Horm_mexc_mort5"/>
      <sheetName val="Cabañas_simple_Tipo_25"/>
      <sheetName val="Cabañas_simple_Tipo_35"/>
      <sheetName val="Cabañas_Vice_Presidenciales5"/>
      <sheetName val="PRESUPUESTO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/>
      <sheetData sheetId="63" refreshError="1"/>
      <sheetData sheetId="64">
        <row r="11">
          <cell r="B11">
            <v>0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70"/>
  <sheetViews>
    <sheetView showGridLines="0" showZeros="0" tabSelected="1" view="pageBreakPreview" topLeftCell="A2" zoomScale="110" zoomScaleNormal="110" zoomScaleSheetLayoutView="110" workbookViewId="0">
      <selection activeCell="F7" sqref="F7"/>
    </sheetView>
  </sheetViews>
  <sheetFormatPr baseColWidth="10" defaultColWidth="11.42578125" defaultRowHeight="12.95" customHeight="1" x14ac:dyDescent="0.2"/>
  <cols>
    <col min="1" max="1" width="9.28515625" style="6" customWidth="1"/>
    <col min="2" max="2" width="50" style="6" customWidth="1"/>
    <col min="3" max="3" width="10.85546875" style="29" customWidth="1"/>
    <col min="4" max="4" width="6.85546875" style="29" customWidth="1"/>
    <col min="5" max="5" width="14.28515625" style="25" customWidth="1"/>
    <col min="6" max="6" width="15.5703125" style="30" customWidth="1"/>
    <col min="7" max="7" width="15" style="22" bestFit="1" customWidth="1"/>
    <col min="8" max="8" width="15" style="22" customWidth="1"/>
    <col min="9" max="9" width="12.28515625" style="22" bestFit="1" customWidth="1"/>
    <col min="10" max="16384" width="11.42578125" style="22"/>
  </cols>
  <sheetData>
    <row r="1" spans="1:9" s="4" customFormat="1" ht="15" customHeight="1" x14ac:dyDescent="0.2">
      <c r="A1" s="234" t="s">
        <v>378</v>
      </c>
      <c r="B1" s="307" t="s">
        <v>382</v>
      </c>
      <c r="C1" s="308"/>
      <c r="D1" s="308"/>
      <c r="E1" s="308"/>
      <c r="F1" s="308"/>
      <c r="G1" s="22"/>
    </row>
    <row r="2" spans="1:9" s="4" customFormat="1" ht="15" customHeight="1" x14ac:dyDescent="0.2">
      <c r="A2" s="234" t="s">
        <v>379</v>
      </c>
      <c r="B2" s="310">
        <v>15412</v>
      </c>
      <c r="C2" s="311"/>
      <c r="D2" s="311"/>
      <c r="E2" s="311"/>
      <c r="F2" s="311"/>
      <c r="G2" s="22"/>
    </row>
    <row r="3" spans="1:9" s="4" customFormat="1" ht="12.75" customHeight="1" x14ac:dyDescent="0.2">
      <c r="A3" s="23" t="s">
        <v>380</v>
      </c>
      <c r="B3" s="235"/>
      <c r="C3" s="9"/>
      <c r="D3" s="24" t="s">
        <v>381</v>
      </c>
      <c r="E3" s="236"/>
      <c r="F3" s="237"/>
      <c r="G3" s="22"/>
    </row>
    <row r="4" spans="1:9" s="4" customFormat="1" ht="12" customHeight="1" x14ac:dyDescent="0.2">
      <c r="A4" s="309"/>
      <c r="B4" s="309"/>
      <c r="C4" s="309"/>
      <c r="D4" s="309"/>
      <c r="E4" s="309"/>
      <c r="F4" s="309"/>
      <c r="G4" s="22"/>
    </row>
    <row r="5" spans="1:9" s="26" customFormat="1" ht="12.75" x14ac:dyDescent="0.2">
      <c r="A5" s="33" t="s">
        <v>20</v>
      </c>
      <c r="B5" s="33" t="s">
        <v>21</v>
      </c>
      <c r="C5" s="33" t="s">
        <v>1</v>
      </c>
      <c r="D5" s="33" t="s">
        <v>22</v>
      </c>
      <c r="E5" s="34" t="s">
        <v>4</v>
      </c>
      <c r="F5" s="33" t="s">
        <v>11</v>
      </c>
    </row>
    <row r="6" spans="1:9" s="5" customFormat="1" ht="14.25" customHeight="1" x14ac:dyDescent="0.2">
      <c r="A6" s="49"/>
      <c r="B6" s="50"/>
      <c r="C6" s="51"/>
      <c r="D6" s="52"/>
      <c r="E6" s="193"/>
      <c r="F6" s="239"/>
      <c r="G6" s="6"/>
      <c r="H6" s="6"/>
      <c r="I6" s="6"/>
    </row>
    <row r="7" spans="1:9" s="6" customFormat="1" ht="37.5" customHeight="1" x14ac:dyDescent="0.2">
      <c r="A7" s="53" t="s">
        <v>12</v>
      </c>
      <c r="B7" s="54" t="s">
        <v>344</v>
      </c>
      <c r="C7" s="12"/>
      <c r="D7" s="55"/>
      <c r="E7" s="19"/>
      <c r="F7" s="240"/>
    </row>
    <row r="8" spans="1:9" s="6" customFormat="1" ht="10.5" customHeight="1" x14ac:dyDescent="0.2">
      <c r="A8" s="27"/>
      <c r="B8" s="56"/>
      <c r="C8" s="12"/>
      <c r="D8" s="55"/>
      <c r="E8" s="19"/>
      <c r="F8" s="240"/>
    </row>
    <row r="9" spans="1:9" s="6" customFormat="1" ht="12.75" customHeight="1" x14ac:dyDescent="0.2">
      <c r="A9" s="57">
        <v>1</v>
      </c>
      <c r="B9" s="58" t="s">
        <v>7</v>
      </c>
      <c r="C9" s="12">
        <v>1766</v>
      </c>
      <c r="D9" s="55" t="s">
        <v>8</v>
      </c>
      <c r="E9" s="19"/>
      <c r="F9" s="12">
        <f>ROUND(C9*E9,2)</f>
        <v>0</v>
      </c>
      <c r="G9" s="37"/>
    </row>
    <row r="10" spans="1:9" s="6" customFormat="1" ht="12.75" customHeight="1" x14ac:dyDescent="0.2">
      <c r="A10" s="27"/>
      <c r="B10" s="56"/>
      <c r="C10" s="12"/>
      <c r="D10" s="55"/>
      <c r="E10" s="19"/>
      <c r="F10" s="12"/>
      <c r="G10" s="37"/>
    </row>
    <row r="11" spans="1:9" s="6" customFormat="1" ht="12.75" customHeight="1" x14ac:dyDescent="0.2">
      <c r="A11" s="57">
        <v>2</v>
      </c>
      <c r="B11" s="58" t="s">
        <v>306</v>
      </c>
      <c r="C11" s="27"/>
      <c r="D11" s="59"/>
      <c r="E11" s="28"/>
      <c r="F11" s="64"/>
      <c r="G11" s="37"/>
    </row>
    <row r="12" spans="1:9" s="6" customFormat="1" ht="12.75" customHeight="1" x14ac:dyDescent="0.2">
      <c r="A12" s="8">
        <f>A11+0.1</f>
        <v>2.1</v>
      </c>
      <c r="B12" s="60" t="s">
        <v>92</v>
      </c>
      <c r="C12" s="27">
        <v>3532</v>
      </c>
      <c r="D12" s="61" t="s">
        <v>8</v>
      </c>
      <c r="E12" s="28"/>
      <c r="F12" s="64">
        <f>ROUND(E12*C12,2)</f>
        <v>0</v>
      </c>
      <c r="G12" s="37"/>
    </row>
    <row r="13" spans="1:9" s="6" customFormat="1" ht="12.75" customHeight="1" x14ac:dyDescent="0.2">
      <c r="A13" s="8">
        <f>A12+0.1</f>
        <v>2.2000000000000002</v>
      </c>
      <c r="B13" s="11" t="s">
        <v>45</v>
      </c>
      <c r="C13" s="27">
        <v>1324.5</v>
      </c>
      <c r="D13" s="61" t="s">
        <v>60</v>
      </c>
      <c r="E13" s="28"/>
      <c r="F13" s="64">
        <f>ROUND(E13*C13,2)</f>
        <v>0</v>
      </c>
      <c r="G13" s="37"/>
    </row>
    <row r="14" spans="1:9" s="6" customFormat="1" ht="27.75" customHeight="1" x14ac:dyDescent="0.2">
      <c r="A14" s="8">
        <f>A13+0.1</f>
        <v>2.2999999999999998</v>
      </c>
      <c r="B14" s="60" t="s">
        <v>175</v>
      </c>
      <c r="C14" s="27">
        <v>87.47</v>
      </c>
      <c r="D14" s="61" t="s">
        <v>38</v>
      </c>
      <c r="E14" s="28"/>
      <c r="F14" s="64">
        <f>ROUND(E14*C14,2)</f>
        <v>0</v>
      </c>
      <c r="G14" s="37"/>
    </row>
    <row r="15" spans="1:9" s="6" customFormat="1" ht="12.75" customHeight="1" x14ac:dyDescent="0.2">
      <c r="A15" s="27"/>
      <c r="B15" s="56"/>
      <c r="C15" s="12"/>
      <c r="D15" s="55"/>
      <c r="E15" s="19"/>
      <c r="F15" s="64"/>
      <c r="G15" s="37"/>
    </row>
    <row r="16" spans="1:9" s="6" customFormat="1" ht="12.75" customHeight="1" x14ac:dyDescent="0.2">
      <c r="A16" s="57">
        <v>3</v>
      </c>
      <c r="B16" s="62" t="s">
        <v>118</v>
      </c>
      <c r="C16" s="63"/>
      <c r="D16" s="56"/>
      <c r="E16" s="19"/>
      <c r="F16" s="64"/>
      <c r="G16" s="37"/>
    </row>
    <row r="17" spans="1:7" s="6" customFormat="1" ht="12.75" customHeight="1" x14ac:dyDescent="0.2">
      <c r="A17" s="20">
        <f>A16+0.1</f>
        <v>3.1</v>
      </c>
      <c r="B17" s="60" t="s">
        <v>62</v>
      </c>
      <c r="C17" s="64">
        <v>1554.08</v>
      </c>
      <c r="D17" s="65" t="s">
        <v>64</v>
      </c>
      <c r="E17" s="195"/>
      <c r="F17" s="64">
        <f>ROUND(E17*C17,2)</f>
        <v>0</v>
      </c>
      <c r="G17" s="37"/>
    </row>
    <row r="18" spans="1:7" s="6" customFormat="1" ht="12.75" customHeight="1" x14ac:dyDescent="0.2">
      <c r="A18" s="20">
        <f>A17+0.1</f>
        <v>3.2</v>
      </c>
      <c r="B18" s="11" t="s">
        <v>93</v>
      </c>
      <c r="C18" s="64">
        <v>176.6</v>
      </c>
      <c r="D18" s="65" t="s">
        <v>38</v>
      </c>
      <c r="E18" s="195"/>
      <c r="F18" s="64">
        <f>ROUND(E18*C18,2)</f>
        <v>0</v>
      </c>
      <c r="G18" s="37"/>
    </row>
    <row r="19" spans="1:7" s="6" customFormat="1" ht="26.25" customHeight="1" x14ac:dyDescent="0.2">
      <c r="A19" s="66">
        <f>+A18+0.1</f>
        <v>3.3</v>
      </c>
      <c r="B19" s="60" t="s">
        <v>67</v>
      </c>
      <c r="C19" s="60">
        <v>304.8</v>
      </c>
      <c r="D19" s="61" t="s">
        <v>61</v>
      </c>
      <c r="E19" s="195"/>
      <c r="F19" s="64">
        <f>ROUND(E19*C19,2)</f>
        <v>0</v>
      </c>
      <c r="G19" s="37"/>
    </row>
    <row r="20" spans="1:7" s="6" customFormat="1" ht="27" customHeight="1" x14ac:dyDescent="0.2">
      <c r="A20" s="66">
        <f>+A19+0.1</f>
        <v>3.4</v>
      </c>
      <c r="B20" s="60" t="s">
        <v>46</v>
      </c>
      <c r="C20" s="64">
        <v>1270.02</v>
      </c>
      <c r="D20" s="65" t="s">
        <v>66</v>
      </c>
      <c r="E20" s="196"/>
      <c r="F20" s="64">
        <f>ROUND(E20*C20,2)</f>
        <v>0</v>
      </c>
      <c r="G20" s="37"/>
    </row>
    <row r="21" spans="1:7" s="6" customFormat="1" ht="28.5" customHeight="1" x14ac:dyDescent="0.2">
      <c r="A21" s="20">
        <f>A20+0.1</f>
        <v>3.5</v>
      </c>
      <c r="B21" s="60" t="s">
        <v>176</v>
      </c>
      <c r="C21" s="64">
        <v>659.88</v>
      </c>
      <c r="D21" s="65" t="s">
        <v>61</v>
      </c>
      <c r="E21" s="195"/>
      <c r="F21" s="64">
        <f>ROUND(E21*C21,2)</f>
        <v>0</v>
      </c>
      <c r="G21" s="37"/>
    </row>
    <row r="22" spans="1:7" s="6" customFormat="1" ht="9.75" customHeight="1" x14ac:dyDescent="0.2">
      <c r="A22" s="27"/>
      <c r="B22" s="56"/>
      <c r="C22" s="12"/>
      <c r="D22" s="55"/>
      <c r="E22" s="195"/>
      <c r="F22" s="64"/>
      <c r="G22" s="37"/>
    </row>
    <row r="23" spans="1:7" s="6" customFormat="1" ht="12.75" customHeight="1" x14ac:dyDescent="0.2">
      <c r="A23" s="57">
        <v>4</v>
      </c>
      <c r="B23" s="62" t="s">
        <v>26</v>
      </c>
      <c r="C23" s="63"/>
      <c r="D23" s="56"/>
      <c r="E23" s="197"/>
      <c r="F23" s="64"/>
      <c r="G23" s="37"/>
    </row>
    <row r="24" spans="1:7" s="6" customFormat="1" ht="15" customHeight="1" x14ac:dyDescent="0.2">
      <c r="A24" s="20">
        <v>4.0999999999999996</v>
      </c>
      <c r="B24" s="60" t="s">
        <v>94</v>
      </c>
      <c r="C24" s="64">
        <v>1818.98</v>
      </c>
      <c r="D24" s="65" t="s">
        <v>8</v>
      </c>
      <c r="E24" s="198"/>
      <c r="F24" s="64">
        <f>ROUND(E24*C24,2)</f>
        <v>0</v>
      </c>
      <c r="G24" s="37"/>
    </row>
    <row r="25" spans="1:7" s="6" customFormat="1" ht="9.75" customHeight="1" x14ac:dyDescent="0.2">
      <c r="A25" s="64"/>
      <c r="B25" s="60"/>
      <c r="C25" s="64"/>
      <c r="D25" s="65"/>
      <c r="E25" s="195"/>
      <c r="F25" s="64"/>
      <c r="G25" s="37"/>
    </row>
    <row r="26" spans="1:7" s="6" customFormat="1" ht="12.75" customHeight="1" x14ac:dyDescent="0.2">
      <c r="A26" s="57">
        <v>5</v>
      </c>
      <c r="B26" s="62" t="s">
        <v>27</v>
      </c>
      <c r="C26" s="63"/>
      <c r="D26" s="56"/>
      <c r="E26" s="197"/>
      <c r="F26" s="64"/>
      <c r="G26" s="37"/>
    </row>
    <row r="27" spans="1:7" s="6" customFormat="1" ht="12.75" customHeight="1" x14ac:dyDescent="0.2">
      <c r="A27" s="20">
        <v>5.0999999999999996</v>
      </c>
      <c r="B27" s="60" t="s">
        <v>287</v>
      </c>
      <c r="C27" s="64">
        <v>1766</v>
      </c>
      <c r="D27" s="65" t="s">
        <v>8</v>
      </c>
      <c r="E27" s="195"/>
      <c r="F27" s="64">
        <f>ROUND(E27*C27,2)</f>
        <v>0</v>
      </c>
      <c r="G27" s="37"/>
    </row>
    <row r="28" spans="1:7" s="6" customFormat="1" ht="12.75" x14ac:dyDescent="0.2">
      <c r="A28" s="64"/>
      <c r="B28" s="60"/>
      <c r="C28" s="64"/>
      <c r="D28" s="65"/>
      <c r="E28" s="195"/>
      <c r="F28" s="64"/>
      <c r="G28" s="37"/>
    </row>
    <row r="29" spans="1:7" s="6" customFormat="1" ht="12.75" x14ac:dyDescent="0.2">
      <c r="A29" s="57">
        <v>6</v>
      </c>
      <c r="B29" s="62" t="s">
        <v>70</v>
      </c>
      <c r="C29" s="64"/>
      <c r="D29" s="65"/>
      <c r="E29" s="195"/>
      <c r="F29" s="64"/>
      <c r="G29" s="37"/>
    </row>
    <row r="30" spans="1:7" s="6" customFormat="1" ht="12.75" customHeight="1" x14ac:dyDescent="0.2">
      <c r="A30" s="20">
        <v>6.1</v>
      </c>
      <c r="B30" s="60" t="s">
        <v>287</v>
      </c>
      <c r="C30" s="64">
        <v>1766</v>
      </c>
      <c r="D30" s="65" t="s">
        <v>8</v>
      </c>
      <c r="E30" s="195"/>
      <c r="F30" s="64">
        <f>ROUND(E30*C30,2)</f>
        <v>0</v>
      </c>
      <c r="G30" s="37"/>
    </row>
    <row r="31" spans="1:7" s="6" customFormat="1" ht="12.75" x14ac:dyDescent="0.2">
      <c r="A31" s="64"/>
      <c r="B31" s="60"/>
      <c r="C31" s="64"/>
      <c r="D31" s="65"/>
      <c r="E31" s="195"/>
      <c r="F31" s="64"/>
      <c r="G31" s="37"/>
    </row>
    <row r="32" spans="1:7" s="6" customFormat="1" ht="25.5" x14ac:dyDescent="0.2">
      <c r="A32" s="57">
        <v>7</v>
      </c>
      <c r="B32" s="62" t="s">
        <v>307</v>
      </c>
      <c r="C32" s="11"/>
      <c r="D32" s="61"/>
      <c r="E32" s="198"/>
      <c r="F32" s="64"/>
      <c r="G32" s="37"/>
    </row>
    <row r="33" spans="1:7" s="6" customFormat="1" ht="12.75" x14ac:dyDescent="0.2">
      <c r="A33" s="66">
        <v>7.1</v>
      </c>
      <c r="B33" s="67" t="s">
        <v>328</v>
      </c>
      <c r="C33" s="68">
        <v>1</v>
      </c>
      <c r="D33" s="69" t="s">
        <v>23</v>
      </c>
      <c r="E33" s="199"/>
      <c r="F33" s="60">
        <f t="shared" ref="F33:F39" si="0">ROUND(E33*C33,2)</f>
        <v>0</v>
      </c>
      <c r="G33" s="37"/>
    </row>
    <row r="34" spans="1:7" s="6" customFormat="1" ht="12.75" x14ac:dyDescent="0.2">
      <c r="A34" s="66">
        <v>7.2</v>
      </c>
      <c r="B34" s="67" t="s">
        <v>327</v>
      </c>
      <c r="C34" s="68">
        <v>1</v>
      </c>
      <c r="D34" s="69" t="s">
        <v>23</v>
      </c>
      <c r="E34" s="199"/>
      <c r="F34" s="60">
        <f t="shared" si="0"/>
        <v>0</v>
      </c>
      <c r="G34" s="37"/>
    </row>
    <row r="35" spans="1:7" s="6" customFormat="1" ht="12.75" x14ac:dyDescent="0.2">
      <c r="A35" s="66">
        <v>7.3</v>
      </c>
      <c r="B35" s="60" t="s">
        <v>243</v>
      </c>
      <c r="C35" s="11">
        <v>2</v>
      </c>
      <c r="D35" s="61" t="s">
        <v>23</v>
      </c>
      <c r="E35" s="196"/>
      <c r="F35" s="60">
        <f t="shared" si="0"/>
        <v>0</v>
      </c>
      <c r="G35" s="37"/>
    </row>
    <row r="36" spans="1:7" s="6" customFormat="1" ht="12.75" x14ac:dyDescent="0.2">
      <c r="A36" s="66">
        <v>7.4</v>
      </c>
      <c r="B36" s="60" t="s">
        <v>244</v>
      </c>
      <c r="C36" s="11">
        <v>6</v>
      </c>
      <c r="D36" s="61" t="s">
        <v>23</v>
      </c>
      <c r="E36" s="196"/>
      <c r="F36" s="60">
        <f t="shared" si="0"/>
        <v>0</v>
      </c>
      <c r="G36" s="37"/>
    </row>
    <row r="37" spans="1:7" s="6" customFormat="1" ht="12.75" x14ac:dyDescent="0.2">
      <c r="A37" s="66">
        <v>7.5</v>
      </c>
      <c r="B37" s="60" t="s">
        <v>245</v>
      </c>
      <c r="C37" s="11">
        <v>2</v>
      </c>
      <c r="D37" s="61" t="s">
        <v>23</v>
      </c>
      <c r="E37" s="196"/>
      <c r="F37" s="60">
        <f t="shared" si="0"/>
        <v>0</v>
      </c>
      <c r="G37" s="37"/>
    </row>
    <row r="38" spans="1:7" s="6" customFormat="1" ht="12.75" x14ac:dyDescent="0.2">
      <c r="A38" s="66">
        <v>7.6</v>
      </c>
      <c r="B38" s="60" t="s">
        <v>246</v>
      </c>
      <c r="C38" s="11">
        <v>1</v>
      </c>
      <c r="D38" s="61" t="s">
        <v>23</v>
      </c>
      <c r="E38" s="196"/>
      <c r="F38" s="60">
        <f t="shared" si="0"/>
        <v>0</v>
      </c>
      <c r="G38" s="37"/>
    </row>
    <row r="39" spans="1:7" s="41" customFormat="1" ht="12.75" x14ac:dyDescent="0.2">
      <c r="A39" s="70">
        <v>7.7</v>
      </c>
      <c r="B39" s="71" t="s">
        <v>184</v>
      </c>
      <c r="C39" s="71">
        <v>28</v>
      </c>
      <c r="D39" s="72" t="s">
        <v>23</v>
      </c>
      <c r="E39" s="201"/>
      <c r="F39" s="112">
        <f t="shared" si="0"/>
        <v>0</v>
      </c>
      <c r="G39" s="40"/>
    </row>
    <row r="40" spans="1:7" s="6" customFormat="1" ht="12.75" x14ac:dyDescent="0.2">
      <c r="A40" s="64"/>
      <c r="B40" s="60"/>
      <c r="C40" s="64"/>
      <c r="D40" s="65"/>
      <c r="E40" s="195"/>
      <c r="F40" s="64"/>
      <c r="G40" s="37"/>
    </row>
    <row r="41" spans="1:7" s="6" customFormat="1" ht="12.75" x14ac:dyDescent="0.2">
      <c r="A41" s="73">
        <v>8</v>
      </c>
      <c r="B41" s="74" t="s">
        <v>15</v>
      </c>
      <c r="C41" s="58"/>
      <c r="D41" s="50"/>
      <c r="E41" s="194"/>
      <c r="F41" s="64"/>
      <c r="G41" s="37"/>
    </row>
    <row r="42" spans="1:7" s="6" customFormat="1" ht="25.5" x14ac:dyDescent="0.2">
      <c r="A42" s="75">
        <v>8.1</v>
      </c>
      <c r="B42" s="62" t="s">
        <v>330</v>
      </c>
      <c r="C42" s="11"/>
      <c r="D42" s="61"/>
      <c r="E42" s="196"/>
      <c r="F42" s="60"/>
      <c r="G42" s="37"/>
    </row>
    <row r="43" spans="1:7" s="6" customFormat="1" ht="12.75" x14ac:dyDescent="0.2">
      <c r="A43" s="76" t="s">
        <v>155</v>
      </c>
      <c r="B43" s="11" t="s">
        <v>28</v>
      </c>
      <c r="C43" s="11">
        <v>1</v>
      </c>
      <c r="D43" s="61" t="s">
        <v>23</v>
      </c>
      <c r="E43" s="203"/>
      <c r="F43" s="60">
        <f t="shared" ref="F43:F51" si="1">ROUND(E43*C43,2)</f>
        <v>0</v>
      </c>
      <c r="G43" s="37"/>
    </row>
    <row r="44" spans="1:7" s="6" customFormat="1" ht="12.75" x14ac:dyDescent="0.2">
      <c r="A44" s="76" t="s">
        <v>156</v>
      </c>
      <c r="B44" s="11" t="s">
        <v>187</v>
      </c>
      <c r="C44" s="11">
        <v>8</v>
      </c>
      <c r="D44" s="61" t="s">
        <v>8</v>
      </c>
      <c r="E44" s="196"/>
      <c r="F44" s="60">
        <f t="shared" si="1"/>
        <v>0</v>
      </c>
      <c r="G44" s="37"/>
    </row>
    <row r="45" spans="1:7" s="6" customFormat="1" ht="12.75" x14ac:dyDescent="0.2">
      <c r="A45" s="76" t="s">
        <v>157</v>
      </c>
      <c r="B45" s="11" t="s">
        <v>186</v>
      </c>
      <c r="C45" s="11">
        <v>4</v>
      </c>
      <c r="D45" s="61" t="s">
        <v>23</v>
      </c>
      <c r="E45" s="196"/>
      <c r="F45" s="60">
        <f t="shared" si="1"/>
        <v>0</v>
      </c>
      <c r="G45" s="37"/>
    </row>
    <row r="46" spans="1:7" s="6" customFormat="1" ht="12.75" x14ac:dyDescent="0.2">
      <c r="A46" s="76" t="s">
        <v>158</v>
      </c>
      <c r="B46" s="11" t="s">
        <v>184</v>
      </c>
      <c r="C46" s="11">
        <v>2</v>
      </c>
      <c r="D46" s="61" t="s">
        <v>23</v>
      </c>
      <c r="E46" s="196"/>
      <c r="F46" s="60">
        <f t="shared" si="1"/>
        <v>0</v>
      </c>
      <c r="G46" s="37"/>
    </row>
    <row r="47" spans="1:7" s="6" customFormat="1" ht="12.75" x14ac:dyDescent="0.2">
      <c r="A47" s="76" t="s">
        <v>159</v>
      </c>
      <c r="B47" s="11" t="s">
        <v>29</v>
      </c>
      <c r="C47" s="11">
        <v>2</v>
      </c>
      <c r="D47" s="61" t="s">
        <v>23</v>
      </c>
      <c r="E47" s="196"/>
      <c r="F47" s="60">
        <f t="shared" si="1"/>
        <v>0</v>
      </c>
      <c r="G47" s="37"/>
    </row>
    <row r="48" spans="1:7" s="6" customFormat="1" ht="13.5" x14ac:dyDescent="0.2">
      <c r="A48" s="76" t="s">
        <v>160</v>
      </c>
      <c r="B48" s="11" t="s">
        <v>30</v>
      </c>
      <c r="C48" s="77">
        <v>6.48</v>
      </c>
      <c r="D48" s="65" t="s">
        <v>24</v>
      </c>
      <c r="E48" s="200"/>
      <c r="F48" s="60">
        <f t="shared" si="1"/>
        <v>0</v>
      </c>
      <c r="G48" s="37"/>
    </row>
    <row r="49" spans="1:7" s="6" customFormat="1" ht="13.5" x14ac:dyDescent="0.2">
      <c r="A49" s="76" t="s">
        <v>161</v>
      </c>
      <c r="B49" s="11" t="s">
        <v>31</v>
      </c>
      <c r="C49" s="77">
        <v>6.16</v>
      </c>
      <c r="D49" s="65" t="s">
        <v>24</v>
      </c>
      <c r="E49" s="196"/>
      <c r="F49" s="60">
        <f t="shared" si="1"/>
        <v>0</v>
      </c>
      <c r="G49" s="37"/>
    </row>
    <row r="50" spans="1:7" s="6" customFormat="1" ht="13.5" x14ac:dyDescent="0.2">
      <c r="A50" s="76" t="s">
        <v>162</v>
      </c>
      <c r="B50" s="11" t="s">
        <v>32</v>
      </c>
      <c r="C50" s="77">
        <v>0.38</v>
      </c>
      <c r="D50" s="65" t="s">
        <v>24</v>
      </c>
      <c r="E50" s="196"/>
      <c r="F50" s="60">
        <f t="shared" si="1"/>
        <v>0</v>
      </c>
      <c r="G50" s="37"/>
    </row>
    <row r="51" spans="1:7" s="6" customFormat="1" ht="12.75" x14ac:dyDescent="0.2">
      <c r="A51" s="76" t="s">
        <v>163</v>
      </c>
      <c r="B51" s="11" t="s">
        <v>33</v>
      </c>
      <c r="C51" s="11">
        <v>1</v>
      </c>
      <c r="D51" s="61" t="s">
        <v>23</v>
      </c>
      <c r="E51" s="203"/>
      <c r="F51" s="60">
        <f t="shared" si="1"/>
        <v>0</v>
      </c>
      <c r="G51" s="37"/>
    </row>
    <row r="52" spans="1:7" s="6" customFormat="1" ht="12.75" x14ac:dyDescent="0.2">
      <c r="A52" s="76"/>
      <c r="B52" s="78"/>
      <c r="C52" s="77"/>
      <c r="D52" s="79"/>
      <c r="E52" s="203"/>
      <c r="F52" s="60"/>
      <c r="G52" s="37"/>
    </row>
    <row r="53" spans="1:7" s="6" customFormat="1" ht="25.5" x14ac:dyDescent="0.2">
      <c r="A53" s="75">
        <v>8.1999999999999993</v>
      </c>
      <c r="B53" s="62" t="s">
        <v>185</v>
      </c>
      <c r="C53" s="58"/>
      <c r="D53" s="50"/>
      <c r="E53" s="194"/>
      <c r="F53" s="60"/>
      <c r="G53" s="37"/>
    </row>
    <row r="54" spans="1:7" s="6" customFormat="1" ht="12.75" x14ac:dyDescent="0.2">
      <c r="A54" s="76" t="s">
        <v>164</v>
      </c>
      <c r="B54" s="11" t="s">
        <v>28</v>
      </c>
      <c r="C54" s="11">
        <v>1</v>
      </c>
      <c r="D54" s="61" t="s">
        <v>23</v>
      </c>
      <c r="E54" s="203"/>
      <c r="F54" s="60">
        <f t="shared" ref="F54:F61" si="2">ROUND(E54*C54,2)</f>
        <v>0</v>
      </c>
      <c r="G54" s="37"/>
    </row>
    <row r="55" spans="1:7" s="6" customFormat="1" ht="12.75" x14ac:dyDescent="0.2">
      <c r="A55" s="76" t="s">
        <v>165</v>
      </c>
      <c r="B55" s="11" t="s">
        <v>187</v>
      </c>
      <c r="C55" s="11">
        <v>8</v>
      </c>
      <c r="D55" s="61" t="s">
        <v>8</v>
      </c>
      <c r="E55" s="196"/>
      <c r="F55" s="60">
        <f t="shared" si="2"/>
        <v>0</v>
      </c>
      <c r="G55" s="37"/>
    </row>
    <row r="56" spans="1:7" s="6" customFormat="1" ht="12.75" x14ac:dyDescent="0.2">
      <c r="A56" s="76" t="s">
        <v>148</v>
      </c>
      <c r="B56" s="11" t="s">
        <v>186</v>
      </c>
      <c r="C56" s="11">
        <v>4</v>
      </c>
      <c r="D56" s="61" t="s">
        <v>23</v>
      </c>
      <c r="E56" s="196"/>
      <c r="F56" s="60">
        <f t="shared" si="2"/>
        <v>0</v>
      </c>
      <c r="G56" s="37"/>
    </row>
    <row r="57" spans="1:7" s="6" customFormat="1" ht="12.75" x14ac:dyDescent="0.2">
      <c r="A57" s="76" t="s">
        <v>166</v>
      </c>
      <c r="B57" s="11" t="s">
        <v>184</v>
      </c>
      <c r="C57" s="11">
        <v>2</v>
      </c>
      <c r="D57" s="61" t="s">
        <v>23</v>
      </c>
      <c r="E57" s="196"/>
      <c r="F57" s="60">
        <f t="shared" si="2"/>
        <v>0</v>
      </c>
      <c r="G57" s="37"/>
    </row>
    <row r="58" spans="1:7" s="6" customFormat="1" ht="12.75" x14ac:dyDescent="0.2">
      <c r="A58" s="76" t="s">
        <v>167</v>
      </c>
      <c r="B58" s="11" t="s">
        <v>29</v>
      </c>
      <c r="C58" s="11">
        <v>2</v>
      </c>
      <c r="D58" s="61" t="s">
        <v>23</v>
      </c>
      <c r="E58" s="196"/>
      <c r="F58" s="60">
        <f t="shared" si="2"/>
        <v>0</v>
      </c>
      <c r="G58" s="37"/>
    </row>
    <row r="59" spans="1:7" s="6" customFormat="1" ht="12.75" x14ac:dyDescent="0.2">
      <c r="A59" s="76" t="s">
        <v>168</v>
      </c>
      <c r="B59" s="80" t="s">
        <v>153</v>
      </c>
      <c r="C59" s="11">
        <v>3.84</v>
      </c>
      <c r="D59" s="61" t="s">
        <v>60</v>
      </c>
      <c r="E59" s="199"/>
      <c r="F59" s="60">
        <f t="shared" si="2"/>
        <v>0</v>
      </c>
      <c r="G59" s="37"/>
    </row>
    <row r="60" spans="1:7" s="6" customFormat="1" ht="12.75" x14ac:dyDescent="0.2">
      <c r="A60" s="76" t="s">
        <v>169</v>
      </c>
      <c r="B60" s="80" t="s">
        <v>171</v>
      </c>
      <c r="C60" s="11">
        <v>3.84</v>
      </c>
      <c r="D60" s="61" t="s">
        <v>60</v>
      </c>
      <c r="E60" s="199"/>
      <c r="F60" s="60">
        <f t="shared" si="2"/>
        <v>0</v>
      </c>
      <c r="G60" s="37"/>
    </row>
    <row r="61" spans="1:7" s="6" customFormat="1" ht="12.75" x14ac:dyDescent="0.2">
      <c r="A61" s="76" t="s">
        <v>170</v>
      </c>
      <c r="B61" s="11" t="s">
        <v>33</v>
      </c>
      <c r="C61" s="11">
        <v>1</v>
      </c>
      <c r="D61" s="61" t="s">
        <v>23</v>
      </c>
      <c r="E61" s="203"/>
      <c r="F61" s="60">
        <f t="shared" si="2"/>
        <v>0</v>
      </c>
      <c r="G61" s="37"/>
    </row>
    <row r="62" spans="1:7" s="6" customFormat="1" ht="14.25" customHeight="1" x14ac:dyDescent="0.2">
      <c r="A62" s="49"/>
      <c r="B62" s="50"/>
      <c r="C62" s="58"/>
      <c r="D62" s="50"/>
      <c r="E62" s="194"/>
      <c r="F62" s="64"/>
      <c r="G62" s="37"/>
    </row>
    <row r="63" spans="1:7" s="6" customFormat="1" ht="12.75" x14ac:dyDescent="0.2">
      <c r="A63" s="81">
        <v>9</v>
      </c>
      <c r="B63" s="54" t="s">
        <v>49</v>
      </c>
      <c r="C63" s="58"/>
      <c r="D63" s="50"/>
      <c r="E63" s="194"/>
      <c r="F63" s="64"/>
      <c r="G63" s="37"/>
    </row>
    <row r="64" spans="1:7" s="6" customFormat="1" ht="38.25" x14ac:dyDescent="0.2">
      <c r="A64" s="66">
        <f>+A63+0.1</f>
        <v>9.1</v>
      </c>
      <c r="B64" s="82" t="s">
        <v>90</v>
      </c>
      <c r="C64" s="64">
        <v>2</v>
      </c>
      <c r="D64" s="65" t="s">
        <v>23</v>
      </c>
      <c r="E64" s="199"/>
      <c r="F64" s="60">
        <f>ROUND(E64*C64,2)</f>
        <v>0</v>
      </c>
      <c r="G64" s="37"/>
    </row>
    <row r="65" spans="1:9" s="6" customFormat="1" ht="25.5" x14ac:dyDescent="0.2">
      <c r="A65" s="66">
        <f>+A64+0.1</f>
        <v>9.1999999999999993</v>
      </c>
      <c r="B65" s="60" t="s">
        <v>74</v>
      </c>
      <c r="C65" s="64">
        <v>2</v>
      </c>
      <c r="D65" s="65" t="s">
        <v>23</v>
      </c>
      <c r="E65" s="199"/>
      <c r="F65" s="60">
        <f>ROUND(E65*C65,2)</f>
        <v>0</v>
      </c>
      <c r="G65" s="37"/>
    </row>
    <row r="66" spans="1:9" s="6" customFormat="1" ht="12.75" x14ac:dyDescent="0.2">
      <c r="A66" s="83"/>
      <c r="B66" s="50"/>
      <c r="C66" s="58"/>
      <c r="D66" s="50"/>
      <c r="E66" s="194"/>
      <c r="F66" s="64"/>
      <c r="G66" s="37"/>
    </row>
    <row r="67" spans="1:9" s="6" customFormat="1" ht="12.75" customHeight="1" x14ac:dyDescent="0.2">
      <c r="A67" s="81">
        <v>10</v>
      </c>
      <c r="B67" s="58" t="s">
        <v>47</v>
      </c>
      <c r="C67" s="11"/>
      <c r="D67" s="61"/>
      <c r="E67" s="198"/>
      <c r="F67" s="64"/>
      <c r="G67" s="37"/>
    </row>
    <row r="68" spans="1:9" s="6" customFormat="1" ht="13.5" customHeight="1" x14ac:dyDescent="0.2">
      <c r="A68" s="66">
        <f>+A67+0.1</f>
        <v>10.1</v>
      </c>
      <c r="B68" s="60" t="s">
        <v>48</v>
      </c>
      <c r="C68" s="11">
        <v>1324.5</v>
      </c>
      <c r="D68" s="61" t="s">
        <v>60</v>
      </c>
      <c r="E68" s="198"/>
      <c r="F68" s="64">
        <f>ROUND(C68*E68,2)</f>
        <v>0</v>
      </c>
      <c r="G68" s="37"/>
    </row>
    <row r="69" spans="1:9" s="6" customFormat="1" ht="27.75" customHeight="1" x14ac:dyDescent="0.2">
      <c r="A69" s="66">
        <f>+A68+0.1</f>
        <v>10.199999999999999</v>
      </c>
      <c r="B69" s="60" t="s">
        <v>76</v>
      </c>
      <c r="C69" s="11">
        <v>1324.5</v>
      </c>
      <c r="D69" s="61" t="s">
        <v>60</v>
      </c>
      <c r="E69" s="198"/>
      <c r="F69" s="64">
        <f>ROUND(C69*E69,2)</f>
        <v>0</v>
      </c>
      <c r="G69" s="37"/>
    </row>
    <row r="70" spans="1:9" s="6" customFormat="1" ht="12.75" customHeight="1" x14ac:dyDescent="0.2">
      <c r="A70" s="66">
        <f>+A69+0.1</f>
        <v>10.3</v>
      </c>
      <c r="B70" s="60" t="s">
        <v>196</v>
      </c>
      <c r="C70" s="11">
        <v>4144.7299999999996</v>
      </c>
      <c r="D70" s="61" t="s">
        <v>77</v>
      </c>
      <c r="E70" s="198"/>
      <c r="F70" s="64">
        <f>ROUND(C70*E70,2)</f>
        <v>0</v>
      </c>
      <c r="G70" s="37"/>
    </row>
    <row r="71" spans="1:9" s="6" customFormat="1" ht="12.75" customHeight="1" x14ac:dyDescent="0.2">
      <c r="A71" s="75"/>
      <c r="B71" s="54"/>
      <c r="C71" s="11"/>
      <c r="D71" s="61"/>
      <c r="E71" s="198"/>
      <c r="F71" s="64"/>
      <c r="G71" s="37"/>
    </row>
    <row r="72" spans="1:9" s="6" customFormat="1" ht="75" customHeight="1" x14ac:dyDescent="0.2">
      <c r="A72" s="81">
        <v>11</v>
      </c>
      <c r="B72" s="84" t="s">
        <v>311</v>
      </c>
      <c r="C72" s="11">
        <v>1766</v>
      </c>
      <c r="D72" s="61" t="s">
        <v>8</v>
      </c>
      <c r="E72" s="198"/>
      <c r="F72" s="64">
        <f>ROUND(C72*E72,2)</f>
        <v>0</v>
      </c>
      <c r="G72" s="37"/>
    </row>
    <row r="73" spans="1:9" s="6" customFormat="1" ht="12.75" customHeight="1" x14ac:dyDescent="0.2">
      <c r="A73" s="85"/>
      <c r="B73" s="54"/>
      <c r="C73" s="11"/>
      <c r="D73" s="61"/>
      <c r="E73" s="198"/>
      <c r="F73" s="64"/>
      <c r="G73" s="37"/>
    </row>
    <row r="74" spans="1:9" s="6" customFormat="1" ht="26.25" customHeight="1" x14ac:dyDescent="0.2">
      <c r="A74" s="3">
        <v>12</v>
      </c>
      <c r="B74" s="60" t="s">
        <v>79</v>
      </c>
      <c r="C74" s="86">
        <v>1766</v>
      </c>
      <c r="D74" s="87" t="s">
        <v>8</v>
      </c>
      <c r="E74" s="195"/>
      <c r="F74" s="64">
        <f>ROUND(C74*E74,2)</f>
        <v>0</v>
      </c>
      <c r="G74" s="37"/>
    </row>
    <row r="75" spans="1:9" s="5" customFormat="1" ht="14.25" customHeight="1" x14ac:dyDescent="0.2">
      <c r="A75" s="88"/>
      <c r="B75" s="89" t="s">
        <v>197</v>
      </c>
      <c r="C75" s="90"/>
      <c r="D75" s="91"/>
      <c r="E75" s="204"/>
      <c r="F75" s="176">
        <f>SUM(F9:F74)</f>
        <v>0</v>
      </c>
      <c r="G75" s="37"/>
      <c r="H75" s="6"/>
      <c r="I75" s="6"/>
    </row>
    <row r="76" spans="1:9" s="6" customFormat="1" ht="12.75" customHeight="1" x14ac:dyDescent="0.2">
      <c r="A76" s="49"/>
      <c r="B76" s="50"/>
      <c r="C76" s="51"/>
      <c r="D76" s="52"/>
      <c r="E76" s="193"/>
      <c r="F76" s="239"/>
      <c r="G76" s="37"/>
    </row>
    <row r="77" spans="1:9" s="5" customFormat="1" ht="26.25" customHeight="1" x14ac:dyDescent="0.2">
      <c r="A77" s="50" t="s">
        <v>18</v>
      </c>
      <c r="B77" s="62" t="s">
        <v>332</v>
      </c>
      <c r="C77" s="62"/>
      <c r="D77" s="50"/>
      <c r="E77" s="206"/>
      <c r="F77" s="241"/>
      <c r="G77" s="37"/>
      <c r="H77" s="6"/>
      <c r="I77" s="6"/>
    </row>
    <row r="78" spans="1:9" s="5" customFormat="1" ht="12.75" customHeight="1" x14ac:dyDescent="0.2">
      <c r="A78" s="73">
        <v>1</v>
      </c>
      <c r="B78" s="58" t="s">
        <v>117</v>
      </c>
      <c r="C78" s="16"/>
      <c r="D78" s="61"/>
      <c r="E78" s="206"/>
      <c r="F78" s="242"/>
      <c r="G78" s="37"/>
      <c r="H78" s="6"/>
      <c r="I78" s="6"/>
    </row>
    <row r="79" spans="1:9" s="6" customFormat="1" ht="12.75" customHeight="1" x14ac:dyDescent="0.2">
      <c r="A79" s="92">
        <v>1.1000000000000001</v>
      </c>
      <c r="B79" s="11" t="s">
        <v>119</v>
      </c>
      <c r="C79" s="11">
        <v>2</v>
      </c>
      <c r="D79" s="61" t="s">
        <v>120</v>
      </c>
      <c r="E79" s="196"/>
      <c r="F79" s="243">
        <f>ROUND(C79*E79,2)</f>
        <v>0</v>
      </c>
      <c r="G79" s="37"/>
    </row>
    <row r="80" spans="1:9" s="6" customFormat="1" ht="12.75" customHeight="1" x14ac:dyDescent="0.2">
      <c r="A80" s="49"/>
      <c r="B80" s="74"/>
      <c r="C80" s="16"/>
      <c r="D80" s="61"/>
      <c r="E80" s="206"/>
      <c r="F80" s="243"/>
      <c r="G80" s="37"/>
    </row>
    <row r="81" spans="1:9" s="6" customFormat="1" ht="12.75" customHeight="1" x14ac:dyDescent="0.2">
      <c r="A81" s="73">
        <v>2</v>
      </c>
      <c r="B81" s="74" t="s">
        <v>16</v>
      </c>
      <c r="C81" s="16"/>
      <c r="D81" s="61"/>
      <c r="E81" s="206"/>
      <c r="F81" s="243"/>
      <c r="G81" s="37"/>
    </row>
    <row r="82" spans="1:9" s="6" customFormat="1" ht="12.75" customHeight="1" x14ac:dyDescent="0.2">
      <c r="A82" s="8">
        <f>+A81+0.1</f>
        <v>2.1</v>
      </c>
      <c r="B82" s="80" t="s">
        <v>121</v>
      </c>
      <c r="C82" s="16">
        <v>726.75</v>
      </c>
      <c r="D82" s="61" t="s">
        <v>38</v>
      </c>
      <c r="E82" s="206"/>
      <c r="F82" s="243">
        <f>ROUND(C82*E82,2)</f>
        <v>0</v>
      </c>
      <c r="G82" s="37"/>
    </row>
    <row r="83" spans="1:9" s="6" customFormat="1" ht="12.75" customHeight="1" x14ac:dyDescent="0.2">
      <c r="A83" s="8">
        <f t="shared" ref="A83:A85" si="3">+A82+0.1</f>
        <v>2.2000000000000002</v>
      </c>
      <c r="B83" s="60" t="s">
        <v>62</v>
      </c>
      <c r="C83" s="16">
        <v>116.42</v>
      </c>
      <c r="D83" s="61" t="s">
        <v>64</v>
      </c>
      <c r="E83" s="206"/>
      <c r="F83" s="243">
        <f>ROUND(C83*E83,2)</f>
        <v>0</v>
      </c>
      <c r="G83" s="37"/>
    </row>
    <row r="84" spans="1:9" s="6" customFormat="1" ht="27" customHeight="1" x14ac:dyDescent="0.2">
      <c r="A84" s="8">
        <f t="shared" si="3"/>
        <v>2.2999999999999998</v>
      </c>
      <c r="B84" s="93" t="s">
        <v>122</v>
      </c>
      <c r="C84" s="16">
        <v>29.58</v>
      </c>
      <c r="D84" s="61" t="s">
        <v>66</v>
      </c>
      <c r="E84" s="196"/>
      <c r="F84" s="243">
        <f>ROUND(C84*E84,2)</f>
        <v>0</v>
      </c>
      <c r="G84" s="37"/>
    </row>
    <row r="85" spans="1:9" s="6" customFormat="1" ht="26.25" customHeight="1" x14ac:dyDescent="0.2">
      <c r="A85" s="8">
        <f t="shared" si="3"/>
        <v>2.4</v>
      </c>
      <c r="B85" s="60" t="s">
        <v>176</v>
      </c>
      <c r="C85" s="16">
        <v>104.21</v>
      </c>
      <c r="D85" s="61" t="s">
        <v>61</v>
      </c>
      <c r="E85" s="206"/>
      <c r="F85" s="243">
        <f>ROUND(C85*E85,2)</f>
        <v>0</v>
      </c>
      <c r="G85" s="37"/>
    </row>
    <row r="86" spans="1:9" s="5" customFormat="1" ht="15" customHeight="1" x14ac:dyDescent="0.2">
      <c r="A86" s="17"/>
      <c r="B86" s="94"/>
      <c r="C86" s="17"/>
      <c r="D86" s="95"/>
      <c r="E86" s="207"/>
      <c r="F86" s="244"/>
      <c r="G86" s="37"/>
      <c r="H86" s="6"/>
      <c r="I86" s="6"/>
    </row>
    <row r="87" spans="1:9" s="6" customFormat="1" ht="12.75" customHeight="1" x14ac:dyDescent="0.2">
      <c r="A87" s="73">
        <v>3</v>
      </c>
      <c r="B87" s="74" t="s">
        <v>308</v>
      </c>
      <c r="C87" s="16"/>
      <c r="D87" s="61"/>
      <c r="E87" s="206"/>
      <c r="F87" s="243"/>
      <c r="G87" s="37"/>
    </row>
    <row r="88" spans="1:9" s="6" customFormat="1" ht="12.75" customHeight="1" x14ac:dyDescent="0.2">
      <c r="A88" s="8">
        <f>+A87+0.1</f>
        <v>3.1</v>
      </c>
      <c r="B88" s="80" t="s">
        <v>255</v>
      </c>
      <c r="C88" s="16">
        <v>17.93</v>
      </c>
      <c r="D88" s="61" t="s">
        <v>38</v>
      </c>
      <c r="E88" s="206"/>
      <c r="F88" s="243">
        <f t="shared" ref="F88:F96" si="4">ROUND(C88*E88,2)</f>
        <v>0</v>
      </c>
      <c r="G88" s="37"/>
    </row>
    <row r="89" spans="1:9" s="6" customFormat="1" ht="12.75" customHeight="1" x14ac:dyDescent="0.2">
      <c r="A89" s="8">
        <f t="shared" ref="A89:A96" si="5">+A88+0.1</f>
        <v>3.2</v>
      </c>
      <c r="B89" s="80" t="s">
        <v>256</v>
      </c>
      <c r="C89" s="16">
        <v>1.24</v>
      </c>
      <c r="D89" s="61" t="s">
        <v>38</v>
      </c>
      <c r="E89" s="206"/>
      <c r="F89" s="243">
        <f t="shared" si="4"/>
        <v>0</v>
      </c>
      <c r="G89" s="37"/>
    </row>
    <row r="90" spans="1:9" s="6" customFormat="1" ht="12.75" customHeight="1" x14ac:dyDescent="0.2">
      <c r="A90" s="8">
        <f t="shared" si="5"/>
        <v>3.3</v>
      </c>
      <c r="B90" s="80" t="s">
        <v>257</v>
      </c>
      <c r="C90" s="16">
        <v>8.6199999999999992</v>
      </c>
      <c r="D90" s="61" t="s">
        <v>38</v>
      </c>
      <c r="E90" s="206"/>
      <c r="F90" s="243">
        <f t="shared" si="4"/>
        <v>0</v>
      </c>
      <c r="G90" s="37"/>
    </row>
    <row r="91" spans="1:9" s="6" customFormat="1" ht="12.75" customHeight="1" x14ac:dyDescent="0.2">
      <c r="A91" s="8">
        <f t="shared" si="5"/>
        <v>3.4</v>
      </c>
      <c r="B91" s="80" t="s">
        <v>258</v>
      </c>
      <c r="C91" s="16">
        <v>1.98</v>
      </c>
      <c r="D91" s="61" t="s">
        <v>38</v>
      </c>
      <c r="E91" s="206"/>
      <c r="F91" s="243">
        <f t="shared" si="4"/>
        <v>0</v>
      </c>
      <c r="G91" s="37"/>
    </row>
    <row r="92" spans="1:9" s="6" customFormat="1" ht="12.75" customHeight="1" x14ac:dyDescent="0.2">
      <c r="A92" s="8">
        <f t="shared" si="5"/>
        <v>3.5</v>
      </c>
      <c r="B92" s="80" t="s">
        <v>259</v>
      </c>
      <c r="C92" s="16">
        <v>0.5</v>
      </c>
      <c r="D92" s="61" t="s">
        <v>38</v>
      </c>
      <c r="E92" s="206"/>
      <c r="F92" s="243">
        <f t="shared" si="4"/>
        <v>0</v>
      </c>
      <c r="G92" s="37"/>
    </row>
    <row r="93" spans="1:9" s="6" customFormat="1" ht="12.75" customHeight="1" x14ac:dyDescent="0.2">
      <c r="A93" s="8">
        <f t="shared" si="5"/>
        <v>3.6</v>
      </c>
      <c r="B93" s="80" t="s">
        <v>260</v>
      </c>
      <c r="C93" s="16">
        <v>33.53</v>
      </c>
      <c r="D93" s="61" t="s">
        <v>38</v>
      </c>
      <c r="E93" s="206"/>
      <c r="F93" s="243">
        <f t="shared" si="4"/>
        <v>0</v>
      </c>
      <c r="G93" s="37"/>
    </row>
    <row r="94" spans="1:9" s="6" customFormat="1" ht="12.75" customHeight="1" x14ac:dyDescent="0.2">
      <c r="A94" s="8">
        <f t="shared" si="5"/>
        <v>3.7</v>
      </c>
      <c r="B94" s="80" t="s">
        <v>261</v>
      </c>
      <c r="C94" s="16">
        <v>1.81</v>
      </c>
      <c r="D94" s="61" t="s">
        <v>38</v>
      </c>
      <c r="E94" s="206"/>
      <c r="F94" s="243">
        <f t="shared" si="4"/>
        <v>0</v>
      </c>
      <c r="G94" s="37"/>
    </row>
    <row r="95" spans="1:9" s="6" customFormat="1" ht="12.75" customHeight="1" x14ac:dyDescent="0.2">
      <c r="A95" s="8">
        <f t="shared" si="5"/>
        <v>3.8</v>
      </c>
      <c r="B95" s="80" t="s">
        <v>262</v>
      </c>
      <c r="C95" s="16">
        <v>11.54</v>
      </c>
      <c r="D95" s="61" t="s">
        <v>38</v>
      </c>
      <c r="E95" s="206"/>
      <c r="F95" s="243">
        <f t="shared" si="4"/>
        <v>0</v>
      </c>
      <c r="G95" s="37"/>
    </row>
    <row r="96" spans="1:9" s="6" customFormat="1" ht="12.75" customHeight="1" x14ac:dyDescent="0.2">
      <c r="A96" s="8">
        <f t="shared" si="5"/>
        <v>3.9</v>
      </c>
      <c r="B96" s="80" t="s">
        <v>263</v>
      </c>
      <c r="C96" s="16">
        <v>4.75</v>
      </c>
      <c r="D96" s="61" t="s">
        <v>38</v>
      </c>
      <c r="E96" s="206"/>
      <c r="F96" s="243">
        <f t="shared" si="4"/>
        <v>0</v>
      </c>
      <c r="G96" s="37"/>
    </row>
    <row r="97" spans="1:9" s="6" customFormat="1" ht="12.75" customHeight="1" x14ac:dyDescent="0.2">
      <c r="A97" s="16"/>
      <c r="B97" s="80"/>
      <c r="C97" s="16"/>
      <c r="D97" s="61"/>
      <c r="E97" s="206"/>
      <c r="F97" s="243"/>
      <c r="G97" s="37"/>
    </row>
    <row r="98" spans="1:9" s="6" customFormat="1" ht="12.75" customHeight="1" x14ac:dyDescent="0.2">
      <c r="A98" s="73">
        <v>4</v>
      </c>
      <c r="B98" s="74" t="s">
        <v>115</v>
      </c>
      <c r="C98" s="16"/>
      <c r="D98" s="61"/>
      <c r="E98" s="206"/>
      <c r="F98" s="243"/>
      <c r="G98" s="37"/>
    </row>
    <row r="99" spans="1:9" s="6" customFormat="1" ht="12.75" customHeight="1" x14ac:dyDescent="0.2">
      <c r="A99" s="8">
        <f>+A98+0.1</f>
        <v>4.0999999999999996</v>
      </c>
      <c r="B99" s="80" t="s">
        <v>40</v>
      </c>
      <c r="C99" s="16">
        <v>260.18</v>
      </c>
      <c r="D99" s="61" t="s">
        <v>60</v>
      </c>
      <c r="E99" s="206"/>
      <c r="F99" s="243">
        <f t="shared" ref="F99:F106" si="6">ROUND(C99*E99,2)</f>
        <v>0</v>
      </c>
      <c r="G99" s="37"/>
    </row>
    <row r="100" spans="1:9" s="6" customFormat="1" ht="12.75" customHeight="1" x14ac:dyDescent="0.2">
      <c r="A100" s="8">
        <f>+A99+0.1</f>
        <v>4.2</v>
      </c>
      <c r="B100" s="80" t="s">
        <v>41</v>
      </c>
      <c r="C100" s="16">
        <v>133.46</v>
      </c>
      <c r="D100" s="61" t="s">
        <v>60</v>
      </c>
      <c r="E100" s="206"/>
      <c r="F100" s="243">
        <f t="shared" si="6"/>
        <v>0</v>
      </c>
      <c r="G100" s="37"/>
    </row>
    <row r="101" spans="1:9" s="6" customFormat="1" ht="12.75" customHeight="1" x14ac:dyDescent="0.2">
      <c r="A101" s="8">
        <f t="shared" ref="A101:A107" si="7">+A100+0.1</f>
        <v>4.3</v>
      </c>
      <c r="B101" s="80" t="s">
        <v>42</v>
      </c>
      <c r="C101" s="16">
        <v>67.239999999999995</v>
      </c>
      <c r="D101" s="61" t="s">
        <v>60</v>
      </c>
      <c r="E101" s="206"/>
      <c r="F101" s="243">
        <f t="shared" si="6"/>
        <v>0</v>
      </c>
      <c r="G101" s="37"/>
    </row>
    <row r="102" spans="1:9" s="6" customFormat="1" ht="12.75" customHeight="1" x14ac:dyDescent="0.2">
      <c r="A102" s="8">
        <f t="shared" si="7"/>
        <v>4.4000000000000004</v>
      </c>
      <c r="B102" s="11" t="s">
        <v>129</v>
      </c>
      <c r="C102" s="16">
        <v>126.72</v>
      </c>
      <c r="D102" s="61" t="s">
        <v>60</v>
      </c>
      <c r="E102" s="206"/>
      <c r="F102" s="243">
        <f t="shared" si="6"/>
        <v>0</v>
      </c>
      <c r="G102" s="37"/>
    </row>
    <row r="103" spans="1:9" s="6" customFormat="1" ht="12.75" customHeight="1" x14ac:dyDescent="0.2">
      <c r="A103" s="8">
        <f t="shared" si="7"/>
        <v>4.5</v>
      </c>
      <c r="B103" s="11" t="s">
        <v>123</v>
      </c>
      <c r="C103" s="16">
        <v>76.8</v>
      </c>
      <c r="D103" s="61" t="s">
        <v>60</v>
      </c>
      <c r="E103" s="206"/>
      <c r="F103" s="243">
        <f t="shared" si="6"/>
        <v>0</v>
      </c>
      <c r="G103" s="37"/>
    </row>
    <row r="104" spans="1:9" s="6" customFormat="1" ht="13.5" customHeight="1" x14ac:dyDescent="0.2">
      <c r="A104" s="8">
        <f t="shared" si="7"/>
        <v>4.5999999999999996</v>
      </c>
      <c r="B104" s="11" t="s">
        <v>43</v>
      </c>
      <c r="C104" s="16">
        <v>93.4</v>
      </c>
      <c r="D104" s="61" t="s">
        <v>8</v>
      </c>
      <c r="E104" s="206"/>
      <c r="F104" s="243">
        <f t="shared" si="6"/>
        <v>0</v>
      </c>
      <c r="G104" s="37"/>
    </row>
    <row r="105" spans="1:9" s="6" customFormat="1" ht="12.75" customHeight="1" x14ac:dyDescent="0.2">
      <c r="A105" s="8">
        <f t="shared" si="7"/>
        <v>4.7</v>
      </c>
      <c r="B105" s="11" t="s">
        <v>250</v>
      </c>
      <c r="C105" s="16">
        <v>32.840000000000003</v>
      </c>
      <c r="D105" s="61" t="s">
        <v>60</v>
      </c>
      <c r="E105" s="206"/>
      <c r="F105" s="243">
        <f t="shared" si="6"/>
        <v>0</v>
      </c>
      <c r="G105" s="37"/>
    </row>
    <row r="106" spans="1:9" s="6" customFormat="1" ht="12.75" customHeight="1" x14ac:dyDescent="0.2">
      <c r="A106" s="8">
        <f t="shared" si="7"/>
        <v>4.8</v>
      </c>
      <c r="B106" s="11" t="s">
        <v>194</v>
      </c>
      <c r="C106" s="16">
        <v>105.6</v>
      </c>
      <c r="D106" s="61" t="s">
        <v>60</v>
      </c>
      <c r="E106" s="206"/>
      <c r="F106" s="243">
        <f t="shared" si="6"/>
        <v>0</v>
      </c>
      <c r="G106" s="37"/>
    </row>
    <row r="107" spans="1:9" s="6" customFormat="1" ht="12.75" customHeight="1" x14ac:dyDescent="0.2">
      <c r="A107" s="8">
        <f t="shared" si="7"/>
        <v>4.9000000000000004</v>
      </c>
      <c r="B107" s="11" t="s">
        <v>193</v>
      </c>
      <c r="C107" s="16">
        <v>30.72</v>
      </c>
      <c r="D107" s="61" t="s">
        <v>60</v>
      </c>
      <c r="E107" s="206"/>
      <c r="F107" s="243">
        <f>E107*C107</f>
        <v>0</v>
      </c>
      <c r="G107" s="37"/>
    </row>
    <row r="108" spans="1:9" s="6" customFormat="1" ht="27.75" customHeight="1" x14ac:dyDescent="0.2">
      <c r="A108" s="8">
        <v>4.0999999999999996</v>
      </c>
      <c r="B108" s="82" t="s">
        <v>192</v>
      </c>
      <c r="C108" s="16">
        <v>102</v>
      </c>
      <c r="D108" s="61" t="s">
        <v>8</v>
      </c>
      <c r="E108" s="206"/>
      <c r="F108" s="243">
        <f>E108*C108</f>
        <v>0</v>
      </c>
      <c r="G108" s="37"/>
    </row>
    <row r="109" spans="1:9" s="5" customFormat="1" ht="11.25" customHeight="1" x14ac:dyDescent="0.2">
      <c r="A109" s="17"/>
      <c r="B109" s="94"/>
      <c r="C109" s="17"/>
      <c r="D109" s="95"/>
      <c r="E109" s="207"/>
      <c r="F109" s="244"/>
      <c r="G109" s="37"/>
      <c r="H109" s="6"/>
      <c r="I109" s="6"/>
    </row>
    <row r="110" spans="1:9" s="6" customFormat="1" ht="12.75" customHeight="1" x14ac:dyDescent="0.2">
      <c r="A110" s="73">
        <v>5</v>
      </c>
      <c r="B110" s="54" t="s">
        <v>248</v>
      </c>
      <c r="C110" s="16">
        <v>1</v>
      </c>
      <c r="D110" s="61" t="s">
        <v>6</v>
      </c>
      <c r="E110" s="206"/>
      <c r="F110" s="243">
        <f>ROUND(C110*E110,2)</f>
        <v>0</v>
      </c>
      <c r="G110" s="37"/>
    </row>
    <row r="111" spans="1:9" s="5" customFormat="1" ht="4.5" customHeight="1" x14ac:dyDescent="0.2">
      <c r="A111" s="17"/>
      <c r="B111" s="94"/>
      <c r="C111" s="17"/>
      <c r="D111" s="95"/>
      <c r="E111" s="207"/>
      <c r="F111" s="244"/>
      <c r="G111" s="37"/>
      <c r="H111" s="6"/>
      <c r="I111" s="6"/>
    </row>
    <row r="112" spans="1:9" s="6" customFormat="1" ht="12.75" customHeight="1" x14ac:dyDescent="0.2">
      <c r="A112" s="73">
        <v>6</v>
      </c>
      <c r="B112" s="74" t="s">
        <v>56</v>
      </c>
      <c r="C112" s="16"/>
      <c r="D112" s="61"/>
      <c r="E112" s="206"/>
      <c r="F112" s="243"/>
      <c r="G112" s="37"/>
    </row>
    <row r="113" spans="1:7" s="6" customFormat="1" ht="12.75" customHeight="1" x14ac:dyDescent="0.2">
      <c r="A113" s="8">
        <f>+A112+0.1</f>
        <v>6.1</v>
      </c>
      <c r="B113" s="80" t="s">
        <v>131</v>
      </c>
      <c r="C113" s="16">
        <v>76.75</v>
      </c>
      <c r="D113" s="61" t="s">
        <v>38</v>
      </c>
      <c r="E113" s="206"/>
      <c r="F113" s="243">
        <f>ROUND(C113*E113,2)</f>
        <v>0</v>
      </c>
      <c r="G113" s="37"/>
    </row>
    <row r="114" spans="1:7" s="6" customFormat="1" ht="24.75" customHeight="1" x14ac:dyDescent="0.2">
      <c r="A114" s="8">
        <f t="shared" ref="A114:A115" si="8">+A113+0.1</f>
        <v>6.2</v>
      </c>
      <c r="B114" s="60" t="s">
        <v>57</v>
      </c>
      <c r="C114" s="16">
        <v>13.24</v>
      </c>
      <c r="D114" s="61" t="s">
        <v>37</v>
      </c>
      <c r="E114" s="206"/>
      <c r="F114" s="243">
        <f>ROUND(C114*E114,2)</f>
        <v>0</v>
      </c>
      <c r="G114" s="37"/>
    </row>
    <row r="115" spans="1:7" s="41" customFormat="1" ht="17.25" customHeight="1" x14ac:dyDescent="0.2">
      <c r="A115" s="96">
        <f t="shared" si="8"/>
        <v>6.3</v>
      </c>
      <c r="B115" s="97" t="s">
        <v>126</v>
      </c>
      <c r="C115" s="42">
        <v>76.75</v>
      </c>
      <c r="D115" s="98" t="s">
        <v>38</v>
      </c>
      <c r="E115" s="208"/>
      <c r="F115" s="245">
        <f>ROUND(C115*E115,2)</f>
        <v>0</v>
      </c>
      <c r="G115" s="40"/>
    </row>
    <row r="116" spans="1:7" s="6" customFormat="1" ht="10.5" customHeight="1" x14ac:dyDescent="0.2">
      <c r="A116" s="8"/>
      <c r="B116" s="80"/>
      <c r="C116" s="16"/>
      <c r="D116" s="87"/>
      <c r="E116" s="206"/>
      <c r="F116" s="243"/>
      <c r="G116" s="37"/>
    </row>
    <row r="117" spans="1:7" s="6" customFormat="1" ht="13.5" customHeight="1" x14ac:dyDescent="0.2">
      <c r="A117" s="73">
        <v>7</v>
      </c>
      <c r="B117" s="74" t="s">
        <v>282</v>
      </c>
      <c r="C117" s="16">
        <v>1</v>
      </c>
      <c r="D117" s="61" t="s">
        <v>23</v>
      </c>
      <c r="E117" s="206"/>
      <c r="F117" s="243">
        <f>ROUND(C117*E117,2)</f>
        <v>0</v>
      </c>
      <c r="G117" s="37"/>
    </row>
    <row r="118" spans="1:7" s="6" customFormat="1" ht="14.25" customHeight="1" x14ac:dyDescent="0.2">
      <c r="A118" s="8"/>
      <c r="B118" s="11"/>
      <c r="C118" s="16"/>
      <c r="D118" s="61"/>
      <c r="E118" s="206"/>
      <c r="F118" s="243"/>
      <c r="G118" s="37"/>
    </row>
    <row r="119" spans="1:7" s="6" customFormat="1" ht="13.5" customHeight="1" x14ac:dyDescent="0.2">
      <c r="A119" s="73">
        <v>8</v>
      </c>
      <c r="B119" s="74" t="s">
        <v>231</v>
      </c>
      <c r="C119" s="16"/>
      <c r="D119" s="61"/>
      <c r="E119" s="206"/>
      <c r="F119" s="243"/>
      <c r="G119" s="37"/>
    </row>
    <row r="120" spans="1:7" s="6" customFormat="1" ht="14.25" customHeight="1" x14ac:dyDescent="0.2">
      <c r="A120" s="8">
        <f>+A119+0.1</f>
        <v>8.1</v>
      </c>
      <c r="B120" s="11" t="s">
        <v>334</v>
      </c>
      <c r="C120" s="16">
        <v>2</v>
      </c>
      <c r="D120" s="61" t="s">
        <v>23</v>
      </c>
      <c r="E120" s="206"/>
      <c r="F120" s="243">
        <f>ROUND(C120*E120,2)</f>
        <v>0</v>
      </c>
      <c r="G120" s="37"/>
    </row>
    <row r="121" spans="1:7" s="6" customFormat="1" ht="27" customHeight="1" x14ac:dyDescent="0.2">
      <c r="A121" s="8">
        <f t="shared" ref="A121:A122" si="9">+A120+0.1</f>
        <v>8.1999999999999993</v>
      </c>
      <c r="B121" s="93" t="s">
        <v>124</v>
      </c>
      <c r="C121" s="16">
        <v>1</v>
      </c>
      <c r="D121" s="61" t="s">
        <v>23</v>
      </c>
      <c r="E121" s="206"/>
      <c r="F121" s="243">
        <f>ROUND(C121*E121,2)</f>
        <v>0</v>
      </c>
      <c r="G121" s="37"/>
    </row>
    <row r="122" spans="1:7" s="6" customFormat="1" ht="25.5" customHeight="1" x14ac:dyDescent="0.2">
      <c r="A122" s="8">
        <f t="shared" si="9"/>
        <v>8.3000000000000007</v>
      </c>
      <c r="B122" s="60" t="s">
        <v>130</v>
      </c>
      <c r="C122" s="11">
        <v>1</v>
      </c>
      <c r="D122" s="61" t="s">
        <v>23</v>
      </c>
      <c r="E122" s="196"/>
      <c r="F122" s="243">
        <f>ROUND(C122*E122,2)</f>
        <v>0</v>
      </c>
      <c r="G122" s="37"/>
    </row>
    <row r="123" spans="1:7" s="6" customFormat="1" ht="12.75" customHeight="1" x14ac:dyDescent="0.2">
      <c r="A123" s="8"/>
      <c r="B123" s="60"/>
      <c r="C123" s="11"/>
      <c r="D123" s="61"/>
      <c r="E123" s="196"/>
      <c r="F123" s="243"/>
      <c r="G123" s="37"/>
    </row>
    <row r="124" spans="1:7" s="6" customFormat="1" ht="26.25" customHeight="1" x14ac:dyDescent="0.2">
      <c r="A124" s="73">
        <v>9</v>
      </c>
      <c r="B124" s="54" t="s">
        <v>221</v>
      </c>
      <c r="C124" s="16"/>
      <c r="D124" s="61"/>
      <c r="E124" s="206"/>
      <c r="F124" s="243"/>
      <c r="G124" s="37"/>
    </row>
    <row r="125" spans="1:7" s="6" customFormat="1" ht="13.5" customHeight="1" x14ac:dyDescent="0.2">
      <c r="A125" s="92">
        <v>9.1</v>
      </c>
      <c r="B125" s="60" t="s">
        <v>264</v>
      </c>
      <c r="C125" s="16">
        <v>28.1</v>
      </c>
      <c r="D125" s="61" t="s">
        <v>8</v>
      </c>
      <c r="E125" s="206"/>
      <c r="F125" s="243">
        <f t="shared" ref="F125:F134" si="10">ROUND(C125*E125,2)</f>
        <v>0</v>
      </c>
      <c r="G125" s="37"/>
    </row>
    <row r="126" spans="1:7" s="6" customFormat="1" ht="13.5" customHeight="1" x14ac:dyDescent="0.2">
      <c r="A126" s="92">
        <v>9.1999999999999993</v>
      </c>
      <c r="B126" s="60" t="s">
        <v>265</v>
      </c>
      <c r="C126" s="16">
        <v>17.37</v>
      </c>
      <c r="D126" s="61" t="s">
        <v>8</v>
      </c>
      <c r="E126" s="206"/>
      <c r="F126" s="243">
        <f t="shared" si="10"/>
        <v>0</v>
      </c>
      <c r="G126" s="37"/>
    </row>
    <row r="127" spans="1:7" s="6" customFormat="1" ht="13.5" customHeight="1" x14ac:dyDescent="0.2">
      <c r="A127" s="92">
        <v>9.3000000000000007</v>
      </c>
      <c r="B127" s="60" t="s">
        <v>266</v>
      </c>
      <c r="C127" s="16">
        <v>5</v>
      </c>
      <c r="D127" s="61" t="s">
        <v>23</v>
      </c>
      <c r="E127" s="206"/>
      <c r="F127" s="243">
        <f t="shared" si="10"/>
        <v>0</v>
      </c>
      <c r="G127" s="37"/>
    </row>
    <row r="128" spans="1:7" s="6" customFormat="1" ht="13.5" customHeight="1" x14ac:dyDescent="0.2">
      <c r="A128" s="92">
        <v>9.4</v>
      </c>
      <c r="B128" s="60" t="s">
        <v>217</v>
      </c>
      <c r="C128" s="16">
        <v>3</v>
      </c>
      <c r="D128" s="61" t="s">
        <v>23</v>
      </c>
      <c r="E128" s="206"/>
      <c r="F128" s="243">
        <f t="shared" si="10"/>
        <v>0</v>
      </c>
      <c r="G128" s="37"/>
    </row>
    <row r="129" spans="1:9" s="6" customFormat="1" ht="13.5" customHeight="1" x14ac:dyDescent="0.2">
      <c r="A129" s="92">
        <v>9.5</v>
      </c>
      <c r="B129" s="60" t="s">
        <v>218</v>
      </c>
      <c r="C129" s="16">
        <v>4</v>
      </c>
      <c r="D129" s="61" t="s">
        <v>23</v>
      </c>
      <c r="E129" s="206"/>
      <c r="F129" s="243">
        <f t="shared" si="10"/>
        <v>0</v>
      </c>
      <c r="G129" s="37"/>
    </row>
    <row r="130" spans="1:9" s="6" customFormat="1" ht="13.5" customHeight="1" x14ac:dyDescent="0.2">
      <c r="A130" s="92">
        <v>9.6</v>
      </c>
      <c r="B130" s="60" t="s">
        <v>219</v>
      </c>
      <c r="C130" s="16">
        <v>3</v>
      </c>
      <c r="D130" s="61" t="s">
        <v>23</v>
      </c>
      <c r="E130" s="206"/>
      <c r="F130" s="243">
        <f t="shared" si="10"/>
        <v>0</v>
      </c>
      <c r="G130" s="37"/>
    </row>
    <row r="131" spans="1:9" s="6" customFormat="1" ht="39" customHeight="1" x14ac:dyDescent="0.2">
      <c r="A131" s="92">
        <v>9.6999999999999993</v>
      </c>
      <c r="B131" s="82" t="s">
        <v>220</v>
      </c>
      <c r="C131" s="16">
        <v>4</v>
      </c>
      <c r="D131" s="61" t="s">
        <v>23</v>
      </c>
      <c r="E131" s="206"/>
      <c r="F131" s="243">
        <f t="shared" si="10"/>
        <v>0</v>
      </c>
      <c r="G131" s="37"/>
    </row>
    <row r="132" spans="1:9" s="6" customFormat="1" ht="38.25" customHeight="1" x14ac:dyDescent="0.2">
      <c r="A132" s="92">
        <v>9.8000000000000007</v>
      </c>
      <c r="B132" s="82" t="s">
        <v>267</v>
      </c>
      <c r="C132" s="16">
        <v>1</v>
      </c>
      <c r="D132" s="61" t="s">
        <v>23</v>
      </c>
      <c r="E132" s="206"/>
      <c r="F132" s="243">
        <f t="shared" si="10"/>
        <v>0</v>
      </c>
      <c r="G132" s="37"/>
    </row>
    <row r="133" spans="1:9" s="6" customFormat="1" ht="42" customHeight="1" x14ac:dyDescent="0.2">
      <c r="A133" s="92">
        <v>9.9</v>
      </c>
      <c r="B133" s="82" t="s">
        <v>268</v>
      </c>
      <c r="C133" s="16">
        <v>1</v>
      </c>
      <c r="D133" s="99" t="s">
        <v>23</v>
      </c>
      <c r="E133" s="206"/>
      <c r="F133" s="243">
        <f t="shared" si="10"/>
        <v>0</v>
      </c>
      <c r="G133" s="37"/>
    </row>
    <row r="134" spans="1:9" s="6" customFormat="1" ht="17.25" customHeight="1" x14ac:dyDescent="0.2">
      <c r="A134" s="11">
        <v>9.1</v>
      </c>
      <c r="B134" s="60" t="s">
        <v>127</v>
      </c>
      <c r="C134" s="16">
        <v>6</v>
      </c>
      <c r="D134" s="99" t="s">
        <v>23</v>
      </c>
      <c r="E134" s="206"/>
      <c r="F134" s="243">
        <f t="shared" si="10"/>
        <v>0</v>
      </c>
      <c r="G134" s="37"/>
    </row>
    <row r="135" spans="1:9" s="5" customFormat="1" ht="7.5" customHeight="1" x14ac:dyDescent="0.2">
      <c r="A135" s="2"/>
      <c r="B135" s="94"/>
      <c r="C135" s="17"/>
      <c r="D135" s="95"/>
      <c r="E135" s="207"/>
      <c r="F135" s="244"/>
      <c r="G135" s="37"/>
      <c r="H135" s="6"/>
      <c r="I135" s="6"/>
    </row>
    <row r="136" spans="1:9" s="6" customFormat="1" ht="12.75" customHeight="1" x14ac:dyDescent="0.2">
      <c r="A136" s="100">
        <v>10</v>
      </c>
      <c r="B136" s="74" t="s">
        <v>232</v>
      </c>
      <c r="C136" s="16"/>
      <c r="D136" s="61"/>
      <c r="E136" s="206"/>
      <c r="F136" s="243"/>
      <c r="G136" s="37"/>
    </row>
    <row r="137" spans="1:9" s="6" customFormat="1" ht="12.75" customHeight="1" x14ac:dyDescent="0.2">
      <c r="A137" s="8">
        <v>10.1</v>
      </c>
      <c r="B137" s="60" t="s">
        <v>195</v>
      </c>
      <c r="C137" s="16">
        <v>29.81</v>
      </c>
      <c r="D137" s="61" t="s">
        <v>149</v>
      </c>
      <c r="E137" s="196"/>
      <c r="F137" s="243">
        <f>ROUND(C137*E137,2)</f>
        <v>0</v>
      </c>
      <c r="G137" s="37"/>
    </row>
    <row r="138" spans="1:9" s="6" customFormat="1" ht="12.75" customHeight="1" x14ac:dyDescent="0.2">
      <c r="A138" s="8">
        <v>10.199999999999999</v>
      </c>
      <c r="B138" s="60" t="s">
        <v>63</v>
      </c>
      <c r="C138" s="16">
        <v>1.22</v>
      </c>
      <c r="D138" s="65" t="s">
        <v>38</v>
      </c>
      <c r="E138" s="196"/>
      <c r="F138" s="243">
        <f>ROUND(C138*E138,2)</f>
        <v>0</v>
      </c>
      <c r="G138" s="37"/>
    </row>
    <row r="139" spans="1:9" s="6" customFormat="1" ht="23.25" customHeight="1" x14ac:dyDescent="0.2">
      <c r="A139" s="8">
        <v>10.3</v>
      </c>
      <c r="B139" s="60" t="s">
        <v>122</v>
      </c>
      <c r="C139" s="16">
        <v>26.58</v>
      </c>
      <c r="D139" s="65" t="s">
        <v>66</v>
      </c>
      <c r="E139" s="196"/>
      <c r="F139" s="243">
        <f>ROUND(C139*E139,2)</f>
        <v>0</v>
      </c>
      <c r="G139" s="37"/>
    </row>
    <row r="140" spans="1:9" s="6" customFormat="1" ht="12.75" customHeight="1" x14ac:dyDescent="0.2">
      <c r="A140" s="8">
        <v>10.4</v>
      </c>
      <c r="B140" s="101" t="s">
        <v>125</v>
      </c>
      <c r="C140" s="16">
        <v>3.87</v>
      </c>
      <c r="D140" s="65" t="s">
        <v>61</v>
      </c>
      <c r="E140" s="196"/>
      <c r="F140" s="243">
        <f>ROUND(C140*E140,2)</f>
        <v>0</v>
      </c>
      <c r="G140" s="37"/>
    </row>
    <row r="141" spans="1:9" s="5" customFormat="1" ht="12.75" customHeight="1" x14ac:dyDescent="0.2">
      <c r="A141" s="102"/>
      <c r="B141" s="103"/>
      <c r="C141" s="17"/>
      <c r="D141" s="104"/>
      <c r="E141" s="209"/>
      <c r="F141" s="244"/>
      <c r="G141" s="37"/>
      <c r="H141" s="6"/>
      <c r="I141" s="6"/>
    </row>
    <row r="142" spans="1:9" s="5" customFormat="1" ht="12.75" customHeight="1" x14ac:dyDescent="0.2">
      <c r="A142" s="100">
        <v>11</v>
      </c>
      <c r="B142" s="105" t="s">
        <v>179</v>
      </c>
      <c r="C142" s="11"/>
      <c r="D142" s="61"/>
      <c r="E142" s="196"/>
      <c r="F142" s="246"/>
      <c r="G142" s="37"/>
      <c r="H142" s="6"/>
      <c r="I142" s="6"/>
    </row>
    <row r="143" spans="1:9" s="5" customFormat="1" ht="12.75" customHeight="1" x14ac:dyDescent="0.2">
      <c r="A143" s="106">
        <v>11.1</v>
      </c>
      <c r="B143" s="107" t="s">
        <v>119</v>
      </c>
      <c r="C143" s="108">
        <v>74</v>
      </c>
      <c r="D143" s="109" t="s">
        <v>8</v>
      </c>
      <c r="E143" s="14"/>
      <c r="F143" s="243">
        <f>ROUND(C143*E143,2)</f>
        <v>0</v>
      </c>
      <c r="G143" s="37"/>
      <c r="H143" s="6"/>
      <c r="I143" s="6"/>
    </row>
    <row r="144" spans="1:9" s="5" customFormat="1" ht="12.75" customHeight="1" x14ac:dyDescent="0.2">
      <c r="A144" s="110"/>
      <c r="B144" s="105"/>
      <c r="C144" s="108"/>
      <c r="D144" s="109"/>
      <c r="E144" s="15"/>
      <c r="F144" s="247"/>
      <c r="G144" s="37"/>
      <c r="H144" s="6"/>
      <c r="I144" s="6"/>
    </row>
    <row r="145" spans="1:9" s="5" customFormat="1" ht="12.75" customHeight="1" x14ac:dyDescent="0.2">
      <c r="A145" s="106">
        <v>11.2</v>
      </c>
      <c r="B145" s="62" t="s">
        <v>16</v>
      </c>
      <c r="C145" s="11"/>
      <c r="D145" s="61"/>
      <c r="E145" s="209"/>
      <c r="F145" s="248"/>
      <c r="G145" s="37"/>
      <c r="H145" s="6"/>
      <c r="I145" s="6"/>
    </row>
    <row r="146" spans="1:9" s="5" customFormat="1" ht="12.75" customHeight="1" x14ac:dyDescent="0.2">
      <c r="A146" s="16" t="s">
        <v>199</v>
      </c>
      <c r="B146" s="60" t="s">
        <v>133</v>
      </c>
      <c r="C146" s="11">
        <v>29.48</v>
      </c>
      <c r="D146" s="111" t="s">
        <v>64</v>
      </c>
      <c r="E146" s="196"/>
      <c r="F146" s="243">
        <f>ROUND(C146*E146,2)</f>
        <v>0</v>
      </c>
      <c r="G146" s="37"/>
      <c r="H146" s="6"/>
      <c r="I146" s="6"/>
    </row>
    <row r="147" spans="1:9" s="5" customFormat="1" ht="12.75" customHeight="1" x14ac:dyDescent="0.2">
      <c r="A147" s="16" t="s">
        <v>200</v>
      </c>
      <c r="B147" s="60" t="s">
        <v>142</v>
      </c>
      <c r="C147" s="11">
        <v>11.53</v>
      </c>
      <c r="D147" s="111" t="s">
        <v>66</v>
      </c>
      <c r="E147" s="196"/>
      <c r="F147" s="243">
        <f>ROUND(C147*E147,2)</f>
        <v>0</v>
      </c>
      <c r="G147" s="37"/>
      <c r="H147" s="6"/>
      <c r="I147" s="6"/>
    </row>
    <row r="148" spans="1:9" s="43" customFormat="1" ht="12.75" customHeight="1" x14ac:dyDescent="0.2">
      <c r="A148" s="42" t="s">
        <v>201</v>
      </c>
      <c r="B148" s="112" t="s">
        <v>143</v>
      </c>
      <c r="C148" s="71">
        <v>21.54</v>
      </c>
      <c r="D148" s="113" t="s">
        <v>61</v>
      </c>
      <c r="E148" s="201"/>
      <c r="F148" s="245">
        <f>ROUND(C148*E148,2)</f>
        <v>0</v>
      </c>
      <c r="G148" s="40"/>
      <c r="H148" s="41"/>
      <c r="I148" s="41"/>
    </row>
    <row r="149" spans="1:9" s="5" customFormat="1" ht="12.75" customHeight="1" x14ac:dyDescent="0.2">
      <c r="A149" s="17"/>
      <c r="B149" s="114"/>
      <c r="C149" s="2"/>
      <c r="D149" s="95"/>
      <c r="E149" s="209"/>
      <c r="F149" s="249"/>
      <c r="G149" s="37"/>
      <c r="H149" s="6"/>
      <c r="I149" s="6"/>
    </row>
    <row r="150" spans="1:9" s="10" customFormat="1" ht="12.75" x14ac:dyDescent="0.2">
      <c r="A150" s="36">
        <v>11.3</v>
      </c>
      <c r="B150" s="115" t="s">
        <v>333</v>
      </c>
      <c r="C150" s="11"/>
      <c r="D150" s="116"/>
      <c r="E150" s="196"/>
      <c r="F150" s="248"/>
      <c r="G150" s="37"/>
      <c r="H150" s="6"/>
    </row>
    <row r="151" spans="1:9" s="10" customFormat="1" ht="12.75" x14ac:dyDescent="0.2">
      <c r="A151" s="16" t="s">
        <v>202</v>
      </c>
      <c r="B151" s="117" t="s">
        <v>315</v>
      </c>
      <c r="C151" s="11">
        <v>6.59</v>
      </c>
      <c r="D151" s="87" t="s">
        <v>38</v>
      </c>
      <c r="E151" s="196"/>
      <c r="F151" s="243">
        <f>ROUND(C151*E151,2)</f>
        <v>0</v>
      </c>
      <c r="G151" s="37"/>
      <c r="H151" s="6"/>
    </row>
    <row r="152" spans="1:9" s="10" customFormat="1" ht="15" customHeight="1" x14ac:dyDescent="0.2">
      <c r="A152" s="35" t="s">
        <v>203</v>
      </c>
      <c r="B152" s="117" t="s">
        <v>326</v>
      </c>
      <c r="C152" s="11">
        <v>1.71</v>
      </c>
      <c r="D152" s="87" t="s">
        <v>38</v>
      </c>
      <c r="E152" s="196"/>
      <c r="F152" s="243">
        <f>ROUND(C152*E152,2)</f>
        <v>0</v>
      </c>
      <c r="G152" s="37"/>
      <c r="H152" s="6"/>
    </row>
    <row r="153" spans="1:9" s="10" customFormat="1" ht="12.75" x14ac:dyDescent="0.2">
      <c r="A153" s="16" t="s">
        <v>204</v>
      </c>
      <c r="B153" s="117" t="s">
        <v>317</v>
      </c>
      <c r="C153" s="11">
        <v>1.37</v>
      </c>
      <c r="D153" s="87" t="s">
        <v>38</v>
      </c>
      <c r="E153" s="196"/>
      <c r="F153" s="243">
        <f>ROUND(C153*E153,2)</f>
        <v>0</v>
      </c>
      <c r="G153" s="37"/>
      <c r="H153" s="6"/>
    </row>
    <row r="154" spans="1:9" s="10" customFormat="1" ht="12.75" x14ac:dyDescent="0.2">
      <c r="A154" s="35" t="s">
        <v>205</v>
      </c>
      <c r="B154" s="117" t="s">
        <v>318</v>
      </c>
      <c r="C154" s="11">
        <v>2.65</v>
      </c>
      <c r="D154" s="87" t="s">
        <v>38</v>
      </c>
      <c r="E154" s="196"/>
      <c r="F154" s="243">
        <f>ROUND(C154*E154,2)</f>
        <v>0</v>
      </c>
      <c r="G154" s="37"/>
      <c r="H154" s="6"/>
    </row>
    <row r="155" spans="1:9" s="10" customFormat="1" ht="14.25" customHeight="1" x14ac:dyDescent="0.2">
      <c r="A155" s="16" t="s">
        <v>206</v>
      </c>
      <c r="B155" s="117" t="s">
        <v>319</v>
      </c>
      <c r="C155" s="11">
        <v>1.51</v>
      </c>
      <c r="D155" s="87" t="s">
        <v>38</v>
      </c>
      <c r="E155" s="196"/>
      <c r="F155" s="243">
        <f>ROUND(C155*E155,2)</f>
        <v>0</v>
      </c>
      <c r="G155" s="37"/>
      <c r="H155" s="6"/>
    </row>
    <row r="156" spans="1:9" s="5" customFormat="1" ht="12.75" customHeight="1" x14ac:dyDescent="0.2">
      <c r="A156" s="16"/>
      <c r="B156" s="60"/>
      <c r="C156" s="11"/>
      <c r="D156" s="111"/>
      <c r="E156" s="209"/>
      <c r="F156" s="248"/>
      <c r="G156" s="37"/>
      <c r="H156" s="6"/>
      <c r="I156" s="6"/>
    </row>
    <row r="157" spans="1:9" s="5" customFormat="1" ht="12.75" customHeight="1" x14ac:dyDescent="0.2">
      <c r="A157" s="36">
        <v>11.4</v>
      </c>
      <c r="B157" s="62" t="s">
        <v>39</v>
      </c>
      <c r="C157" s="2"/>
      <c r="D157" s="95"/>
      <c r="E157" s="209"/>
      <c r="F157" s="249"/>
      <c r="G157" s="37"/>
      <c r="H157" s="6"/>
      <c r="I157" s="6"/>
    </row>
    <row r="158" spans="1:9" s="5" customFormat="1" ht="12.75" customHeight="1" x14ac:dyDescent="0.2">
      <c r="A158" s="16" t="s">
        <v>207</v>
      </c>
      <c r="B158" s="60" t="s">
        <v>134</v>
      </c>
      <c r="C158" s="11">
        <v>39.72</v>
      </c>
      <c r="D158" s="99" t="s">
        <v>60</v>
      </c>
      <c r="E158" s="196"/>
      <c r="F158" s="243">
        <f>ROUND(C158*E158,2)</f>
        <v>0</v>
      </c>
      <c r="G158" s="37"/>
      <c r="H158" s="6"/>
      <c r="I158" s="6"/>
    </row>
    <row r="159" spans="1:9" s="5" customFormat="1" ht="12.75" customHeight="1" x14ac:dyDescent="0.2">
      <c r="A159" s="35" t="s">
        <v>208</v>
      </c>
      <c r="B159" s="60" t="s">
        <v>135</v>
      </c>
      <c r="C159" s="11">
        <v>105.92</v>
      </c>
      <c r="D159" s="99" t="s">
        <v>60</v>
      </c>
      <c r="E159" s="196"/>
      <c r="F159" s="243">
        <f>ROUND(C159*E159,2)</f>
        <v>0</v>
      </c>
      <c r="G159" s="37"/>
      <c r="H159" s="6"/>
      <c r="I159" s="6"/>
    </row>
    <row r="160" spans="1:9" s="5" customFormat="1" ht="12.75" customHeight="1" x14ac:dyDescent="0.2">
      <c r="A160" s="17"/>
      <c r="B160" s="114"/>
      <c r="C160" s="2"/>
      <c r="D160" s="95"/>
      <c r="E160" s="209"/>
      <c r="F160" s="249"/>
      <c r="G160" s="37"/>
      <c r="H160" s="6"/>
      <c r="I160" s="6"/>
    </row>
    <row r="161" spans="1:9" s="5" customFormat="1" ht="12.75" customHeight="1" x14ac:dyDescent="0.2">
      <c r="A161" s="106">
        <v>11.5</v>
      </c>
      <c r="B161" s="62" t="s">
        <v>136</v>
      </c>
      <c r="C161" s="2"/>
      <c r="D161" s="95"/>
      <c r="E161" s="209"/>
      <c r="F161" s="249"/>
      <c r="G161" s="37"/>
      <c r="H161" s="6"/>
      <c r="I161" s="6"/>
    </row>
    <row r="162" spans="1:9" s="5" customFormat="1" ht="12.75" customHeight="1" x14ac:dyDescent="0.2">
      <c r="A162" s="16" t="s">
        <v>209</v>
      </c>
      <c r="B162" s="60" t="s">
        <v>40</v>
      </c>
      <c r="C162" s="11">
        <v>67.239999999999995</v>
      </c>
      <c r="D162" s="99" t="s">
        <v>60</v>
      </c>
      <c r="E162" s="196"/>
      <c r="F162" s="243">
        <f>ROUND(C162*E162,2)</f>
        <v>0</v>
      </c>
      <c r="G162" s="37"/>
      <c r="H162" s="6"/>
      <c r="I162" s="6"/>
    </row>
    <row r="163" spans="1:9" s="5" customFormat="1" ht="12.75" customHeight="1" x14ac:dyDescent="0.2">
      <c r="A163" s="16" t="s">
        <v>210</v>
      </c>
      <c r="B163" s="60" t="s">
        <v>137</v>
      </c>
      <c r="C163" s="11">
        <v>67.239999999999995</v>
      </c>
      <c r="D163" s="99" t="s">
        <v>60</v>
      </c>
      <c r="E163" s="196"/>
      <c r="F163" s="243">
        <f>ROUND(C163*E163,2)</f>
        <v>0</v>
      </c>
      <c r="G163" s="37"/>
      <c r="H163" s="6"/>
      <c r="I163" s="6"/>
    </row>
    <row r="164" spans="1:9" s="5" customFormat="1" ht="12.75" customHeight="1" x14ac:dyDescent="0.2">
      <c r="A164" s="16" t="s">
        <v>211</v>
      </c>
      <c r="B164" s="60" t="s">
        <v>43</v>
      </c>
      <c r="C164" s="11">
        <v>401.6</v>
      </c>
      <c r="D164" s="61" t="s">
        <v>8</v>
      </c>
      <c r="E164" s="196"/>
      <c r="F164" s="243">
        <f>ROUND(C164*E164,2)</f>
        <v>0</v>
      </c>
      <c r="G164" s="37"/>
      <c r="H164" s="6"/>
      <c r="I164" s="6"/>
    </row>
    <row r="165" spans="1:9" s="5" customFormat="1" ht="12.75" customHeight="1" x14ac:dyDescent="0.2">
      <c r="A165" s="18"/>
      <c r="B165" s="118"/>
      <c r="C165" s="2"/>
      <c r="D165" s="95"/>
      <c r="E165" s="209"/>
      <c r="F165" s="248"/>
      <c r="G165" s="37"/>
      <c r="H165" s="6"/>
      <c r="I165" s="6"/>
    </row>
    <row r="166" spans="1:9" s="5" customFormat="1" ht="12.75" customHeight="1" x14ac:dyDescent="0.2">
      <c r="A166" s="106">
        <v>11.6</v>
      </c>
      <c r="B166" s="62" t="s">
        <v>138</v>
      </c>
      <c r="C166" s="2"/>
      <c r="D166" s="95"/>
      <c r="E166" s="209"/>
      <c r="F166" s="248"/>
      <c r="G166" s="37"/>
      <c r="H166" s="6"/>
      <c r="I166" s="6"/>
    </row>
    <row r="167" spans="1:9" s="5" customFormat="1" ht="12.75" customHeight="1" x14ac:dyDescent="0.2">
      <c r="A167" s="16" t="s">
        <v>212</v>
      </c>
      <c r="B167" s="60" t="s">
        <v>139</v>
      </c>
      <c r="C167" s="11">
        <v>67.239999999999995</v>
      </c>
      <c r="D167" s="99" t="s">
        <v>60</v>
      </c>
      <c r="E167" s="21"/>
      <c r="F167" s="243">
        <f>ROUND(C167*E167,2)</f>
        <v>0</v>
      </c>
      <c r="G167" s="37"/>
      <c r="H167" s="6"/>
      <c r="I167" s="6"/>
    </row>
    <row r="168" spans="1:9" s="5" customFormat="1" ht="15.75" customHeight="1" x14ac:dyDescent="0.2">
      <c r="A168" s="16" t="s">
        <v>213</v>
      </c>
      <c r="B168" s="60" t="s">
        <v>140</v>
      </c>
      <c r="C168" s="11">
        <v>67.239999999999995</v>
      </c>
      <c r="D168" s="99" t="s">
        <v>60</v>
      </c>
      <c r="E168" s="21"/>
      <c r="F168" s="243">
        <f>ROUND(C168*E168,2)</f>
        <v>0</v>
      </c>
      <c r="G168" s="37"/>
      <c r="H168" s="6"/>
      <c r="I168" s="6"/>
    </row>
    <row r="169" spans="1:9" s="5" customFormat="1" ht="10.5" customHeight="1" x14ac:dyDescent="0.2">
      <c r="A169" s="18"/>
      <c r="B169" s="118"/>
      <c r="C169" s="2"/>
      <c r="D169" s="95"/>
      <c r="E169" s="209"/>
      <c r="F169" s="248"/>
      <c r="G169" s="37"/>
      <c r="H169" s="6"/>
      <c r="I169" s="6"/>
    </row>
    <row r="170" spans="1:9" s="5" customFormat="1" ht="14.25" customHeight="1" x14ac:dyDescent="0.2">
      <c r="A170" s="106">
        <v>11.7</v>
      </c>
      <c r="B170" s="62" t="s">
        <v>144</v>
      </c>
      <c r="C170" s="1"/>
      <c r="D170" s="99"/>
      <c r="E170" s="196"/>
      <c r="F170" s="248"/>
      <c r="G170" s="37"/>
      <c r="H170" s="6"/>
      <c r="I170" s="6"/>
    </row>
    <row r="171" spans="1:9" s="5" customFormat="1" ht="13.5" customHeight="1" x14ac:dyDescent="0.2">
      <c r="A171" s="119" t="s">
        <v>214</v>
      </c>
      <c r="B171" s="60" t="s">
        <v>141</v>
      </c>
      <c r="C171" s="1">
        <v>70</v>
      </c>
      <c r="D171" s="99" t="s">
        <v>8</v>
      </c>
      <c r="E171" s="196"/>
      <c r="F171" s="243">
        <f>ROUND(C171*E171,2)</f>
        <v>0</v>
      </c>
      <c r="G171" s="37"/>
      <c r="H171" s="6"/>
      <c r="I171" s="6"/>
    </row>
    <row r="172" spans="1:9" s="5" customFormat="1" ht="37.5" customHeight="1" x14ac:dyDescent="0.2">
      <c r="A172" s="119" t="s">
        <v>215</v>
      </c>
      <c r="B172" s="120" t="s">
        <v>128</v>
      </c>
      <c r="C172" s="1">
        <v>1</v>
      </c>
      <c r="D172" s="99" t="s">
        <v>23</v>
      </c>
      <c r="E172" s="196"/>
      <c r="F172" s="243">
        <f>ROUND(C172*E172,2)</f>
        <v>0</v>
      </c>
      <c r="G172" s="37"/>
      <c r="H172" s="6"/>
      <c r="I172" s="6"/>
    </row>
    <row r="173" spans="1:9" s="5" customFormat="1" ht="12.75" customHeight="1" x14ac:dyDescent="0.2">
      <c r="A173" s="119"/>
      <c r="B173" s="120"/>
      <c r="C173" s="1"/>
      <c r="D173" s="99"/>
      <c r="E173" s="196"/>
      <c r="F173" s="248"/>
      <c r="G173" s="37"/>
      <c r="H173" s="6"/>
      <c r="I173" s="6"/>
    </row>
    <row r="174" spans="1:9" s="5" customFormat="1" ht="12.75" customHeight="1" x14ac:dyDescent="0.2">
      <c r="A174" s="73">
        <v>12</v>
      </c>
      <c r="B174" s="58" t="s">
        <v>280</v>
      </c>
      <c r="C174" s="16">
        <v>1</v>
      </c>
      <c r="D174" s="61" t="s">
        <v>23</v>
      </c>
      <c r="E174" s="206"/>
      <c r="F174" s="243">
        <f>ROUND(C174*E174,2)</f>
        <v>0</v>
      </c>
      <c r="G174" s="37"/>
      <c r="H174" s="6"/>
      <c r="I174" s="6"/>
    </row>
    <row r="175" spans="1:9" s="5" customFormat="1" ht="12.75" customHeight="1" x14ac:dyDescent="0.2">
      <c r="A175" s="73"/>
      <c r="B175" s="68"/>
      <c r="C175" s="16"/>
      <c r="D175" s="61"/>
      <c r="E175" s="206"/>
      <c r="F175" s="243"/>
      <c r="G175" s="37"/>
      <c r="H175" s="6"/>
      <c r="I175" s="6"/>
    </row>
    <row r="176" spans="1:9" s="5" customFormat="1" ht="12.75" customHeight="1" x14ac:dyDescent="0.2">
      <c r="A176" s="73">
        <v>13</v>
      </c>
      <c r="B176" s="74" t="s">
        <v>279</v>
      </c>
      <c r="C176" s="16">
        <v>1</v>
      </c>
      <c r="D176" s="61" t="s">
        <v>23</v>
      </c>
      <c r="E176" s="206"/>
      <c r="F176" s="243">
        <f>ROUND(C176*E176,2)</f>
        <v>0</v>
      </c>
      <c r="G176" s="37"/>
      <c r="H176" s="6"/>
      <c r="I176" s="6"/>
    </row>
    <row r="177" spans="1:9" s="5" customFormat="1" ht="12.75" customHeight="1" x14ac:dyDescent="0.2">
      <c r="A177" s="73"/>
      <c r="B177" s="58"/>
      <c r="C177" s="16"/>
      <c r="D177" s="61"/>
      <c r="E177" s="206"/>
      <c r="F177" s="243"/>
      <c r="G177" s="37"/>
      <c r="H177" s="6"/>
      <c r="I177" s="6"/>
    </row>
    <row r="178" spans="1:9" s="5" customFormat="1" ht="25.5" customHeight="1" x14ac:dyDescent="0.2">
      <c r="A178" s="73">
        <v>14</v>
      </c>
      <c r="B178" s="60" t="s">
        <v>79</v>
      </c>
      <c r="C178" s="68">
        <v>1</v>
      </c>
      <c r="D178" s="121" t="s">
        <v>23</v>
      </c>
      <c r="E178" s="206"/>
      <c r="F178" s="243">
        <f>ROUND(C178*E178,2)</f>
        <v>0</v>
      </c>
      <c r="G178" s="37"/>
      <c r="H178" s="6"/>
      <c r="I178" s="6"/>
    </row>
    <row r="179" spans="1:9" s="7" customFormat="1" ht="12.75" x14ac:dyDescent="0.2">
      <c r="A179" s="122"/>
      <c r="B179" s="89" t="s">
        <v>340</v>
      </c>
      <c r="C179" s="123"/>
      <c r="D179" s="124"/>
      <c r="E179" s="205"/>
      <c r="F179" s="250">
        <f>SUM(F79:F178)</f>
        <v>0</v>
      </c>
      <c r="G179" s="37"/>
      <c r="H179" s="6"/>
      <c r="I179" s="22"/>
    </row>
    <row r="180" spans="1:9" ht="12.95" customHeight="1" x14ac:dyDescent="0.2">
      <c r="A180" s="49"/>
      <c r="B180" s="50"/>
      <c r="C180" s="51"/>
      <c r="D180" s="52"/>
      <c r="E180" s="193"/>
      <c r="F180" s="239"/>
      <c r="G180" s="37"/>
      <c r="H180" s="6"/>
    </row>
    <row r="181" spans="1:9" s="6" customFormat="1" ht="12.95" customHeight="1" x14ac:dyDescent="0.2">
      <c r="A181" s="125" t="s">
        <v>19</v>
      </c>
      <c r="B181" s="62" t="s">
        <v>174</v>
      </c>
      <c r="C181" s="1"/>
      <c r="D181" s="99"/>
      <c r="E181" s="210"/>
      <c r="F181" s="251"/>
      <c r="G181" s="37"/>
    </row>
    <row r="182" spans="1:9" s="6" customFormat="1" ht="12.95" customHeight="1" x14ac:dyDescent="0.2">
      <c r="A182" s="3">
        <v>1</v>
      </c>
      <c r="B182" s="54" t="s">
        <v>17</v>
      </c>
      <c r="C182" s="1"/>
      <c r="D182" s="99"/>
      <c r="E182" s="198"/>
      <c r="F182" s="60"/>
      <c r="G182" s="37"/>
    </row>
    <row r="183" spans="1:9" s="6" customFormat="1" ht="12.95" customHeight="1" x14ac:dyDescent="0.2">
      <c r="A183" s="126" t="s">
        <v>25</v>
      </c>
      <c r="B183" s="11" t="s">
        <v>147</v>
      </c>
      <c r="C183" s="11">
        <v>5170</v>
      </c>
      <c r="D183" s="99" t="s">
        <v>8</v>
      </c>
      <c r="E183" s="210"/>
      <c r="F183" s="60">
        <f>ROUND(E183*C183,2)</f>
        <v>0</v>
      </c>
      <c r="G183" s="37"/>
    </row>
    <row r="184" spans="1:9" s="6" customFormat="1" ht="13.5" customHeight="1" x14ac:dyDescent="0.2">
      <c r="A184" s="126"/>
      <c r="B184" s="127"/>
      <c r="C184" s="1"/>
      <c r="D184" s="99"/>
      <c r="E184" s="210"/>
      <c r="F184" s="60"/>
      <c r="G184" s="37"/>
    </row>
    <row r="185" spans="1:9" s="6" customFormat="1" ht="27" customHeight="1" x14ac:dyDescent="0.2">
      <c r="A185" s="3">
        <v>2</v>
      </c>
      <c r="B185" s="62" t="s">
        <v>305</v>
      </c>
      <c r="C185" s="1"/>
      <c r="D185" s="99"/>
      <c r="E185" s="198"/>
      <c r="F185" s="251"/>
      <c r="G185" s="37"/>
    </row>
    <row r="186" spans="1:9" s="6" customFormat="1" ht="12.95" customHeight="1" x14ac:dyDescent="0.2">
      <c r="A186" s="66">
        <f>+A185+0.1</f>
        <v>2.1</v>
      </c>
      <c r="B186" s="60" t="s">
        <v>58</v>
      </c>
      <c r="C186" s="11">
        <v>10340</v>
      </c>
      <c r="D186" s="61" t="s">
        <v>8</v>
      </c>
      <c r="E186" s="196"/>
      <c r="F186" s="60">
        <f>ROUND(E186*C186,2)</f>
        <v>0</v>
      </c>
      <c r="G186" s="37"/>
    </row>
    <row r="187" spans="1:9" s="6" customFormat="1" ht="12.95" customHeight="1" x14ac:dyDescent="0.2">
      <c r="A187" s="66">
        <f t="shared" ref="A187:A188" si="11">+A186+0.1</f>
        <v>2.2000000000000002</v>
      </c>
      <c r="B187" s="11" t="s">
        <v>59</v>
      </c>
      <c r="C187" s="11">
        <v>3515.6</v>
      </c>
      <c r="D187" s="61" t="s">
        <v>60</v>
      </c>
      <c r="E187" s="196"/>
      <c r="F187" s="60">
        <f>ROUND(E187*C187,2)</f>
        <v>0</v>
      </c>
      <c r="G187" s="37"/>
    </row>
    <row r="188" spans="1:9" s="41" customFormat="1" ht="28.5" customHeight="1" x14ac:dyDescent="0.2">
      <c r="A188" s="70">
        <f t="shared" si="11"/>
        <v>2.2999999999999998</v>
      </c>
      <c r="B188" s="112" t="s">
        <v>175</v>
      </c>
      <c r="C188" s="71">
        <v>232.17</v>
      </c>
      <c r="D188" s="72" t="s">
        <v>61</v>
      </c>
      <c r="E188" s="201"/>
      <c r="F188" s="112">
        <f>ROUND(E188*C188,2)</f>
        <v>0</v>
      </c>
      <c r="G188" s="40"/>
    </row>
    <row r="189" spans="1:9" s="6" customFormat="1" ht="12.95" customHeight="1" x14ac:dyDescent="0.2">
      <c r="A189" s="126"/>
      <c r="B189" s="127"/>
      <c r="C189" s="1"/>
      <c r="D189" s="99"/>
      <c r="E189" s="210"/>
      <c r="F189" s="60"/>
      <c r="G189" s="37"/>
    </row>
    <row r="190" spans="1:9" s="6" customFormat="1" ht="12.95" customHeight="1" x14ac:dyDescent="0.2">
      <c r="A190" s="3">
        <v>3</v>
      </c>
      <c r="B190" s="62" t="s">
        <v>9</v>
      </c>
      <c r="C190" s="62"/>
      <c r="D190" s="62"/>
      <c r="E190" s="211"/>
      <c r="F190" s="60"/>
      <c r="G190" s="37"/>
    </row>
    <row r="191" spans="1:9" s="6" customFormat="1" ht="12.95" customHeight="1" x14ac:dyDescent="0.2">
      <c r="A191" s="66">
        <f>+A190+0.1</f>
        <v>3.1</v>
      </c>
      <c r="B191" s="60" t="s">
        <v>62</v>
      </c>
      <c r="C191" s="60">
        <v>3753.65</v>
      </c>
      <c r="D191" s="65" t="s">
        <v>64</v>
      </c>
      <c r="E191" s="200"/>
      <c r="F191" s="60">
        <f>ROUND(E191*C191,2)</f>
        <v>0</v>
      </c>
      <c r="G191" s="37"/>
    </row>
    <row r="192" spans="1:9" s="6" customFormat="1" ht="12.95" customHeight="1" x14ac:dyDescent="0.2">
      <c r="A192" s="66">
        <f t="shared" ref="A192:A195" si="12">+A191+0.1</f>
        <v>3.2</v>
      </c>
      <c r="B192" s="60" t="s">
        <v>63</v>
      </c>
      <c r="C192" s="60">
        <v>452.38</v>
      </c>
      <c r="D192" s="61" t="s">
        <v>65</v>
      </c>
      <c r="E192" s="200"/>
      <c r="F192" s="60">
        <f>ROUND(E192*C192,2)</f>
        <v>0</v>
      </c>
      <c r="G192" s="37"/>
    </row>
    <row r="193" spans="1:7" s="6" customFormat="1" ht="25.5" customHeight="1" x14ac:dyDescent="0.2">
      <c r="A193" s="66">
        <f t="shared" si="12"/>
        <v>3.3</v>
      </c>
      <c r="B193" s="60" t="s">
        <v>67</v>
      </c>
      <c r="C193" s="60">
        <v>743.63</v>
      </c>
      <c r="D193" s="61" t="s">
        <v>61</v>
      </c>
      <c r="E193" s="200"/>
      <c r="F193" s="60">
        <f>ROUND(E193*C193,2)</f>
        <v>0</v>
      </c>
      <c r="G193" s="37"/>
    </row>
    <row r="194" spans="1:7" s="6" customFormat="1" ht="27" customHeight="1" x14ac:dyDescent="0.2">
      <c r="A194" s="66">
        <f t="shared" si="12"/>
        <v>3.4</v>
      </c>
      <c r="B194" s="60" t="s">
        <v>46</v>
      </c>
      <c r="C194" s="60">
        <v>3098.44</v>
      </c>
      <c r="D194" s="65" t="s">
        <v>66</v>
      </c>
      <c r="E194" s="200"/>
      <c r="F194" s="60">
        <f>ROUND(E194*C194,2)</f>
        <v>0</v>
      </c>
      <c r="G194" s="37"/>
    </row>
    <row r="195" spans="1:7" s="6" customFormat="1" ht="25.5" customHeight="1" x14ac:dyDescent="0.2">
      <c r="A195" s="66">
        <f t="shared" si="12"/>
        <v>3.5</v>
      </c>
      <c r="B195" s="60" t="s">
        <v>176</v>
      </c>
      <c r="C195" s="60">
        <v>1562.64</v>
      </c>
      <c r="D195" s="65" t="s">
        <v>61</v>
      </c>
      <c r="E195" s="200"/>
      <c r="F195" s="60">
        <f>ROUND(E195*C195,2)</f>
        <v>0</v>
      </c>
      <c r="G195" s="37"/>
    </row>
    <row r="196" spans="1:7" s="6" customFormat="1" ht="12.95" customHeight="1" x14ac:dyDescent="0.2">
      <c r="A196" s="126"/>
      <c r="B196" s="62"/>
      <c r="C196" s="1"/>
      <c r="D196" s="62"/>
      <c r="E196" s="210"/>
      <c r="F196" s="60"/>
      <c r="G196" s="37"/>
    </row>
    <row r="197" spans="1:7" s="6" customFormat="1" ht="12.95" customHeight="1" x14ac:dyDescent="0.2">
      <c r="A197" s="3">
        <v>4</v>
      </c>
      <c r="B197" s="128" t="s">
        <v>26</v>
      </c>
      <c r="C197" s="62"/>
      <c r="D197" s="62"/>
      <c r="E197" s="211"/>
      <c r="F197" s="60"/>
      <c r="G197" s="37"/>
    </row>
    <row r="198" spans="1:7" s="6" customFormat="1" ht="12.95" customHeight="1" x14ac:dyDescent="0.2">
      <c r="A198" s="66">
        <f>+A197+0.1</f>
        <v>4.0999999999999996</v>
      </c>
      <c r="B198" s="60" t="s">
        <v>95</v>
      </c>
      <c r="C198" s="60">
        <v>1208.7</v>
      </c>
      <c r="D198" s="65" t="s">
        <v>8</v>
      </c>
      <c r="E198" s="198"/>
      <c r="F198" s="60">
        <f>ROUND(E198*C198,2)</f>
        <v>0</v>
      </c>
      <c r="G198" s="37"/>
    </row>
    <row r="199" spans="1:7" s="6" customFormat="1" ht="12.95" customHeight="1" x14ac:dyDescent="0.2">
      <c r="A199" s="66">
        <f t="shared" ref="A199" si="13">+A198+0.1</f>
        <v>4.2</v>
      </c>
      <c r="B199" s="60" t="s">
        <v>87</v>
      </c>
      <c r="C199" s="60">
        <v>4064.7</v>
      </c>
      <c r="D199" s="65" t="s">
        <v>8</v>
      </c>
      <c r="E199" s="198"/>
      <c r="F199" s="60">
        <f>ROUND(E199*C199,2)</f>
        <v>0</v>
      </c>
      <c r="G199" s="37"/>
    </row>
    <row r="200" spans="1:7" s="6" customFormat="1" ht="6.75" customHeight="1" x14ac:dyDescent="0.2">
      <c r="A200" s="66"/>
      <c r="B200" s="60"/>
      <c r="C200" s="60"/>
      <c r="D200" s="65"/>
      <c r="E200" s="198"/>
      <c r="F200" s="60"/>
      <c r="G200" s="37"/>
    </row>
    <row r="201" spans="1:7" s="6" customFormat="1" ht="12.95" customHeight="1" x14ac:dyDescent="0.2">
      <c r="A201" s="3">
        <v>5</v>
      </c>
      <c r="B201" s="128" t="s">
        <v>27</v>
      </c>
      <c r="C201" s="1"/>
      <c r="D201" s="99"/>
      <c r="E201" s="210"/>
      <c r="F201" s="60"/>
      <c r="G201" s="37"/>
    </row>
    <row r="202" spans="1:7" s="6" customFormat="1" ht="12.95" customHeight="1" x14ac:dyDescent="0.2">
      <c r="A202" s="66">
        <f>+A201+0.1</f>
        <v>5.0999999999999996</v>
      </c>
      <c r="B202" s="60" t="s">
        <v>96</v>
      </c>
      <c r="C202" s="1">
        <v>1185</v>
      </c>
      <c r="D202" s="65" t="s">
        <v>8</v>
      </c>
      <c r="E202" s="210"/>
      <c r="F202" s="60">
        <f>ROUND(E202*C202,2)</f>
        <v>0</v>
      </c>
      <c r="G202" s="37"/>
    </row>
    <row r="203" spans="1:7" s="6" customFormat="1" ht="12.95" customHeight="1" x14ac:dyDescent="0.2">
      <c r="A203" s="66">
        <f>+A201+0.1</f>
        <v>5.0999999999999996</v>
      </c>
      <c r="B203" s="60" t="s">
        <v>89</v>
      </c>
      <c r="C203" s="1">
        <v>3985</v>
      </c>
      <c r="D203" s="65" t="s">
        <v>8</v>
      </c>
      <c r="E203" s="210"/>
      <c r="F203" s="60">
        <f>ROUND(E203*C203,2)</f>
        <v>0</v>
      </c>
      <c r="G203" s="37"/>
    </row>
    <row r="204" spans="1:7" s="6" customFormat="1" ht="12" customHeight="1" x14ac:dyDescent="0.2">
      <c r="A204" s="76"/>
      <c r="B204" s="128"/>
      <c r="C204" s="1"/>
      <c r="D204" s="99"/>
      <c r="E204" s="210"/>
      <c r="F204" s="60"/>
      <c r="G204" s="37"/>
    </row>
    <row r="205" spans="1:7" s="6" customFormat="1" ht="12" customHeight="1" x14ac:dyDescent="0.2">
      <c r="A205" s="3">
        <v>6</v>
      </c>
      <c r="B205" s="62" t="s">
        <v>70</v>
      </c>
      <c r="C205" s="1"/>
      <c r="D205" s="99"/>
      <c r="E205" s="210"/>
      <c r="F205" s="60"/>
      <c r="G205" s="37"/>
    </row>
    <row r="206" spans="1:7" s="6" customFormat="1" ht="15" customHeight="1" x14ac:dyDescent="0.2">
      <c r="A206" s="66">
        <f>+A205+0.1</f>
        <v>6.1</v>
      </c>
      <c r="B206" s="60" t="s">
        <v>96</v>
      </c>
      <c r="C206" s="1">
        <v>1185</v>
      </c>
      <c r="D206" s="65" t="s">
        <v>8</v>
      </c>
      <c r="E206" s="210"/>
      <c r="F206" s="60">
        <f>ROUND(E206*C206,2)</f>
        <v>0</v>
      </c>
      <c r="G206" s="37"/>
    </row>
    <row r="207" spans="1:7" s="6" customFormat="1" ht="14.25" customHeight="1" x14ac:dyDescent="0.2">
      <c r="A207" s="66">
        <f>+A205+0.1</f>
        <v>6.1</v>
      </c>
      <c r="B207" s="60" t="s">
        <v>89</v>
      </c>
      <c r="C207" s="1">
        <v>3985</v>
      </c>
      <c r="D207" s="65" t="s">
        <v>8</v>
      </c>
      <c r="E207" s="210"/>
      <c r="F207" s="60">
        <f>ROUND(E207*C207,2)</f>
        <v>0</v>
      </c>
      <c r="G207" s="37"/>
    </row>
    <row r="208" spans="1:7" s="6" customFormat="1" ht="14.25" customHeight="1" x14ac:dyDescent="0.2">
      <c r="A208" s="66"/>
      <c r="B208" s="60"/>
      <c r="C208" s="1"/>
      <c r="D208" s="65"/>
      <c r="E208" s="210"/>
      <c r="F208" s="60"/>
      <c r="G208" s="37"/>
    </row>
    <row r="209" spans="1:7" s="6" customFormat="1" ht="12.95" customHeight="1" x14ac:dyDescent="0.2">
      <c r="A209" s="3">
        <v>7</v>
      </c>
      <c r="B209" s="128" t="s">
        <v>98</v>
      </c>
      <c r="C209" s="1"/>
      <c r="D209" s="65"/>
      <c r="E209" s="210"/>
      <c r="F209" s="60"/>
      <c r="G209" s="37"/>
    </row>
    <row r="210" spans="1:7" s="6" customFormat="1" ht="12.95" customHeight="1" x14ac:dyDescent="0.2">
      <c r="A210" s="129">
        <f>+A209+0.1</f>
        <v>7.1</v>
      </c>
      <c r="B210" s="128" t="s">
        <v>72</v>
      </c>
      <c r="C210" s="11"/>
      <c r="D210" s="99"/>
      <c r="E210" s="210"/>
      <c r="F210" s="60"/>
      <c r="G210" s="37"/>
    </row>
    <row r="211" spans="1:7" s="6" customFormat="1" ht="12.95" customHeight="1" x14ac:dyDescent="0.2">
      <c r="A211" s="66" t="s">
        <v>222</v>
      </c>
      <c r="B211" s="67" t="s">
        <v>367</v>
      </c>
      <c r="C211" s="11">
        <v>1</v>
      </c>
      <c r="D211" s="61" t="s">
        <v>23</v>
      </c>
      <c r="E211" s="196"/>
      <c r="F211" s="11">
        <f t="shared" ref="F211:F219" si="14">ROUND(E211*C211,2)</f>
        <v>0</v>
      </c>
      <c r="G211" s="37"/>
    </row>
    <row r="212" spans="1:7" s="6" customFormat="1" ht="12.95" customHeight="1" x14ac:dyDescent="0.2">
      <c r="A212" s="66" t="s">
        <v>223</v>
      </c>
      <c r="B212" s="60" t="s">
        <v>368</v>
      </c>
      <c r="C212" s="64">
        <v>16</v>
      </c>
      <c r="D212" s="65" t="s">
        <v>23</v>
      </c>
      <c r="E212" s="210"/>
      <c r="F212" s="11">
        <f t="shared" si="14"/>
        <v>0</v>
      </c>
      <c r="G212" s="37"/>
    </row>
    <row r="213" spans="1:7" s="6" customFormat="1" ht="12.95" customHeight="1" x14ac:dyDescent="0.2">
      <c r="A213" s="66" t="s">
        <v>224</v>
      </c>
      <c r="B213" s="60" t="s">
        <v>369</v>
      </c>
      <c r="C213" s="64">
        <v>1</v>
      </c>
      <c r="D213" s="65" t="s">
        <v>23</v>
      </c>
      <c r="E213" s="210"/>
      <c r="F213" s="11">
        <f t="shared" si="14"/>
        <v>0</v>
      </c>
      <c r="G213" s="37"/>
    </row>
    <row r="214" spans="1:7" s="6" customFormat="1" ht="12.95" customHeight="1" x14ac:dyDescent="0.2">
      <c r="A214" s="66" t="s">
        <v>225</v>
      </c>
      <c r="B214" s="60" t="s">
        <v>370</v>
      </c>
      <c r="C214" s="64">
        <v>6</v>
      </c>
      <c r="D214" s="65" t="s">
        <v>23</v>
      </c>
      <c r="E214" s="198"/>
      <c r="F214" s="11">
        <f t="shared" si="14"/>
        <v>0</v>
      </c>
      <c r="G214" s="37"/>
    </row>
    <row r="215" spans="1:7" s="6" customFormat="1" ht="12.95" customHeight="1" x14ac:dyDescent="0.2">
      <c r="A215" s="66" t="s">
        <v>226</v>
      </c>
      <c r="B215" s="67" t="s">
        <v>371</v>
      </c>
      <c r="C215" s="11">
        <v>6</v>
      </c>
      <c r="D215" s="61" t="s">
        <v>23</v>
      </c>
      <c r="E215" s="196"/>
      <c r="F215" s="11">
        <f t="shared" si="14"/>
        <v>0</v>
      </c>
      <c r="G215" s="37"/>
    </row>
    <row r="216" spans="1:7" s="6" customFormat="1" ht="12.95" customHeight="1" x14ac:dyDescent="0.2">
      <c r="A216" s="66" t="s">
        <v>227</v>
      </c>
      <c r="B216" s="60" t="s">
        <v>372</v>
      </c>
      <c r="C216" s="64">
        <v>8</v>
      </c>
      <c r="D216" s="65" t="s">
        <v>23</v>
      </c>
      <c r="E216" s="198"/>
      <c r="F216" s="11">
        <f t="shared" si="14"/>
        <v>0</v>
      </c>
      <c r="G216" s="37"/>
    </row>
    <row r="217" spans="1:7" s="6" customFormat="1" ht="12.95" customHeight="1" x14ac:dyDescent="0.2">
      <c r="A217" s="66" t="s">
        <v>228</v>
      </c>
      <c r="B217" s="60" t="s">
        <v>373</v>
      </c>
      <c r="C217" s="64">
        <v>4</v>
      </c>
      <c r="D217" s="65" t="s">
        <v>23</v>
      </c>
      <c r="E217" s="198"/>
      <c r="F217" s="11">
        <f t="shared" si="14"/>
        <v>0</v>
      </c>
      <c r="G217" s="37"/>
    </row>
    <row r="218" spans="1:7" s="6" customFormat="1" ht="12.95" customHeight="1" x14ac:dyDescent="0.2">
      <c r="A218" s="66" t="s">
        <v>375</v>
      </c>
      <c r="B218" s="67" t="s">
        <v>374</v>
      </c>
      <c r="C218" s="11">
        <v>3</v>
      </c>
      <c r="D218" s="61" t="s">
        <v>23</v>
      </c>
      <c r="E218" s="196"/>
      <c r="F218" s="11">
        <f t="shared" si="14"/>
        <v>0</v>
      </c>
      <c r="G218" s="37"/>
    </row>
    <row r="219" spans="1:7" s="6" customFormat="1" ht="12.95" customHeight="1" x14ac:dyDescent="0.2">
      <c r="A219" s="66" t="s">
        <v>377</v>
      </c>
      <c r="B219" s="67" t="s">
        <v>376</v>
      </c>
      <c r="C219" s="11">
        <v>1</v>
      </c>
      <c r="D219" s="61" t="s">
        <v>23</v>
      </c>
      <c r="E219" s="196"/>
      <c r="F219" s="11">
        <f t="shared" si="14"/>
        <v>0</v>
      </c>
      <c r="G219" s="37"/>
    </row>
    <row r="220" spans="1:7" s="6" customFormat="1" ht="12.95" customHeight="1" x14ac:dyDescent="0.2">
      <c r="A220" s="76"/>
      <c r="B220" s="128"/>
      <c r="C220" s="64"/>
      <c r="D220" s="65"/>
      <c r="E220" s="210"/>
      <c r="F220" s="11"/>
      <c r="G220" s="37"/>
    </row>
    <row r="221" spans="1:7" s="6" customFormat="1" ht="12.95" customHeight="1" x14ac:dyDescent="0.2">
      <c r="A221" s="3">
        <v>8</v>
      </c>
      <c r="B221" s="54" t="s">
        <v>49</v>
      </c>
      <c r="C221" s="130"/>
      <c r="D221" s="131"/>
      <c r="E221" s="212"/>
      <c r="F221" s="114"/>
      <c r="G221" s="37"/>
    </row>
    <row r="222" spans="1:7" s="6" customFormat="1" ht="41.25" customHeight="1" x14ac:dyDescent="0.2">
      <c r="A222" s="66">
        <f>+A221+0.1</f>
        <v>8.1</v>
      </c>
      <c r="B222" s="82" t="s">
        <v>91</v>
      </c>
      <c r="C222" s="64">
        <v>4</v>
      </c>
      <c r="D222" s="65" t="s">
        <v>23</v>
      </c>
      <c r="E222" s="199"/>
      <c r="F222" s="60">
        <f>ROUND(E222*C222,2)</f>
        <v>0</v>
      </c>
      <c r="G222" s="37"/>
    </row>
    <row r="223" spans="1:7" s="6" customFormat="1" ht="40.5" customHeight="1" x14ac:dyDescent="0.2">
      <c r="A223" s="66">
        <f>+A222+0.1</f>
        <v>8.1999999999999993</v>
      </c>
      <c r="B223" s="82" t="s">
        <v>99</v>
      </c>
      <c r="C223" s="64">
        <v>4</v>
      </c>
      <c r="D223" s="65" t="s">
        <v>23</v>
      </c>
      <c r="E223" s="199"/>
      <c r="F223" s="60">
        <f>ROUND(E223*C223,2)</f>
        <v>0</v>
      </c>
      <c r="G223" s="37"/>
    </row>
    <row r="224" spans="1:7" s="41" customFormat="1" ht="24" customHeight="1" x14ac:dyDescent="0.2">
      <c r="A224" s="70">
        <f>+A223+0.1</f>
        <v>8.3000000000000007</v>
      </c>
      <c r="B224" s="112" t="s">
        <v>74</v>
      </c>
      <c r="C224" s="132">
        <v>8</v>
      </c>
      <c r="D224" s="133" t="s">
        <v>23</v>
      </c>
      <c r="E224" s="214"/>
      <c r="F224" s="112">
        <f>ROUND(E224*C224,2)</f>
        <v>0</v>
      </c>
      <c r="G224" s="40"/>
    </row>
    <row r="225" spans="1:7" s="6" customFormat="1" ht="12.95" customHeight="1" x14ac:dyDescent="0.2">
      <c r="A225" s="18"/>
      <c r="B225" s="131"/>
      <c r="C225" s="130"/>
      <c r="D225" s="131"/>
      <c r="E225" s="212"/>
      <c r="F225" s="114"/>
      <c r="G225" s="37"/>
    </row>
    <row r="226" spans="1:7" s="6" customFormat="1" ht="25.5" customHeight="1" x14ac:dyDescent="0.2">
      <c r="A226" s="3">
        <v>9</v>
      </c>
      <c r="B226" s="134" t="s">
        <v>100</v>
      </c>
      <c r="C226" s="135"/>
      <c r="D226" s="136"/>
      <c r="E226" s="215"/>
      <c r="F226" s="161"/>
      <c r="G226" s="37"/>
    </row>
    <row r="227" spans="1:7" s="6" customFormat="1" ht="12.95" customHeight="1" x14ac:dyDescent="0.2">
      <c r="A227" s="8">
        <f>A226+0.1</f>
        <v>9.1</v>
      </c>
      <c r="B227" s="137" t="s">
        <v>145</v>
      </c>
      <c r="C227" s="27">
        <v>548</v>
      </c>
      <c r="D227" s="59" t="s">
        <v>23</v>
      </c>
      <c r="E227" s="28"/>
      <c r="F227" s="64">
        <f>ROUND(C227*E227,2)</f>
        <v>0</v>
      </c>
      <c r="G227" s="37"/>
    </row>
    <row r="228" spans="1:7" s="6" customFormat="1" ht="12.95" customHeight="1" x14ac:dyDescent="0.2">
      <c r="A228" s="49"/>
      <c r="B228" s="50"/>
      <c r="C228" s="51"/>
      <c r="D228" s="52"/>
      <c r="E228" s="193"/>
      <c r="F228" s="64"/>
      <c r="G228" s="37"/>
    </row>
    <row r="229" spans="1:7" s="6" customFormat="1" ht="12.95" customHeight="1" x14ac:dyDescent="0.2">
      <c r="A229" s="81">
        <v>10</v>
      </c>
      <c r="B229" s="134" t="s">
        <v>180</v>
      </c>
      <c r="C229" s="135"/>
      <c r="D229" s="136"/>
      <c r="E229" s="215"/>
      <c r="F229" s="161"/>
      <c r="G229" s="37"/>
    </row>
    <row r="230" spans="1:7" s="6" customFormat="1" ht="16.5" customHeight="1" x14ac:dyDescent="0.2">
      <c r="A230" s="8">
        <f>+A229+0.1</f>
        <v>10.1</v>
      </c>
      <c r="B230" s="137" t="s">
        <v>181</v>
      </c>
      <c r="C230" s="27">
        <v>1</v>
      </c>
      <c r="D230" s="59" t="s">
        <v>23</v>
      </c>
      <c r="E230" s="28"/>
      <c r="F230" s="64">
        <f>ROUND(C230*E230,2)</f>
        <v>0</v>
      </c>
      <c r="G230" s="37"/>
    </row>
    <row r="231" spans="1:7" s="6" customFormat="1" ht="12.95" customHeight="1" x14ac:dyDescent="0.2">
      <c r="A231" s="8"/>
      <c r="B231" s="137"/>
      <c r="C231" s="27"/>
      <c r="D231" s="59"/>
      <c r="E231" s="28"/>
      <c r="F231" s="64"/>
      <c r="G231" s="37"/>
    </row>
    <row r="232" spans="1:7" s="6" customFormat="1" ht="15" customHeight="1" x14ac:dyDescent="0.2">
      <c r="A232" s="3">
        <v>11</v>
      </c>
      <c r="B232" s="62" t="s">
        <v>182</v>
      </c>
      <c r="C232" s="11"/>
      <c r="D232" s="61"/>
      <c r="E232" s="200"/>
      <c r="F232" s="64"/>
      <c r="G232" s="37"/>
    </row>
    <row r="233" spans="1:7" s="6" customFormat="1" ht="25.5" customHeight="1" x14ac:dyDescent="0.2">
      <c r="A233" s="20">
        <f>A232+0.1</f>
        <v>11.1</v>
      </c>
      <c r="B233" s="60" t="s">
        <v>183</v>
      </c>
      <c r="C233" s="86">
        <v>6</v>
      </c>
      <c r="D233" s="59" t="s">
        <v>23</v>
      </c>
      <c r="E233" s="200"/>
      <c r="F233" s="64">
        <f>ROUND(C233*E233,2)</f>
        <v>0</v>
      </c>
      <c r="G233" s="37"/>
    </row>
    <row r="234" spans="1:7" s="6" customFormat="1" ht="12.95" customHeight="1" x14ac:dyDescent="0.2">
      <c r="A234" s="66"/>
      <c r="B234" s="60"/>
      <c r="C234" s="1"/>
      <c r="D234" s="61"/>
      <c r="E234" s="210"/>
      <c r="F234" s="64"/>
      <c r="G234" s="37"/>
    </row>
    <row r="235" spans="1:7" s="6" customFormat="1" ht="12.95" customHeight="1" x14ac:dyDescent="0.2">
      <c r="A235" s="81">
        <v>12</v>
      </c>
      <c r="B235" s="58" t="s">
        <v>47</v>
      </c>
      <c r="C235" s="1"/>
      <c r="D235" s="99"/>
      <c r="E235" s="210"/>
      <c r="F235" s="64"/>
      <c r="G235" s="37"/>
    </row>
    <row r="236" spans="1:7" s="6" customFormat="1" ht="12.95" customHeight="1" x14ac:dyDescent="0.2">
      <c r="A236" s="66">
        <f>+A235+0.1</f>
        <v>12.1</v>
      </c>
      <c r="B236" s="60" t="s">
        <v>48</v>
      </c>
      <c r="C236" s="1">
        <v>3515.6</v>
      </c>
      <c r="D236" s="61" t="s">
        <v>60</v>
      </c>
      <c r="E236" s="210"/>
      <c r="F236" s="64">
        <f>ROUND(C236*E236,2)</f>
        <v>0</v>
      </c>
      <c r="G236" s="37"/>
    </row>
    <row r="237" spans="1:7" s="6" customFormat="1" ht="26.25" customHeight="1" x14ac:dyDescent="0.2">
      <c r="A237" s="66">
        <f t="shared" ref="A237:A238" si="15">+A236+0.1</f>
        <v>12.2</v>
      </c>
      <c r="B237" s="60" t="s">
        <v>76</v>
      </c>
      <c r="C237" s="1">
        <v>3515.6</v>
      </c>
      <c r="D237" s="61" t="s">
        <v>60</v>
      </c>
      <c r="E237" s="210"/>
      <c r="F237" s="64">
        <f>ROUND(C237*E237,2)</f>
        <v>0</v>
      </c>
      <c r="G237" s="37"/>
    </row>
    <row r="238" spans="1:7" s="6" customFormat="1" ht="12.95" customHeight="1" x14ac:dyDescent="0.2">
      <c r="A238" s="66">
        <f t="shared" si="15"/>
        <v>12.3</v>
      </c>
      <c r="B238" s="60" t="s">
        <v>151</v>
      </c>
      <c r="C238" s="1">
        <v>11001.3</v>
      </c>
      <c r="D238" s="61" t="s">
        <v>77</v>
      </c>
      <c r="E238" s="210"/>
      <c r="F238" s="64">
        <f>ROUND(C238*E238,2)</f>
        <v>0</v>
      </c>
      <c r="G238" s="37"/>
    </row>
    <row r="239" spans="1:7" s="6" customFormat="1" ht="12.95" customHeight="1" x14ac:dyDescent="0.2">
      <c r="A239" s="85"/>
      <c r="B239" s="54"/>
      <c r="C239" s="1"/>
      <c r="D239" s="61"/>
      <c r="E239" s="210"/>
      <c r="F239" s="64"/>
      <c r="G239" s="37"/>
    </row>
    <row r="240" spans="1:7" s="6" customFormat="1" ht="78" customHeight="1" x14ac:dyDescent="0.2">
      <c r="A240" s="81">
        <v>13</v>
      </c>
      <c r="B240" s="84" t="s">
        <v>311</v>
      </c>
      <c r="C240" s="1">
        <v>5170</v>
      </c>
      <c r="D240" s="99" t="s">
        <v>8</v>
      </c>
      <c r="E240" s="210"/>
      <c r="F240" s="64">
        <f>ROUND(C240*E240,2)</f>
        <v>0</v>
      </c>
      <c r="G240" s="37"/>
    </row>
    <row r="241" spans="1:9" s="6" customFormat="1" ht="12.95" customHeight="1" x14ac:dyDescent="0.2">
      <c r="A241" s="85"/>
      <c r="B241" s="54"/>
      <c r="C241" s="1"/>
      <c r="D241" s="99"/>
      <c r="E241" s="210"/>
      <c r="F241" s="64"/>
      <c r="G241" s="37"/>
    </row>
    <row r="242" spans="1:9" s="6" customFormat="1" ht="27" customHeight="1" x14ac:dyDescent="0.2">
      <c r="A242" s="3">
        <v>14</v>
      </c>
      <c r="B242" s="60" t="s">
        <v>79</v>
      </c>
      <c r="C242" s="86">
        <v>5170</v>
      </c>
      <c r="D242" s="87" t="s">
        <v>8</v>
      </c>
      <c r="E242" s="195"/>
      <c r="F242" s="64">
        <f>ROUND(C242*E242,2)</f>
        <v>0</v>
      </c>
      <c r="G242" s="37"/>
    </row>
    <row r="243" spans="1:9" ht="12.95" customHeight="1" x14ac:dyDescent="0.2">
      <c r="A243" s="138"/>
      <c r="B243" s="139" t="s">
        <v>341</v>
      </c>
      <c r="C243" s="140"/>
      <c r="D243" s="141"/>
      <c r="E243" s="216"/>
      <c r="F243" s="252">
        <f>SUM(F183:F242)</f>
        <v>0</v>
      </c>
      <c r="G243" s="37"/>
      <c r="H243" s="6"/>
    </row>
    <row r="244" spans="1:9" ht="12.95" customHeight="1" x14ac:dyDescent="0.2">
      <c r="A244" s="49"/>
      <c r="B244" s="50"/>
      <c r="C244" s="51"/>
      <c r="D244" s="52"/>
      <c r="E244" s="193"/>
      <c r="F244" s="239"/>
      <c r="G244" s="37"/>
      <c r="H244" s="6"/>
    </row>
    <row r="245" spans="1:9" s="5" customFormat="1" ht="25.5" customHeight="1" x14ac:dyDescent="0.2">
      <c r="A245" s="125" t="s">
        <v>80</v>
      </c>
      <c r="B245" s="62" t="s">
        <v>235</v>
      </c>
      <c r="C245" s="1"/>
      <c r="D245" s="99"/>
      <c r="E245" s="210"/>
      <c r="F245" s="251"/>
      <c r="G245" s="37"/>
      <c r="H245" s="6"/>
      <c r="I245" s="6"/>
    </row>
    <row r="246" spans="1:9" s="5" customFormat="1" ht="9" customHeight="1" x14ac:dyDescent="0.2">
      <c r="A246" s="126"/>
      <c r="B246" s="127"/>
      <c r="C246" s="1"/>
      <c r="D246" s="99"/>
      <c r="E246" s="210"/>
      <c r="F246" s="251"/>
      <c r="G246" s="37"/>
      <c r="H246" s="6"/>
      <c r="I246" s="6"/>
    </row>
    <row r="247" spans="1:9" s="5" customFormat="1" ht="12.75" customHeight="1" x14ac:dyDescent="0.2">
      <c r="A247" s="81">
        <v>1</v>
      </c>
      <c r="B247" s="54" t="s">
        <v>17</v>
      </c>
      <c r="C247" s="1"/>
      <c r="D247" s="99"/>
      <c r="E247" s="198"/>
      <c r="F247" s="60"/>
      <c r="G247" s="37"/>
      <c r="H247" s="6"/>
      <c r="I247" s="6"/>
    </row>
    <row r="248" spans="1:9" s="5" customFormat="1" ht="22.5" customHeight="1" x14ac:dyDescent="0.2">
      <c r="A248" s="126" t="s">
        <v>25</v>
      </c>
      <c r="B248" s="11" t="s">
        <v>147</v>
      </c>
      <c r="C248" s="11">
        <v>9623</v>
      </c>
      <c r="D248" s="99" t="s">
        <v>8</v>
      </c>
      <c r="E248" s="210"/>
      <c r="F248" s="60">
        <f>ROUND(E248*C248,2)</f>
        <v>0</v>
      </c>
      <c r="G248" s="37"/>
      <c r="H248" s="6"/>
      <c r="I248" s="6"/>
    </row>
    <row r="249" spans="1:9" s="5" customFormat="1" ht="27.75" customHeight="1" x14ac:dyDescent="0.2">
      <c r="A249" s="81">
        <v>2</v>
      </c>
      <c r="B249" s="62" t="s">
        <v>305</v>
      </c>
      <c r="C249" s="1"/>
      <c r="D249" s="99"/>
      <c r="E249" s="198"/>
      <c r="F249" s="251"/>
      <c r="G249" s="37"/>
      <c r="H249" s="6"/>
      <c r="I249" s="6"/>
    </row>
    <row r="250" spans="1:9" s="5" customFormat="1" ht="12.75" customHeight="1" x14ac:dyDescent="0.2">
      <c r="A250" s="66">
        <f>+A249+0.1</f>
        <v>2.1</v>
      </c>
      <c r="B250" s="60" t="s">
        <v>58</v>
      </c>
      <c r="C250" s="11">
        <v>19246</v>
      </c>
      <c r="D250" s="61" t="s">
        <v>8</v>
      </c>
      <c r="E250" s="196"/>
      <c r="F250" s="60">
        <f>ROUND(E250*C250,2)</f>
        <v>0</v>
      </c>
      <c r="G250" s="37"/>
      <c r="H250" s="6"/>
      <c r="I250" s="6"/>
    </row>
    <row r="251" spans="1:9" s="5" customFormat="1" ht="12.75" customHeight="1" x14ac:dyDescent="0.2">
      <c r="A251" s="66">
        <f t="shared" ref="A251:A252" si="16">+A250+0.1</f>
        <v>2.2000000000000002</v>
      </c>
      <c r="B251" s="11" t="s">
        <v>59</v>
      </c>
      <c r="C251" s="11">
        <v>7698.4</v>
      </c>
      <c r="D251" s="61" t="s">
        <v>60</v>
      </c>
      <c r="E251" s="196"/>
      <c r="F251" s="60">
        <f>ROUND(E251*C251,2)</f>
        <v>0</v>
      </c>
      <c r="G251" s="37"/>
      <c r="H251" s="6"/>
      <c r="I251" s="6"/>
    </row>
    <row r="252" spans="1:9" s="43" customFormat="1" ht="27" customHeight="1" x14ac:dyDescent="0.2">
      <c r="A252" s="70">
        <f t="shared" si="16"/>
        <v>2.2999999999999998</v>
      </c>
      <c r="B252" s="112" t="s">
        <v>175</v>
      </c>
      <c r="C252" s="71">
        <v>508.4</v>
      </c>
      <c r="D252" s="72" t="s">
        <v>61</v>
      </c>
      <c r="E252" s="201"/>
      <c r="F252" s="112">
        <f>ROUND(E252*C252,2)</f>
        <v>0</v>
      </c>
      <c r="G252" s="40"/>
      <c r="H252" s="41"/>
      <c r="I252" s="41"/>
    </row>
    <row r="253" spans="1:9" s="5" customFormat="1" ht="12.75" customHeight="1" x14ac:dyDescent="0.2">
      <c r="A253" s="126"/>
      <c r="B253" s="127"/>
      <c r="C253" s="1"/>
      <c r="D253" s="99"/>
      <c r="E253" s="210"/>
      <c r="F253" s="60"/>
      <c r="G253" s="37"/>
      <c r="H253" s="6"/>
      <c r="I253" s="6"/>
    </row>
    <row r="254" spans="1:9" s="5" customFormat="1" ht="12.75" customHeight="1" x14ac:dyDescent="0.2">
      <c r="A254" s="81">
        <v>3</v>
      </c>
      <c r="B254" s="62" t="s">
        <v>9</v>
      </c>
      <c r="C254" s="62"/>
      <c r="D254" s="62"/>
      <c r="E254" s="211"/>
      <c r="F254" s="60"/>
      <c r="G254" s="37"/>
      <c r="H254" s="6"/>
      <c r="I254" s="6"/>
    </row>
    <row r="255" spans="1:9" s="5" customFormat="1" ht="12.75" customHeight="1" x14ac:dyDescent="0.2">
      <c r="A255" s="66">
        <f>+A254+0.1</f>
        <v>3.1</v>
      </c>
      <c r="B255" s="60" t="s">
        <v>62</v>
      </c>
      <c r="C255" s="60">
        <v>9430.5400000000009</v>
      </c>
      <c r="D255" s="65" t="s">
        <v>64</v>
      </c>
      <c r="E255" s="200"/>
      <c r="F255" s="60">
        <f>ROUND(E255*C255,2)</f>
        <v>0</v>
      </c>
      <c r="G255" s="37"/>
      <c r="H255" s="6"/>
      <c r="I255" s="6"/>
    </row>
    <row r="256" spans="1:9" s="5" customFormat="1" ht="12.75" customHeight="1" x14ac:dyDescent="0.2">
      <c r="A256" s="66">
        <f t="shared" ref="A256:A259" si="17">+A255+0.1</f>
        <v>3.2</v>
      </c>
      <c r="B256" s="60" t="s">
        <v>63</v>
      </c>
      <c r="C256" s="60">
        <v>962.3</v>
      </c>
      <c r="D256" s="61" t="s">
        <v>65</v>
      </c>
      <c r="E256" s="200"/>
      <c r="F256" s="60">
        <f>ROUND(E256*C256,2)</f>
        <v>0</v>
      </c>
      <c r="G256" s="37"/>
      <c r="H256" s="6"/>
      <c r="I256" s="6"/>
    </row>
    <row r="257" spans="1:9" s="5" customFormat="1" ht="27" customHeight="1" x14ac:dyDescent="0.2">
      <c r="A257" s="66">
        <f t="shared" si="17"/>
        <v>3.3</v>
      </c>
      <c r="B257" s="60" t="s">
        <v>67</v>
      </c>
      <c r="C257" s="60">
        <v>1847.39</v>
      </c>
      <c r="D257" s="61" t="s">
        <v>61</v>
      </c>
      <c r="E257" s="200"/>
      <c r="F257" s="60">
        <f>ROUND(E257*C257,2)</f>
        <v>0</v>
      </c>
      <c r="G257" s="37"/>
      <c r="H257" s="6"/>
      <c r="I257" s="6"/>
    </row>
    <row r="258" spans="1:9" s="5" customFormat="1" ht="25.5" x14ac:dyDescent="0.2">
      <c r="A258" s="66">
        <f t="shared" si="17"/>
        <v>3.4</v>
      </c>
      <c r="B258" s="60" t="s">
        <v>46</v>
      </c>
      <c r="C258" s="60">
        <v>7697.44</v>
      </c>
      <c r="D258" s="65" t="s">
        <v>66</v>
      </c>
      <c r="E258" s="200"/>
      <c r="F258" s="60">
        <f>ROUND(E258*C258,2)</f>
        <v>0</v>
      </c>
      <c r="G258" s="37"/>
      <c r="H258" s="6"/>
      <c r="I258" s="6"/>
    </row>
    <row r="259" spans="1:9" s="5" customFormat="1" ht="25.5" customHeight="1" x14ac:dyDescent="0.2">
      <c r="A259" s="66">
        <f t="shared" si="17"/>
        <v>3.5</v>
      </c>
      <c r="B259" s="60" t="s">
        <v>176</v>
      </c>
      <c r="C259" s="60">
        <v>4013.77</v>
      </c>
      <c r="D259" s="65" t="s">
        <v>61</v>
      </c>
      <c r="E259" s="200"/>
      <c r="F259" s="60">
        <f>ROUND(E259*C259,2)</f>
        <v>0</v>
      </c>
      <c r="G259" s="37"/>
      <c r="H259" s="6"/>
      <c r="I259" s="6"/>
    </row>
    <row r="260" spans="1:9" s="5" customFormat="1" ht="6" customHeight="1" x14ac:dyDescent="0.2">
      <c r="A260" s="126"/>
      <c r="B260" s="62"/>
      <c r="C260" s="1"/>
      <c r="D260" s="62"/>
      <c r="E260" s="210"/>
      <c r="F260" s="60"/>
      <c r="G260" s="37"/>
      <c r="H260" s="6"/>
      <c r="I260" s="6"/>
    </row>
    <row r="261" spans="1:9" s="5" customFormat="1" ht="12.75" customHeight="1" x14ac:dyDescent="0.2">
      <c r="A261" s="81">
        <v>4</v>
      </c>
      <c r="B261" s="128" t="s">
        <v>26</v>
      </c>
      <c r="C261" s="62"/>
      <c r="D261" s="62"/>
      <c r="E261" s="211"/>
      <c r="F261" s="60"/>
      <c r="G261" s="37"/>
      <c r="H261" s="6"/>
      <c r="I261" s="6"/>
    </row>
    <row r="262" spans="1:9" s="5" customFormat="1" ht="12.75" customHeight="1" x14ac:dyDescent="0.2">
      <c r="A262" s="66">
        <f>+A261+0.1</f>
        <v>4.0999999999999996</v>
      </c>
      <c r="B262" s="60" t="s">
        <v>68</v>
      </c>
      <c r="C262" s="60">
        <v>9911.69</v>
      </c>
      <c r="D262" s="65" t="s">
        <v>8</v>
      </c>
      <c r="E262" s="217"/>
      <c r="F262" s="60">
        <f>ROUND(E262*C262,2)</f>
        <v>0</v>
      </c>
      <c r="G262" s="37"/>
      <c r="H262" s="6"/>
      <c r="I262" s="6"/>
    </row>
    <row r="263" spans="1:9" s="5" customFormat="1" ht="12.75" customHeight="1" x14ac:dyDescent="0.2">
      <c r="A263" s="76"/>
      <c r="B263" s="127"/>
      <c r="C263" s="60"/>
      <c r="D263" s="65"/>
      <c r="E263" s="198"/>
      <c r="F263" s="60"/>
      <c r="G263" s="37"/>
      <c r="H263" s="6"/>
      <c r="I263" s="6"/>
    </row>
    <row r="264" spans="1:9" s="5" customFormat="1" ht="14.25" customHeight="1" x14ac:dyDescent="0.2">
      <c r="A264" s="81">
        <v>5</v>
      </c>
      <c r="B264" s="128" t="s">
        <v>27</v>
      </c>
      <c r="C264" s="1"/>
      <c r="D264" s="99"/>
      <c r="E264" s="210"/>
      <c r="F264" s="60"/>
      <c r="G264" s="37"/>
      <c r="H264" s="6"/>
      <c r="I264" s="6"/>
    </row>
    <row r="265" spans="1:9" s="5" customFormat="1" ht="12.75" customHeight="1" x14ac:dyDescent="0.2">
      <c r="A265" s="66">
        <f>+A264+0.1</f>
        <v>5.0999999999999996</v>
      </c>
      <c r="B265" s="60" t="s">
        <v>69</v>
      </c>
      <c r="C265" s="1">
        <v>9623</v>
      </c>
      <c r="D265" s="65" t="s">
        <v>8</v>
      </c>
      <c r="E265" s="217"/>
      <c r="F265" s="60">
        <f>ROUND(E265*C265,2)</f>
        <v>0</v>
      </c>
      <c r="G265" s="37"/>
      <c r="H265" s="6"/>
      <c r="I265" s="6"/>
    </row>
    <row r="266" spans="1:9" s="5" customFormat="1" ht="12.75" customHeight="1" x14ac:dyDescent="0.2">
      <c r="A266" s="76"/>
      <c r="B266" s="128"/>
      <c r="C266" s="1"/>
      <c r="D266" s="99"/>
      <c r="E266" s="210"/>
      <c r="F266" s="60"/>
      <c r="G266" s="37"/>
      <c r="H266" s="6"/>
      <c r="I266" s="6"/>
    </row>
    <row r="267" spans="1:9" s="5" customFormat="1" ht="12.75" customHeight="1" x14ac:dyDescent="0.2">
      <c r="A267" s="81">
        <v>6</v>
      </c>
      <c r="B267" s="62" t="s">
        <v>70</v>
      </c>
      <c r="C267" s="1"/>
      <c r="D267" s="99"/>
      <c r="E267" s="210"/>
      <c r="F267" s="60"/>
      <c r="G267" s="37"/>
      <c r="H267" s="6"/>
      <c r="I267" s="6"/>
    </row>
    <row r="268" spans="1:9" s="5" customFormat="1" ht="12.75" customHeight="1" x14ac:dyDescent="0.2">
      <c r="A268" s="66">
        <f>+A267+0.1</f>
        <v>6.1</v>
      </c>
      <c r="B268" s="60" t="s">
        <v>69</v>
      </c>
      <c r="C268" s="1">
        <v>9623</v>
      </c>
      <c r="D268" s="65" t="s">
        <v>8</v>
      </c>
      <c r="E268" s="210"/>
      <c r="F268" s="60">
        <f>ROUND(E268*C268,2)</f>
        <v>0</v>
      </c>
      <c r="G268" s="37"/>
      <c r="H268" s="6"/>
      <c r="I268" s="6"/>
    </row>
    <row r="269" spans="1:9" s="5" customFormat="1" ht="11.25" customHeight="1" x14ac:dyDescent="0.2">
      <c r="A269" s="142"/>
      <c r="B269" s="128"/>
      <c r="C269" s="1"/>
      <c r="D269" s="99"/>
      <c r="E269" s="210"/>
      <c r="F269" s="60"/>
      <c r="G269" s="37"/>
      <c r="H269" s="6"/>
      <c r="I269" s="6"/>
    </row>
    <row r="270" spans="1:9" s="5" customFormat="1" ht="12.75" customHeight="1" x14ac:dyDescent="0.2">
      <c r="A270" s="81">
        <v>7</v>
      </c>
      <c r="B270" s="128" t="s">
        <v>71</v>
      </c>
      <c r="C270" s="1"/>
      <c r="D270" s="99"/>
      <c r="E270" s="210"/>
      <c r="F270" s="60"/>
      <c r="G270" s="37"/>
      <c r="H270" s="6"/>
      <c r="I270" s="6"/>
    </row>
    <row r="271" spans="1:9" s="5" customFormat="1" ht="12.75" customHeight="1" x14ac:dyDescent="0.2">
      <c r="A271" s="66">
        <f>+A270+0.1</f>
        <v>7.1</v>
      </c>
      <c r="B271" s="62" t="s">
        <v>188</v>
      </c>
      <c r="C271" s="64"/>
      <c r="D271" s="65"/>
      <c r="E271" s="210"/>
      <c r="F271" s="60"/>
      <c r="G271" s="37"/>
      <c r="H271" s="6"/>
      <c r="I271" s="6"/>
    </row>
    <row r="272" spans="1:9" s="5" customFormat="1" ht="12.75" customHeight="1" x14ac:dyDescent="0.2">
      <c r="A272" s="16" t="s">
        <v>222</v>
      </c>
      <c r="B272" s="143" t="s">
        <v>239</v>
      </c>
      <c r="C272" s="11">
        <v>38</v>
      </c>
      <c r="D272" s="99" t="s">
        <v>23</v>
      </c>
      <c r="E272" s="196"/>
      <c r="F272" s="60">
        <f t="shared" ref="F272:F278" si="18">ROUND(E272*C272,2)</f>
        <v>0</v>
      </c>
      <c r="G272" s="37"/>
      <c r="H272" s="6"/>
      <c r="I272" s="6"/>
    </row>
    <row r="273" spans="1:9" s="5" customFormat="1" ht="12.75" customHeight="1" x14ac:dyDescent="0.2">
      <c r="A273" s="16" t="s">
        <v>223</v>
      </c>
      <c r="B273" s="143" t="s">
        <v>247</v>
      </c>
      <c r="C273" s="11">
        <v>10</v>
      </c>
      <c r="D273" s="99" t="s">
        <v>23</v>
      </c>
      <c r="E273" s="196"/>
      <c r="F273" s="60">
        <f t="shared" si="18"/>
        <v>0</v>
      </c>
      <c r="G273" s="37"/>
      <c r="H273" s="6"/>
      <c r="I273" s="6"/>
    </row>
    <row r="274" spans="1:9" s="5" customFormat="1" ht="12.75" customHeight="1" x14ac:dyDescent="0.2">
      <c r="A274" s="16" t="s">
        <v>224</v>
      </c>
      <c r="B274" s="143" t="s">
        <v>240</v>
      </c>
      <c r="C274" s="11">
        <v>11</v>
      </c>
      <c r="D274" s="99" t="s">
        <v>23</v>
      </c>
      <c r="E274" s="196"/>
      <c r="F274" s="60">
        <f t="shared" si="18"/>
        <v>0</v>
      </c>
      <c r="G274" s="37"/>
      <c r="H274" s="6"/>
      <c r="I274" s="6"/>
    </row>
    <row r="275" spans="1:9" s="5" customFormat="1" ht="12.75" customHeight="1" x14ac:dyDescent="0.2">
      <c r="A275" s="16" t="s">
        <v>225</v>
      </c>
      <c r="B275" s="143" t="s">
        <v>241</v>
      </c>
      <c r="C275" s="11">
        <v>11</v>
      </c>
      <c r="D275" s="99" t="s">
        <v>23</v>
      </c>
      <c r="E275" s="196"/>
      <c r="F275" s="60">
        <f t="shared" si="18"/>
        <v>0</v>
      </c>
      <c r="G275" s="37"/>
      <c r="H275" s="6"/>
      <c r="I275" s="6"/>
    </row>
    <row r="276" spans="1:9" s="5" customFormat="1" ht="12.75" customHeight="1" x14ac:dyDescent="0.2">
      <c r="A276" s="16" t="s">
        <v>226</v>
      </c>
      <c r="B276" s="143" t="s">
        <v>242</v>
      </c>
      <c r="C276" s="11">
        <v>7</v>
      </c>
      <c r="D276" s="99" t="s">
        <v>23</v>
      </c>
      <c r="E276" s="196"/>
      <c r="F276" s="60">
        <f t="shared" si="18"/>
        <v>0</v>
      </c>
      <c r="G276" s="37"/>
      <c r="H276" s="6"/>
      <c r="I276" s="6"/>
    </row>
    <row r="277" spans="1:9" s="5" customFormat="1" ht="12.75" customHeight="1" x14ac:dyDescent="0.2">
      <c r="A277" s="16" t="s">
        <v>227</v>
      </c>
      <c r="B277" s="143" t="s">
        <v>189</v>
      </c>
      <c r="C277" s="11">
        <v>3</v>
      </c>
      <c r="D277" s="99" t="s">
        <v>23</v>
      </c>
      <c r="E277" s="196"/>
      <c r="F277" s="60">
        <f t="shared" si="18"/>
        <v>0</v>
      </c>
      <c r="G277" s="37"/>
      <c r="H277" s="6"/>
      <c r="I277" s="6"/>
    </row>
    <row r="278" spans="1:9" s="5" customFormat="1" ht="12.75" customHeight="1" x14ac:dyDescent="0.2">
      <c r="A278" s="16" t="s">
        <v>228</v>
      </c>
      <c r="B278" s="143" t="s">
        <v>190</v>
      </c>
      <c r="C278" s="11">
        <v>160</v>
      </c>
      <c r="D278" s="99" t="s">
        <v>23</v>
      </c>
      <c r="E278" s="196"/>
      <c r="F278" s="60">
        <f t="shared" si="18"/>
        <v>0</v>
      </c>
      <c r="G278" s="37"/>
      <c r="H278" s="6"/>
      <c r="I278" s="6"/>
    </row>
    <row r="279" spans="1:9" s="5" customFormat="1" ht="12.75" customHeight="1" x14ac:dyDescent="0.2">
      <c r="A279" s="49"/>
      <c r="B279" s="50"/>
      <c r="C279" s="51"/>
      <c r="D279" s="52"/>
      <c r="E279" s="193"/>
      <c r="F279" s="60"/>
      <c r="G279" s="37"/>
      <c r="H279" s="6"/>
      <c r="I279" s="6"/>
    </row>
    <row r="280" spans="1:9" s="5" customFormat="1" ht="12.75" customHeight="1" x14ac:dyDescent="0.2">
      <c r="A280" s="81">
        <v>8</v>
      </c>
      <c r="B280" s="74" t="s">
        <v>15</v>
      </c>
      <c r="C280" s="51"/>
      <c r="D280" s="52"/>
      <c r="E280" s="193"/>
      <c r="F280" s="60"/>
      <c r="G280" s="37"/>
      <c r="H280" s="6"/>
      <c r="I280" s="6"/>
    </row>
    <row r="281" spans="1:9" s="5" customFormat="1" ht="27.75" customHeight="1" x14ac:dyDescent="0.2">
      <c r="A281" s="75">
        <v>8.1</v>
      </c>
      <c r="B281" s="62" t="s">
        <v>173</v>
      </c>
      <c r="C281" s="11"/>
      <c r="D281" s="61"/>
      <c r="E281" s="196"/>
      <c r="F281" s="60"/>
      <c r="G281" s="37"/>
      <c r="H281" s="6"/>
      <c r="I281" s="6"/>
    </row>
    <row r="282" spans="1:9" s="5" customFormat="1" ht="12.75" customHeight="1" x14ac:dyDescent="0.2">
      <c r="A282" s="76" t="s">
        <v>155</v>
      </c>
      <c r="B282" s="11" t="s">
        <v>28</v>
      </c>
      <c r="C282" s="64">
        <v>1</v>
      </c>
      <c r="D282" s="65" t="s">
        <v>23</v>
      </c>
      <c r="E282" s="210"/>
      <c r="F282" s="60">
        <f t="shared" ref="F282:F290" si="19">ROUND(E282*C282,2)</f>
        <v>0</v>
      </c>
      <c r="G282" s="37"/>
      <c r="H282" s="6"/>
      <c r="I282" s="6"/>
    </row>
    <row r="283" spans="1:9" s="5" customFormat="1" ht="13.5" customHeight="1" x14ac:dyDescent="0.2">
      <c r="A283" s="76" t="s">
        <v>156</v>
      </c>
      <c r="B283" s="11" t="s">
        <v>191</v>
      </c>
      <c r="C283" s="11">
        <v>8</v>
      </c>
      <c r="D283" s="61" t="s">
        <v>8</v>
      </c>
      <c r="E283" s="196"/>
      <c r="F283" s="60">
        <f t="shared" si="19"/>
        <v>0</v>
      </c>
      <c r="G283" s="37"/>
      <c r="H283" s="6"/>
      <c r="I283" s="6"/>
    </row>
    <row r="284" spans="1:9" s="5" customFormat="1" ht="13.5" customHeight="1" x14ac:dyDescent="0.2">
      <c r="A284" s="76" t="s">
        <v>157</v>
      </c>
      <c r="B284" s="143" t="s">
        <v>189</v>
      </c>
      <c r="C284" s="11">
        <v>4</v>
      </c>
      <c r="D284" s="99" t="s">
        <v>23</v>
      </c>
      <c r="E284" s="196"/>
      <c r="F284" s="60">
        <f t="shared" si="19"/>
        <v>0</v>
      </c>
      <c r="G284" s="37"/>
      <c r="H284" s="6"/>
      <c r="I284" s="6"/>
    </row>
    <row r="285" spans="1:9" s="5" customFormat="1" ht="15" customHeight="1" x14ac:dyDescent="0.2">
      <c r="A285" s="76" t="s">
        <v>158</v>
      </c>
      <c r="B285" s="143" t="s">
        <v>190</v>
      </c>
      <c r="C285" s="11">
        <v>2</v>
      </c>
      <c r="D285" s="99" t="s">
        <v>23</v>
      </c>
      <c r="E285" s="196"/>
      <c r="F285" s="60">
        <f t="shared" si="19"/>
        <v>0</v>
      </c>
      <c r="G285" s="37"/>
      <c r="H285" s="6"/>
      <c r="I285" s="6"/>
    </row>
    <row r="286" spans="1:9" s="5" customFormat="1" ht="15" customHeight="1" x14ac:dyDescent="0.2">
      <c r="A286" s="76" t="s">
        <v>159</v>
      </c>
      <c r="B286" s="143" t="s">
        <v>29</v>
      </c>
      <c r="C286" s="11">
        <v>2</v>
      </c>
      <c r="D286" s="99" t="s">
        <v>23</v>
      </c>
      <c r="E286" s="196"/>
      <c r="F286" s="60">
        <f t="shared" si="19"/>
        <v>0</v>
      </c>
      <c r="G286" s="37"/>
      <c r="H286" s="6"/>
      <c r="I286" s="6"/>
    </row>
    <row r="287" spans="1:9" s="5" customFormat="1" ht="12.75" customHeight="1" x14ac:dyDescent="0.2">
      <c r="A287" s="76" t="s">
        <v>160</v>
      </c>
      <c r="B287" s="143" t="s">
        <v>152</v>
      </c>
      <c r="C287" s="77">
        <v>1</v>
      </c>
      <c r="D287" s="99" t="s">
        <v>23</v>
      </c>
      <c r="E287" s="200"/>
      <c r="F287" s="60">
        <f t="shared" si="19"/>
        <v>0</v>
      </c>
      <c r="G287" s="37"/>
      <c r="H287" s="6"/>
      <c r="I287" s="6"/>
    </row>
    <row r="288" spans="1:9" s="5" customFormat="1" ht="12.75" customHeight="1" x14ac:dyDescent="0.2">
      <c r="A288" s="76" t="s">
        <v>161</v>
      </c>
      <c r="B288" s="143" t="s">
        <v>153</v>
      </c>
      <c r="C288" s="77">
        <v>5.12</v>
      </c>
      <c r="D288" s="87" t="s">
        <v>60</v>
      </c>
      <c r="E288" s="218"/>
      <c r="F288" s="60">
        <f t="shared" si="19"/>
        <v>0</v>
      </c>
      <c r="G288" s="37"/>
      <c r="H288" s="6"/>
      <c r="I288" s="6"/>
    </row>
    <row r="289" spans="1:9" s="5" customFormat="1" ht="12.75" customHeight="1" x14ac:dyDescent="0.2">
      <c r="A289" s="76" t="s">
        <v>162</v>
      </c>
      <c r="B289" s="143" t="s">
        <v>154</v>
      </c>
      <c r="C289" s="77">
        <v>5.12</v>
      </c>
      <c r="D289" s="87" t="s">
        <v>60</v>
      </c>
      <c r="E289" s="196"/>
      <c r="F289" s="60">
        <f t="shared" si="19"/>
        <v>0</v>
      </c>
      <c r="G289" s="37"/>
      <c r="H289" s="6"/>
      <c r="I289" s="6"/>
    </row>
    <row r="290" spans="1:9" s="43" customFormat="1" ht="12.75" customHeight="1" x14ac:dyDescent="0.2">
      <c r="A290" s="144" t="s">
        <v>163</v>
      </c>
      <c r="B290" s="145" t="s">
        <v>33</v>
      </c>
      <c r="C290" s="71">
        <v>1</v>
      </c>
      <c r="D290" s="146" t="s">
        <v>23</v>
      </c>
      <c r="E290" s="219"/>
      <c r="F290" s="112">
        <f t="shared" si="19"/>
        <v>0</v>
      </c>
      <c r="G290" s="40"/>
      <c r="H290" s="41"/>
      <c r="I290" s="41"/>
    </row>
    <row r="291" spans="1:9" s="5" customFormat="1" ht="12.75" customHeight="1" x14ac:dyDescent="0.2">
      <c r="A291" s="76"/>
      <c r="B291" s="143"/>
      <c r="C291" s="11"/>
      <c r="D291" s="99"/>
      <c r="E291" s="203"/>
      <c r="F291" s="60"/>
      <c r="G291" s="37"/>
      <c r="H291" s="6"/>
      <c r="I291" s="6"/>
    </row>
    <row r="292" spans="1:9" s="5" customFormat="1" ht="12.75" customHeight="1" x14ac:dyDescent="0.2">
      <c r="A292" s="81">
        <v>9</v>
      </c>
      <c r="B292" s="54" t="s">
        <v>49</v>
      </c>
      <c r="C292" s="130"/>
      <c r="D292" s="52"/>
      <c r="E292" s="193"/>
      <c r="F292" s="60"/>
      <c r="G292" s="37"/>
      <c r="H292" s="6"/>
      <c r="I292" s="6"/>
    </row>
    <row r="293" spans="1:9" s="5" customFormat="1" ht="38.25" customHeight="1" x14ac:dyDescent="0.2">
      <c r="A293" s="66">
        <f>+A292+0.1</f>
        <v>9.1</v>
      </c>
      <c r="B293" s="82" t="s">
        <v>73</v>
      </c>
      <c r="C293" s="64">
        <v>1</v>
      </c>
      <c r="D293" s="65" t="s">
        <v>23</v>
      </c>
      <c r="E293" s="199"/>
      <c r="F293" s="60">
        <f>ROUND(E293*C293,2)</f>
        <v>0</v>
      </c>
      <c r="G293" s="37"/>
      <c r="H293" s="6"/>
      <c r="I293" s="6"/>
    </row>
    <row r="294" spans="1:9" s="5" customFormat="1" ht="41.25" customHeight="1" x14ac:dyDescent="0.2">
      <c r="A294" s="66">
        <f t="shared" ref="A294:A296" si="20">+A293+0.1</f>
        <v>9.1999999999999993</v>
      </c>
      <c r="B294" s="82" t="s">
        <v>88</v>
      </c>
      <c r="C294" s="64">
        <v>7</v>
      </c>
      <c r="D294" s="65" t="s">
        <v>23</v>
      </c>
      <c r="E294" s="199"/>
      <c r="F294" s="60">
        <f>ROUND(E294*C294,2)</f>
        <v>0</v>
      </c>
      <c r="G294" s="37"/>
      <c r="H294" s="6"/>
      <c r="I294" s="6"/>
    </row>
    <row r="295" spans="1:9" s="5" customFormat="1" ht="26.25" customHeight="1" x14ac:dyDescent="0.2">
      <c r="A295" s="66">
        <f t="shared" si="20"/>
        <v>9.3000000000000007</v>
      </c>
      <c r="B295" s="60" t="s">
        <v>74</v>
      </c>
      <c r="C295" s="64">
        <v>1</v>
      </c>
      <c r="D295" s="65" t="s">
        <v>23</v>
      </c>
      <c r="E295" s="199"/>
      <c r="F295" s="60">
        <f>ROUND(E295*C295,2)</f>
        <v>0</v>
      </c>
      <c r="G295" s="37"/>
      <c r="H295" s="6"/>
      <c r="I295" s="6"/>
    </row>
    <row r="296" spans="1:9" s="5" customFormat="1" ht="27" customHeight="1" x14ac:dyDescent="0.2">
      <c r="A296" s="66">
        <f t="shared" si="20"/>
        <v>9.4</v>
      </c>
      <c r="B296" s="60" t="s">
        <v>75</v>
      </c>
      <c r="C296" s="64">
        <v>7</v>
      </c>
      <c r="D296" s="65" t="s">
        <v>23</v>
      </c>
      <c r="E296" s="199"/>
      <c r="F296" s="60">
        <f>ROUND(E296*C296,2)</f>
        <v>0</v>
      </c>
      <c r="G296" s="37"/>
      <c r="H296" s="6"/>
      <c r="I296" s="6"/>
    </row>
    <row r="297" spans="1:9" s="5" customFormat="1" ht="6" customHeight="1" x14ac:dyDescent="0.2">
      <c r="A297" s="49"/>
      <c r="B297" s="50"/>
      <c r="C297" s="51"/>
      <c r="D297" s="52"/>
      <c r="E297" s="193"/>
      <c r="F297" s="60"/>
      <c r="G297" s="37"/>
      <c r="H297" s="6"/>
      <c r="I297" s="6"/>
    </row>
    <row r="298" spans="1:9" s="5" customFormat="1" ht="12.75" customHeight="1" x14ac:dyDescent="0.2">
      <c r="A298" s="81">
        <v>10</v>
      </c>
      <c r="B298" s="58" t="s">
        <v>47</v>
      </c>
      <c r="C298" s="1"/>
      <c r="D298" s="99"/>
      <c r="E298" s="210"/>
      <c r="F298" s="64"/>
      <c r="G298" s="37"/>
      <c r="H298" s="6"/>
      <c r="I298" s="6"/>
    </row>
    <row r="299" spans="1:9" s="5" customFormat="1" ht="12.75" customHeight="1" x14ac:dyDescent="0.2">
      <c r="A299" s="66">
        <f>+A298+0.1</f>
        <v>10.1</v>
      </c>
      <c r="B299" s="60" t="s">
        <v>48</v>
      </c>
      <c r="C299" s="1">
        <v>7698.4</v>
      </c>
      <c r="D299" s="61" t="s">
        <v>60</v>
      </c>
      <c r="E299" s="210"/>
      <c r="F299" s="64">
        <f>ROUND(C299*E299,2)</f>
        <v>0</v>
      </c>
      <c r="G299" s="37"/>
      <c r="H299" s="6"/>
      <c r="I299" s="6"/>
    </row>
    <row r="300" spans="1:9" s="5" customFormat="1" ht="25.5" customHeight="1" x14ac:dyDescent="0.2">
      <c r="A300" s="66">
        <f t="shared" ref="A300:A301" si="21">+A299+0.1</f>
        <v>10.199999999999999</v>
      </c>
      <c r="B300" s="60" t="s">
        <v>76</v>
      </c>
      <c r="C300" s="1">
        <v>7698.4</v>
      </c>
      <c r="D300" s="61" t="s">
        <v>60</v>
      </c>
      <c r="E300" s="210"/>
      <c r="F300" s="64">
        <f>ROUND(C300*E300,2)</f>
        <v>0</v>
      </c>
      <c r="G300" s="37"/>
      <c r="H300" s="6"/>
      <c r="I300" s="6"/>
    </row>
    <row r="301" spans="1:9" s="5" customFormat="1" ht="12.75" customHeight="1" x14ac:dyDescent="0.2">
      <c r="A301" s="66">
        <f t="shared" si="21"/>
        <v>10.3</v>
      </c>
      <c r="B301" s="60" t="s">
        <v>151</v>
      </c>
      <c r="C301" s="1">
        <v>24090.45</v>
      </c>
      <c r="D301" s="61" t="s">
        <v>329</v>
      </c>
      <c r="E301" s="210"/>
      <c r="F301" s="64">
        <f>ROUND(C301*E301,2)</f>
        <v>0</v>
      </c>
      <c r="G301" s="37"/>
      <c r="H301" s="6"/>
      <c r="I301" s="6"/>
    </row>
    <row r="302" spans="1:9" s="5" customFormat="1" ht="9" customHeight="1" x14ac:dyDescent="0.2">
      <c r="A302" s="85"/>
      <c r="B302" s="54"/>
      <c r="C302" s="1"/>
      <c r="D302" s="61"/>
      <c r="E302" s="210"/>
      <c r="F302" s="60"/>
      <c r="G302" s="37"/>
      <c r="H302" s="6"/>
      <c r="I302" s="6"/>
    </row>
    <row r="303" spans="1:9" s="5" customFormat="1" ht="76.5" x14ac:dyDescent="0.2">
      <c r="A303" s="81">
        <v>11</v>
      </c>
      <c r="B303" s="84" t="s">
        <v>78</v>
      </c>
      <c r="C303" s="1">
        <v>9623</v>
      </c>
      <c r="D303" s="99" t="s">
        <v>8</v>
      </c>
      <c r="E303" s="210"/>
      <c r="F303" s="64">
        <f>ROUND(C303*E303,2)</f>
        <v>0</v>
      </c>
      <c r="G303" s="37"/>
      <c r="H303" s="6"/>
      <c r="I303" s="6"/>
    </row>
    <row r="304" spans="1:9" s="5" customFormat="1" ht="12.75" customHeight="1" x14ac:dyDescent="0.2">
      <c r="A304" s="85"/>
      <c r="B304" s="54"/>
      <c r="C304" s="1"/>
      <c r="D304" s="99"/>
      <c r="E304" s="210"/>
      <c r="F304" s="60"/>
      <c r="G304" s="37"/>
      <c r="H304" s="6"/>
      <c r="I304" s="6"/>
    </row>
    <row r="305" spans="1:9" s="5" customFormat="1" ht="28.5" customHeight="1" x14ac:dyDescent="0.2">
      <c r="A305" s="81">
        <v>12</v>
      </c>
      <c r="B305" s="60" t="s">
        <v>79</v>
      </c>
      <c r="C305" s="86">
        <v>9623</v>
      </c>
      <c r="D305" s="87" t="s">
        <v>8</v>
      </c>
      <c r="E305" s="195"/>
      <c r="F305" s="64">
        <f>ROUND(C305*E305,2)</f>
        <v>0</v>
      </c>
      <c r="G305" s="37"/>
      <c r="H305" s="6"/>
      <c r="I305" s="6"/>
    </row>
    <row r="306" spans="1:9" s="5" customFormat="1" ht="15" customHeight="1" x14ac:dyDescent="0.2">
      <c r="A306" s="88"/>
      <c r="B306" s="89" t="s">
        <v>198</v>
      </c>
      <c r="C306" s="90"/>
      <c r="D306" s="91"/>
      <c r="E306" s="204"/>
      <c r="F306" s="176">
        <f>SUM(F248:F305)</f>
        <v>0</v>
      </c>
      <c r="G306" s="37"/>
      <c r="H306" s="6"/>
      <c r="I306" s="6"/>
    </row>
    <row r="307" spans="1:9" s="5" customFormat="1" ht="12.75" customHeight="1" x14ac:dyDescent="0.2">
      <c r="A307" s="49"/>
      <c r="B307" s="50"/>
      <c r="C307" s="51"/>
      <c r="D307" s="52"/>
      <c r="E307" s="193"/>
      <c r="F307" s="239"/>
      <c r="G307" s="37"/>
      <c r="H307" s="6"/>
      <c r="I307" s="6"/>
    </row>
    <row r="308" spans="1:9" s="5" customFormat="1" ht="30.75" customHeight="1" x14ac:dyDescent="0.2">
      <c r="A308" s="50" t="s">
        <v>81</v>
      </c>
      <c r="B308" s="62" t="s">
        <v>233</v>
      </c>
      <c r="C308" s="118"/>
      <c r="D308" s="131"/>
      <c r="E308" s="206"/>
      <c r="F308" s="253"/>
      <c r="G308" s="37"/>
      <c r="H308" s="6"/>
      <c r="I308" s="6"/>
    </row>
    <row r="309" spans="1:9" s="5" customFormat="1" ht="12.75" customHeight="1" x14ac:dyDescent="0.2">
      <c r="A309" s="100">
        <v>1</v>
      </c>
      <c r="B309" s="58" t="s">
        <v>117</v>
      </c>
      <c r="C309" s="16"/>
      <c r="D309" s="61"/>
      <c r="E309" s="206"/>
      <c r="F309" s="242"/>
      <c r="G309" s="37"/>
      <c r="H309" s="6"/>
      <c r="I309" s="6"/>
    </row>
    <row r="310" spans="1:9" s="5" customFormat="1" ht="12.75" customHeight="1" x14ac:dyDescent="0.2">
      <c r="A310" s="147">
        <v>1.1000000000000001</v>
      </c>
      <c r="B310" s="11" t="s">
        <v>119</v>
      </c>
      <c r="C310" s="11">
        <v>2</v>
      </c>
      <c r="D310" s="61" t="s">
        <v>120</v>
      </c>
      <c r="E310" s="196"/>
      <c r="F310" s="243">
        <f>ROUND(C310*E310,2)</f>
        <v>0</v>
      </c>
      <c r="G310" s="37"/>
      <c r="H310" s="6"/>
      <c r="I310" s="6"/>
    </row>
    <row r="311" spans="1:9" s="5" customFormat="1" ht="9.75" customHeight="1" x14ac:dyDescent="0.2">
      <c r="A311" s="49"/>
      <c r="B311" s="74"/>
      <c r="C311" s="16"/>
      <c r="D311" s="61"/>
      <c r="E311" s="206"/>
      <c r="F311" s="243"/>
      <c r="G311" s="37"/>
      <c r="H311" s="6"/>
      <c r="I311" s="6"/>
    </row>
    <row r="312" spans="1:9" s="5" customFormat="1" ht="12.75" customHeight="1" x14ac:dyDescent="0.2">
      <c r="A312" s="100">
        <v>2</v>
      </c>
      <c r="B312" s="74" t="s">
        <v>16</v>
      </c>
      <c r="C312" s="16"/>
      <c r="D312" s="61"/>
      <c r="E312" s="206"/>
      <c r="F312" s="243"/>
      <c r="G312" s="37"/>
      <c r="H312" s="6"/>
      <c r="I312" s="6"/>
    </row>
    <row r="313" spans="1:9" s="5" customFormat="1" ht="12.75" customHeight="1" x14ac:dyDescent="0.2">
      <c r="A313" s="8">
        <f>+A312+0.1</f>
        <v>2.1</v>
      </c>
      <c r="B313" s="148" t="s">
        <v>121</v>
      </c>
      <c r="C313" s="16">
        <v>124.25</v>
      </c>
      <c r="D313" s="61" t="s">
        <v>38</v>
      </c>
      <c r="E313" s="206"/>
      <c r="F313" s="243">
        <f>ROUND(C313*E313,2)</f>
        <v>0</v>
      </c>
      <c r="G313" s="37"/>
      <c r="H313" s="6"/>
      <c r="I313" s="6"/>
    </row>
    <row r="314" spans="1:9" s="5" customFormat="1" ht="12.75" customHeight="1" x14ac:dyDescent="0.2">
      <c r="A314" s="8">
        <f t="shared" ref="A314:A316" si="22">+A313+0.1</f>
        <v>2.2000000000000002</v>
      </c>
      <c r="B314" s="60" t="s">
        <v>62</v>
      </c>
      <c r="C314" s="16">
        <v>219.01</v>
      </c>
      <c r="D314" s="61" t="s">
        <v>64</v>
      </c>
      <c r="E314" s="206"/>
      <c r="F314" s="243">
        <f>ROUND(C314*E314,2)</f>
        <v>0</v>
      </c>
      <c r="G314" s="37"/>
      <c r="H314" s="6"/>
      <c r="I314" s="6"/>
    </row>
    <row r="315" spans="1:9" s="5" customFormat="1" ht="24.75" customHeight="1" x14ac:dyDescent="0.2">
      <c r="A315" s="8">
        <f>+A314+0.1</f>
        <v>2.2999999999999998</v>
      </c>
      <c r="B315" s="149" t="s">
        <v>122</v>
      </c>
      <c r="C315" s="16">
        <v>33.729999999999997</v>
      </c>
      <c r="D315" s="61" t="s">
        <v>66</v>
      </c>
      <c r="E315" s="218"/>
      <c r="F315" s="243">
        <f>ROUND(C315*E315,2)</f>
        <v>0</v>
      </c>
      <c r="G315" s="37"/>
      <c r="H315" s="6"/>
      <c r="I315" s="6"/>
    </row>
    <row r="316" spans="1:9" s="43" customFormat="1" ht="24.75" customHeight="1" x14ac:dyDescent="0.2">
      <c r="A316" s="96">
        <f t="shared" si="22"/>
        <v>2.4</v>
      </c>
      <c r="B316" s="112" t="s">
        <v>176</v>
      </c>
      <c r="C316" s="42">
        <v>222.34</v>
      </c>
      <c r="D316" s="72" t="s">
        <v>61</v>
      </c>
      <c r="E316" s="208"/>
      <c r="F316" s="245">
        <f>ROUND(C316*E316,2)</f>
        <v>0</v>
      </c>
      <c r="G316" s="40"/>
      <c r="H316" s="41"/>
      <c r="I316" s="41"/>
    </row>
    <row r="317" spans="1:9" s="5" customFormat="1" ht="12.75" customHeight="1" x14ac:dyDescent="0.2">
      <c r="A317" s="49"/>
      <c r="B317" s="74"/>
      <c r="C317" s="16"/>
      <c r="D317" s="61"/>
      <c r="E317" s="206"/>
      <c r="F317" s="242"/>
      <c r="G317" s="37"/>
      <c r="H317" s="6"/>
      <c r="I317" s="6"/>
    </row>
    <row r="318" spans="1:9" s="5" customFormat="1" ht="13.5" customHeight="1" x14ac:dyDescent="0.2">
      <c r="A318" s="100">
        <v>3</v>
      </c>
      <c r="B318" s="74" t="s">
        <v>325</v>
      </c>
      <c r="C318" s="16"/>
      <c r="D318" s="61"/>
      <c r="E318" s="206"/>
      <c r="F318" s="242"/>
      <c r="G318" s="37"/>
      <c r="H318" s="6"/>
      <c r="I318" s="6"/>
    </row>
    <row r="319" spans="1:9" s="5" customFormat="1" ht="13.5" customHeight="1" x14ac:dyDescent="0.2">
      <c r="A319" s="8">
        <f>+A318+0.1</f>
        <v>3.1</v>
      </c>
      <c r="B319" s="60" t="s">
        <v>269</v>
      </c>
      <c r="C319" s="16">
        <v>21.17</v>
      </c>
      <c r="D319" s="61" t="s">
        <v>38</v>
      </c>
      <c r="E319" s="206"/>
      <c r="F319" s="243">
        <f t="shared" ref="F319:F327" si="23">ROUND(C319*E319,2)</f>
        <v>0</v>
      </c>
      <c r="G319" s="37"/>
      <c r="H319" s="6"/>
      <c r="I319" s="6"/>
    </row>
    <row r="320" spans="1:9" s="5" customFormat="1" ht="12" customHeight="1" x14ac:dyDescent="0.2">
      <c r="A320" s="8">
        <f t="shared" ref="A320:A326" si="24">+A319+0.1</f>
        <v>3.2</v>
      </c>
      <c r="B320" s="11" t="s">
        <v>270</v>
      </c>
      <c r="C320" s="16">
        <v>1.24</v>
      </c>
      <c r="D320" s="61" t="s">
        <v>38</v>
      </c>
      <c r="E320" s="206"/>
      <c r="F320" s="243">
        <f t="shared" si="23"/>
        <v>0</v>
      </c>
      <c r="G320" s="37"/>
      <c r="H320" s="6"/>
      <c r="I320" s="6"/>
    </row>
    <row r="321" spans="1:9" s="5" customFormat="1" ht="12.75" customHeight="1" x14ac:dyDescent="0.2">
      <c r="A321" s="8">
        <f t="shared" si="24"/>
        <v>3.3</v>
      </c>
      <c r="B321" s="11" t="s">
        <v>249</v>
      </c>
      <c r="C321" s="16">
        <v>13.18</v>
      </c>
      <c r="D321" s="61" t="s">
        <v>38</v>
      </c>
      <c r="E321" s="206"/>
      <c r="F321" s="243">
        <f t="shared" si="23"/>
        <v>0</v>
      </c>
      <c r="G321" s="37"/>
      <c r="H321" s="6"/>
      <c r="I321" s="6"/>
    </row>
    <row r="322" spans="1:9" s="5" customFormat="1" ht="12.75" customHeight="1" x14ac:dyDescent="0.2">
      <c r="A322" s="8">
        <f t="shared" si="24"/>
        <v>3.4</v>
      </c>
      <c r="B322" s="11" t="s">
        <v>271</v>
      </c>
      <c r="C322" s="16">
        <v>41.47</v>
      </c>
      <c r="D322" s="61" t="s">
        <v>38</v>
      </c>
      <c r="E322" s="206"/>
      <c r="F322" s="243">
        <f t="shared" si="23"/>
        <v>0</v>
      </c>
      <c r="G322" s="37"/>
      <c r="H322" s="6"/>
      <c r="I322" s="6"/>
    </row>
    <row r="323" spans="1:9" s="5" customFormat="1" ht="12.75" customHeight="1" x14ac:dyDescent="0.2">
      <c r="A323" s="8">
        <f t="shared" si="24"/>
        <v>3.5</v>
      </c>
      <c r="B323" s="11" t="s">
        <v>272</v>
      </c>
      <c r="C323" s="16">
        <v>0.52</v>
      </c>
      <c r="D323" s="61" t="s">
        <v>38</v>
      </c>
      <c r="E323" s="206"/>
      <c r="F323" s="243">
        <f t="shared" si="23"/>
        <v>0</v>
      </c>
      <c r="G323" s="37"/>
      <c r="H323" s="6"/>
      <c r="I323" s="6"/>
    </row>
    <row r="324" spans="1:9" s="5" customFormat="1" ht="12.75" customHeight="1" x14ac:dyDescent="0.2">
      <c r="A324" s="8">
        <f t="shared" si="24"/>
        <v>3.6</v>
      </c>
      <c r="B324" s="11" t="s">
        <v>273</v>
      </c>
      <c r="C324" s="16">
        <v>15.83</v>
      </c>
      <c r="D324" s="61" t="s">
        <v>38</v>
      </c>
      <c r="E324" s="206"/>
      <c r="F324" s="243">
        <f t="shared" si="23"/>
        <v>0</v>
      </c>
      <c r="G324" s="37"/>
      <c r="H324" s="6"/>
      <c r="I324" s="6"/>
    </row>
    <row r="325" spans="1:9" s="5" customFormat="1" ht="12.75" customHeight="1" x14ac:dyDescent="0.2">
      <c r="A325" s="8">
        <f t="shared" si="24"/>
        <v>3.7</v>
      </c>
      <c r="B325" s="11" t="s">
        <v>324</v>
      </c>
      <c r="C325" s="16">
        <v>2.13</v>
      </c>
      <c r="D325" s="61" t="s">
        <v>38</v>
      </c>
      <c r="E325" s="206"/>
      <c r="F325" s="243">
        <f t="shared" si="23"/>
        <v>0</v>
      </c>
      <c r="G325" s="37"/>
      <c r="H325" s="6"/>
      <c r="I325" s="6"/>
    </row>
    <row r="326" spans="1:9" s="5" customFormat="1" ht="12.75" customHeight="1" x14ac:dyDescent="0.2">
      <c r="A326" s="8">
        <f t="shared" si="24"/>
        <v>3.8</v>
      </c>
      <c r="B326" s="11" t="s">
        <v>323</v>
      </c>
      <c r="C326" s="16">
        <v>2.08</v>
      </c>
      <c r="D326" s="61" t="s">
        <v>38</v>
      </c>
      <c r="E326" s="206"/>
      <c r="F326" s="243">
        <f t="shared" si="23"/>
        <v>0</v>
      </c>
      <c r="G326" s="37"/>
      <c r="H326" s="6"/>
      <c r="I326" s="6"/>
    </row>
    <row r="327" spans="1:9" s="5" customFormat="1" ht="12.75" customHeight="1" x14ac:dyDescent="0.2">
      <c r="A327" s="8"/>
      <c r="B327" s="11" t="s">
        <v>274</v>
      </c>
      <c r="C327" s="16">
        <v>5.3</v>
      </c>
      <c r="D327" s="61"/>
      <c r="E327" s="206"/>
      <c r="F327" s="243">
        <f t="shared" si="23"/>
        <v>0</v>
      </c>
      <c r="G327" s="37"/>
      <c r="H327" s="6"/>
      <c r="I327" s="6"/>
    </row>
    <row r="328" spans="1:9" s="5" customFormat="1" ht="6.75" customHeight="1" x14ac:dyDescent="0.2">
      <c r="A328" s="8"/>
      <c r="B328" s="11"/>
      <c r="C328" s="16"/>
      <c r="D328" s="61"/>
      <c r="E328" s="206"/>
      <c r="F328" s="243"/>
      <c r="G328" s="37"/>
      <c r="H328" s="6"/>
      <c r="I328" s="6"/>
    </row>
    <row r="329" spans="1:9" s="5" customFormat="1" ht="12.75" customHeight="1" x14ac:dyDescent="0.2">
      <c r="A329" s="100">
        <v>4</v>
      </c>
      <c r="B329" s="150" t="s">
        <v>278</v>
      </c>
      <c r="C329" s="16">
        <v>97.62</v>
      </c>
      <c r="D329" s="61" t="s">
        <v>38</v>
      </c>
      <c r="E329" s="206"/>
      <c r="F329" s="243">
        <f>ROUND(C329*E329,2)</f>
        <v>0</v>
      </c>
      <c r="G329" s="37"/>
      <c r="H329" s="6"/>
      <c r="I329" s="6"/>
    </row>
    <row r="330" spans="1:9" s="5" customFormat="1" ht="9.75" customHeight="1" x14ac:dyDescent="0.2">
      <c r="A330" s="100"/>
      <c r="B330" s="80"/>
      <c r="C330" s="16"/>
      <c r="D330" s="61"/>
      <c r="E330" s="206"/>
      <c r="F330" s="243"/>
      <c r="G330" s="37"/>
      <c r="H330" s="6"/>
      <c r="I330" s="6"/>
    </row>
    <row r="331" spans="1:9" s="5" customFormat="1" ht="12.75" customHeight="1" x14ac:dyDescent="0.2">
      <c r="A331" s="100">
        <v>5</v>
      </c>
      <c r="B331" s="150" t="s">
        <v>281</v>
      </c>
      <c r="C331" s="16">
        <v>97.62</v>
      </c>
      <c r="D331" s="61" t="s">
        <v>38</v>
      </c>
      <c r="E331" s="206"/>
      <c r="F331" s="243">
        <f>ROUND(C331*E331,2)</f>
        <v>0</v>
      </c>
      <c r="G331" s="37"/>
      <c r="H331" s="6"/>
      <c r="I331" s="6"/>
    </row>
    <row r="332" spans="1:9" s="5" customFormat="1" ht="12.75" customHeight="1" x14ac:dyDescent="0.2">
      <c r="A332" s="100"/>
      <c r="B332" s="80"/>
      <c r="C332" s="16"/>
      <c r="D332" s="61"/>
      <c r="E332" s="206"/>
      <c r="F332" s="243"/>
      <c r="G332" s="37"/>
      <c r="H332" s="6"/>
      <c r="I332" s="6"/>
    </row>
    <row r="333" spans="1:9" s="5" customFormat="1" ht="27" customHeight="1" x14ac:dyDescent="0.2">
      <c r="A333" s="100">
        <v>6</v>
      </c>
      <c r="B333" s="151" t="s">
        <v>283</v>
      </c>
      <c r="C333" s="16">
        <v>233.61</v>
      </c>
      <c r="D333" s="61" t="s">
        <v>116</v>
      </c>
      <c r="E333" s="206"/>
      <c r="F333" s="243">
        <f>ROUND(C333*E333,2)</f>
        <v>0</v>
      </c>
      <c r="G333" s="37"/>
      <c r="H333" s="6"/>
      <c r="I333" s="6"/>
    </row>
    <row r="334" spans="1:9" s="5" customFormat="1" ht="6" customHeight="1" x14ac:dyDescent="0.2">
      <c r="A334" s="16"/>
      <c r="B334" s="80"/>
      <c r="C334" s="16"/>
      <c r="D334" s="61"/>
      <c r="E334" s="206"/>
      <c r="F334" s="242"/>
      <c r="G334" s="37"/>
      <c r="H334" s="6"/>
      <c r="I334" s="6"/>
    </row>
    <row r="335" spans="1:9" s="5" customFormat="1" ht="12.75" customHeight="1" x14ac:dyDescent="0.2">
      <c r="A335" s="100">
        <v>7</v>
      </c>
      <c r="B335" s="150" t="s">
        <v>282</v>
      </c>
      <c r="C335" s="16">
        <v>1</v>
      </c>
      <c r="D335" s="61" t="s">
        <v>23</v>
      </c>
      <c r="E335" s="206"/>
      <c r="F335" s="243">
        <f>ROUND(C335*E335,2)</f>
        <v>0</v>
      </c>
      <c r="G335" s="37"/>
      <c r="H335" s="6"/>
      <c r="I335" s="6"/>
    </row>
    <row r="336" spans="1:9" s="5" customFormat="1" ht="12.75" customHeight="1" x14ac:dyDescent="0.2">
      <c r="A336" s="100"/>
      <c r="B336" s="80"/>
      <c r="C336" s="16"/>
      <c r="D336" s="61"/>
      <c r="E336" s="206"/>
      <c r="F336" s="243"/>
      <c r="G336" s="37"/>
      <c r="H336" s="6"/>
      <c r="I336" s="6"/>
    </row>
    <row r="337" spans="1:9" s="5" customFormat="1" ht="12.75" customHeight="1" x14ac:dyDescent="0.2">
      <c r="A337" s="100">
        <v>8</v>
      </c>
      <c r="B337" s="74" t="s">
        <v>136</v>
      </c>
      <c r="C337" s="16"/>
      <c r="D337" s="61"/>
      <c r="E337" s="206"/>
      <c r="F337" s="242"/>
      <c r="G337" s="37"/>
      <c r="H337" s="6"/>
      <c r="I337" s="6"/>
    </row>
    <row r="338" spans="1:9" s="5" customFormat="1" ht="12.75" customHeight="1" x14ac:dyDescent="0.2">
      <c r="A338" s="8">
        <f>+A337+0.1</f>
        <v>8.1</v>
      </c>
      <c r="B338" s="80" t="s">
        <v>40</v>
      </c>
      <c r="C338" s="16">
        <v>311.8</v>
      </c>
      <c r="D338" s="61" t="s">
        <v>60</v>
      </c>
      <c r="E338" s="206"/>
      <c r="F338" s="243">
        <f t="shared" ref="F338:F346" si="25">ROUND(C338*E338,2)</f>
        <v>0</v>
      </c>
      <c r="G338" s="37"/>
      <c r="H338" s="6"/>
      <c r="I338" s="6"/>
    </row>
    <row r="339" spans="1:9" s="5" customFormat="1" ht="12.75" customHeight="1" x14ac:dyDescent="0.2">
      <c r="A339" s="8">
        <f>+A338+0.1</f>
        <v>8.1999999999999993</v>
      </c>
      <c r="B339" s="80" t="s">
        <v>216</v>
      </c>
      <c r="C339" s="16">
        <v>163.47999999999999</v>
      </c>
      <c r="D339" s="61" t="s">
        <v>60</v>
      </c>
      <c r="E339" s="206"/>
      <c r="F339" s="243">
        <f t="shared" si="25"/>
        <v>0</v>
      </c>
      <c r="G339" s="37"/>
      <c r="H339" s="6"/>
      <c r="I339" s="6"/>
    </row>
    <row r="340" spans="1:9" s="5" customFormat="1" ht="12.75" customHeight="1" x14ac:dyDescent="0.2">
      <c r="A340" s="8">
        <f t="shared" ref="A340:A346" si="26">+A339+0.1</f>
        <v>8.3000000000000007</v>
      </c>
      <c r="B340" s="11" t="s">
        <v>44</v>
      </c>
      <c r="C340" s="16">
        <v>93.93</v>
      </c>
      <c r="D340" s="61" t="s">
        <v>60</v>
      </c>
      <c r="E340" s="206"/>
      <c r="F340" s="243">
        <f t="shared" si="25"/>
        <v>0</v>
      </c>
      <c r="G340" s="37"/>
      <c r="H340" s="6"/>
      <c r="I340" s="6"/>
    </row>
    <row r="341" spans="1:9" s="5" customFormat="1" ht="13.5" customHeight="1" x14ac:dyDescent="0.2">
      <c r="A341" s="8">
        <f t="shared" si="26"/>
        <v>8.4</v>
      </c>
      <c r="B341" s="11" t="s">
        <v>129</v>
      </c>
      <c r="C341" s="16">
        <v>148.32</v>
      </c>
      <c r="D341" s="61" t="s">
        <v>60</v>
      </c>
      <c r="E341" s="206"/>
      <c r="F341" s="243">
        <f t="shared" si="25"/>
        <v>0</v>
      </c>
      <c r="G341" s="37"/>
      <c r="H341" s="6"/>
      <c r="I341" s="6"/>
    </row>
    <row r="342" spans="1:9" s="5" customFormat="1" ht="13.5" customHeight="1" x14ac:dyDescent="0.2">
      <c r="A342" s="8">
        <f t="shared" si="26"/>
        <v>8.5</v>
      </c>
      <c r="B342" s="11" t="s">
        <v>123</v>
      </c>
      <c r="C342" s="16">
        <v>105.45</v>
      </c>
      <c r="D342" s="61" t="s">
        <v>60</v>
      </c>
      <c r="E342" s="206"/>
      <c r="F342" s="243">
        <f t="shared" si="25"/>
        <v>0</v>
      </c>
      <c r="G342" s="37"/>
      <c r="H342" s="6"/>
      <c r="I342" s="6"/>
    </row>
    <row r="343" spans="1:9" s="5" customFormat="1" ht="12.75" customHeight="1" x14ac:dyDescent="0.2">
      <c r="A343" s="8">
        <f t="shared" si="26"/>
        <v>8.6</v>
      </c>
      <c r="B343" s="11" t="s">
        <v>43</v>
      </c>
      <c r="C343" s="16">
        <v>101.8</v>
      </c>
      <c r="D343" s="61" t="s">
        <v>8</v>
      </c>
      <c r="E343" s="206"/>
      <c r="F343" s="243">
        <f t="shared" si="25"/>
        <v>0</v>
      </c>
      <c r="G343" s="37"/>
      <c r="H343" s="6"/>
      <c r="I343" s="6"/>
    </row>
    <row r="344" spans="1:9" s="5" customFormat="1" ht="13.5" customHeight="1" x14ac:dyDescent="0.2">
      <c r="A344" s="8">
        <v>8.6999999999999993</v>
      </c>
      <c r="B344" s="11" t="s">
        <v>250</v>
      </c>
      <c r="C344" s="16">
        <v>37.6</v>
      </c>
      <c r="D344" s="61" t="s">
        <v>60</v>
      </c>
      <c r="E344" s="206"/>
      <c r="F344" s="243">
        <f t="shared" si="25"/>
        <v>0</v>
      </c>
      <c r="G344" s="37"/>
      <c r="H344" s="6"/>
      <c r="I344" s="6"/>
    </row>
    <row r="345" spans="1:9" s="5" customFormat="1" ht="12.75" customHeight="1" x14ac:dyDescent="0.2">
      <c r="A345" s="8">
        <v>8.8000000000000007</v>
      </c>
      <c r="B345" s="60" t="s">
        <v>177</v>
      </c>
      <c r="C345" s="16">
        <v>129.78</v>
      </c>
      <c r="D345" s="61" t="s">
        <v>60</v>
      </c>
      <c r="E345" s="206"/>
      <c r="F345" s="243">
        <f t="shared" si="25"/>
        <v>0</v>
      </c>
      <c r="G345" s="37"/>
      <c r="H345" s="6"/>
      <c r="I345" s="6"/>
    </row>
    <row r="346" spans="1:9" s="5" customFormat="1" ht="14.25" customHeight="1" x14ac:dyDescent="0.2">
      <c r="A346" s="8">
        <f t="shared" si="26"/>
        <v>8.9</v>
      </c>
      <c r="B346" s="60" t="s">
        <v>178</v>
      </c>
      <c r="C346" s="16">
        <v>129.78</v>
      </c>
      <c r="D346" s="61" t="s">
        <v>60</v>
      </c>
      <c r="E346" s="206"/>
      <c r="F346" s="243">
        <f t="shared" si="25"/>
        <v>0</v>
      </c>
      <c r="G346" s="37"/>
      <c r="H346" s="6"/>
      <c r="I346" s="6"/>
    </row>
    <row r="347" spans="1:9" s="13" customFormat="1" ht="15.75" customHeight="1" x14ac:dyDescent="0.2">
      <c r="A347" s="16">
        <v>8.1</v>
      </c>
      <c r="B347" s="80" t="s">
        <v>322</v>
      </c>
      <c r="C347" s="16">
        <v>35.520000000000003</v>
      </c>
      <c r="D347" s="61" t="s">
        <v>60</v>
      </c>
      <c r="E347" s="220"/>
      <c r="F347" s="60">
        <f>E347*C347</f>
        <v>0</v>
      </c>
      <c r="G347" s="37"/>
      <c r="H347" s="6"/>
    </row>
    <row r="348" spans="1:9" s="5" customFormat="1" ht="26.25" customHeight="1" x14ac:dyDescent="0.2">
      <c r="A348" s="16">
        <v>8.11</v>
      </c>
      <c r="B348" s="117" t="s">
        <v>192</v>
      </c>
      <c r="C348" s="152">
        <v>120</v>
      </c>
      <c r="D348" s="153" t="s">
        <v>8</v>
      </c>
      <c r="E348" s="206"/>
      <c r="F348" s="60">
        <f>E348*C348</f>
        <v>0</v>
      </c>
      <c r="G348" s="37"/>
      <c r="H348" s="6"/>
      <c r="I348" s="6"/>
    </row>
    <row r="349" spans="1:9" s="5" customFormat="1" ht="10.5" customHeight="1" x14ac:dyDescent="0.2">
      <c r="A349" s="100"/>
      <c r="B349" s="80"/>
      <c r="C349" s="152"/>
      <c r="D349" s="61"/>
      <c r="E349" s="206"/>
      <c r="F349" s="243"/>
      <c r="G349" s="37"/>
      <c r="H349" s="6"/>
      <c r="I349" s="6"/>
    </row>
    <row r="350" spans="1:9" s="5" customFormat="1" ht="13.5" customHeight="1" x14ac:dyDescent="0.2">
      <c r="A350" s="100">
        <v>9</v>
      </c>
      <c r="B350" s="150" t="s">
        <v>248</v>
      </c>
      <c r="C350" s="16">
        <v>1</v>
      </c>
      <c r="D350" s="61" t="s">
        <v>6</v>
      </c>
      <c r="E350" s="206"/>
      <c r="F350" s="243">
        <f>ROUND(C350*E350,2)</f>
        <v>0</v>
      </c>
      <c r="G350" s="37"/>
      <c r="H350" s="6"/>
      <c r="I350" s="6"/>
    </row>
    <row r="351" spans="1:9" s="5" customFormat="1" ht="8.25" customHeight="1" x14ac:dyDescent="0.2">
      <c r="A351" s="100"/>
      <c r="B351" s="80"/>
      <c r="C351" s="16"/>
      <c r="D351" s="61"/>
      <c r="E351" s="206"/>
      <c r="F351" s="243"/>
      <c r="G351" s="37"/>
      <c r="H351" s="6"/>
      <c r="I351" s="6"/>
    </row>
    <row r="352" spans="1:9" s="5" customFormat="1" ht="13.5" customHeight="1" x14ac:dyDescent="0.2">
      <c r="A352" s="100">
        <v>10</v>
      </c>
      <c r="B352" s="58" t="s">
        <v>132</v>
      </c>
      <c r="C352" s="16"/>
      <c r="D352" s="61"/>
      <c r="E352" s="206"/>
      <c r="F352" s="243"/>
      <c r="G352" s="37"/>
      <c r="H352" s="6"/>
      <c r="I352" s="6"/>
    </row>
    <row r="353" spans="1:9" s="5" customFormat="1" ht="24.75" customHeight="1" x14ac:dyDescent="0.2">
      <c r="A353" s="8">
        <f>+A352+0.1</f>
        <v>10.1</v>
      </c>
      <c r="B353" s="60" t="s">
        <v>54</v>
      </c>
      <c r="C353" s="16">
        <v>1</v>
      </c>
      <c r="D353" s="61" t="s">
        <v>6</v>
      </c>
      <c r="E353" s="206"/>
      <c r="F353" s="243">
        <f>ROUND(C353*E353,2)</f>
        <v>0</v>
      </c>
      <c r="G353" s="37"/>
      <c r="H353" s="6"/>
      <c r="I353" s="6"/>
    </row>
    <row r="354" spans="1:9" s="43" customFormat="1" ht="28.5" customHeight="1" x14ac:dyDescent="0.2">
      <c r="A354" s="96">
        <f t="shared" ref="A354" si="27">+A353+0.1</f>
        <v>10.199999999999999</v>
      </c>
      <c r="B354" s="112" t="s">
        <v>55</v>
      </c>
      <c r="C354" s="42">
        <v>1</v>
      </c>
      <c r="D354" s="72" t="s">
        <v>6</v>
      </c>
      <c r="E354" s="201"/>
      <c r="F354" s="245">
        <f>ROUND(C354*E354,2)</f>
        <v>0</v>
      </c>
      <c r="G354" s="40"/>
      <c r="H354" s="41"/>
      <c r="I354" s="41"/>
    </row>
    <row r="355" spans="1:9" s="5" customFormat="1" ht="12" customHeight="1" x14ac:dyDescent="0.2">
      <c r="A355" s="8"/>
      <c r="B355" s="60"/>
      <c r="C355" s="16"/>
      <c r="D355" s="61"/>
      <c r="E355" s="196"/>
      <c r="F355" s="243"/>
      <c r="G355" s="37"/>
      <c r="H355" s="6"/>
      <c r="I355" s="6"/>
    </row>
    <row r="356" spans="1:9" s="5" customFormat="1" ht="13.5" customHeight="1" x14ac:dyDescent="0.2">
      <c r="A356" s="73">
        <v>11</v>
      </c>
      <c r="B356" s="74" t="s">
        <v>321</v>
      </c>
      <c r="C356" s="16"/>
      <c r="D356" s="61"/>
      <c r="E356" s="206"/>
      <c r="F356" s="242"/>
      <c r="G356" s="37"/>
      <c r="H356" s="6"/>
      <c r="I356" s="6"/>
    </row>
    <row r="357" spans="1:9" s="5" customFormat="1" ht="14.25" customHeight="1" x14ac:dyDescent="0.2">
      <c r="A357" s="147">
        <f>+A356+0.1</f>
        <v>11.1</v>
      </c>
      <c r="B357" s="60" t="s">
        <v>275</v>
      </c>
      <c r="C357" s="16">
        <v>28.4</v>
      </c>
      <c r="D357" s="61" t="s">
        <v>8</v>
      </c>
      <c r="E357" s="206"/>
      <c r="F357" s="243">
        <f t="shared" ref="F357:F366" si="28">ROUND(C357*E357,2)</f>
        <v>0</v>
      </c>
      <c r="G357" s="37"/>
      <c r="H357" s="6"/>
      <c r="I357" s="6"/>
    </row>
    <row r="358" spans="1:9" s="5" customFormat="1" ht="14.25" customHeight="1" x14ac:dyDescent="0.2">
      <c r="A358" s="147">
        <f t="shared" ref="A358:A365" si="29">+A357+0.1</f>
        <v>11.2</v>
      </c>
      <c r="B358" s="60" t="s">
        <v>276</v>
      </c>
      <c r="C358" s="16">
        <v>17.37</v>
      </c>
      <c r="D358" s="61" t="s">
        <v>23</v>
      </c>
      <c r="E358" s="206"/>
      <c r="F358" s="243">
        <f t="shared" si="28"/>
        <v>0</v>
      </c>
      <c r="G358" s="37"/>
      <c r="H358" s="6"/>
      <c r="I358" s="6"/>
    </row>
    <row r="359" spans="1:9" s="5" customFormat="1" ht="29.25" customHeight="1" x14ac:dyDescent="0.2">
      <c r="A359" s="147">
        <f t="shared" si="29"/>
        <v>11.3</v>
      </c>
      <c r="B359" s="60" t="s">
        <v>251</v>
      </c>
      <c r="C359" s="16">
        <v>5</v>
      </c>
      <c r="D359" s="61" t="s">
        <v>23</v>
      </c>
      <c r="E359" s="206"/>
      <c r="F359" s="243">
        <f t="shared" si="28"/>
        <v>0</v>
      </c>
      <c r="G359" s="37"/>
      <c r="H359" s="6"/>
      <c r="I359" s="6"/>
    </row>
    <row r="360" spans="1:9" s="5" customFormat="1" ht="12.75" customHeight="1" x14ac:dyDescent="0.2">
      <c r="A360" s="147">
        <f t="shared" si="29"/>
        <v>11.4</v>
      </c>
      <c r="B360" s="60" t="s">
        <v>252</v>
      </c>
      <c r="C360" s="16">
        <v>3</v>
      </c>
      <c r="D360" s="61" t="s">
        <v>23</v>
      </c>
      <c r="E360" s="206"/>
      <c r="F360" s="243">
        <f t="shared" si="28"/>
        <v>0</v>
      </c>
      <c r="G360" s="37"/>
      <c r="H360" s="6"/>
      <c r="I360" s="6"/>
    </row>
    <row r="361" spans="1:9" s="5" customFormat="1" ht="15" customHeight="1" x14ac:dyDescent="0.2">
      <c r="A361" s="147">
        <f t="shared" si="29"/>
        <v>11.5</v>
      </c>
      <c r="B361" s="60" t="s">
        <v>277</v>
      </c>
      <c r="C361" s="16">
        <v>4</v>
      </c>
      <c r="D361" s="61" t="s">
        <v>23</v>
      </c>
      <c r="E361" s="206"/>
      <c r="F361" s="243">
        <f t="shared" si="28"/>
        <v>0</v>
      </c>
      <c r="G361" s="37"/>
      <c r="H361" s="6"/>
      <c r="I361" s="6"/>
    </row>
    <row r="362" spans="1:9" s="5" customFormat="1" ht="12.75" x14ac:dyDescent="0.2">
      <c r="A362" s="147">
        <f t="shared" si="29"/>
        <v>11.6</v>
      </c>
      <c r="B362" s="60" t="s">
        <v>335</v>
      </c>
      <c r="C362" s="16">
        <v>3</v>
      </c>
      <c r="D362" s="61" t="s">
        <v>23</v>
      </c>
      <c r="E362" s="206"/>
      <c r="F362" s="243">
        <f t="shared" si="28"/>
        <v>0</v>
      </c>
      <c r="G362" s="37"/>
      <c r="H362" s="6"/>
      <c r="I362" s="6"/>
    </row>
    <row r="363" spans="1:9" s="5" customFormat="1" ht="40.5" customHeight="1" x14ac:dyDescent="0.2">
      <c r="A363" s="147">
        <f t="shared" si="29"/>
        <v>11.7</v>
      </c>
      <c r="B363" s="60" t="s">
        <v>220</v>
      </c>
      <c r="C363" s="16">
        <v>4</v>
      </c>
      <c r="D363" s="61" t="s">
        <v>23</v>
      </c>
      <c r="E363" s="206"/>
      <c r="F363" s="243">
        <f t="shared" si="28"/>
        <v>0</v>
      </c>
      <c r="G363" s="37"/>
      <c r="H363" s="6"/>
      <c r="I363" s="6"/>
    </row>
    <row r="364" spans="1:9" s="5" customFormat="1" ht="39" customHeight="1" x14ac:dyDescent="0.2">
      <c r="A364" s="147">
        <f t="shared" si="29"/>
        <v>11.8</v>
      </c>
      <c r="B364" s="82" t="s">
        <v>253</v>
      </c>
      <c r="C364" s="16">
        <v>1</v>
      </c>
      <c r="D364" s="61" t="s">
        <v>23</v>
      </c>
      <c r="E364" s="206"/>
      <c r="F364" s="243">
        <f t="shared" si="28"/>
        <v>0</v>
      </c>
      <c r="G364" s="37"/>
      <c r="H364" s="6"/>
      <c r="I364" s="6"/>
    </row>
    <row r="365" spans="1:9" s="5" customFormat="1" ht="39" customHeight="1" x14ac:dyDescent="0.2">
      <c r="A365" s="147">
        <f t="shared" si="29"/>
        <v>11.9</v>
      </c>
      <c r="B365" s="82" t="s">
        <v>268</v>
      </c>
      <c r="C365" s="16">
        <v>1</v>
      </c>
      <c r="D365" s="61" t="s">
        <v>23</v>
      </c>
      <c r="E365" s="206"/>
      <c r="F365" s="243">
        <f t="shared" si="28"/>
        <v>0</v>
      </c>
      <c r="G365" s="37"/>
      <c r="H365" s="6"/>
      <c r="I365" s="6"/>
    </row>
    <row r="366" spans="1:9" s="5" customFormat="1" ht="12.75" customHeight="1" x14ac:dyDescent="0.2">
      <c r="A366" s="68">
        <v>11.1</v>
      </c>
      <c r="B366" s="60" t="s">
        <v>127</v>
      </c>
      <c r="C366" s="16">
        <v>6</v>
      </c>
      <c r="D366" s="61" t="s">
        <v>23</v>
      </c>
      <c r="E366" s="206"/>
      <c r="F366" s="243">
        <f t="shared" si="28"/>
        <v>0</v>
      </c>
      <c r="G366" s="37"/>
      <c r="H366" s="6"/>
      <c r="I366" s="6"/>
    </row>
    <row r="367" spans="1:9" s="5" customFormat="1" ht="27" customHeight="1" x14ac:dyDescent="0.2">
      <c r="A367" s="68">
        <v>11.11</v>
      </c>
      <c r="B367" s="82" t="s">
        <v>124</v>
      </c>
      <c r="C367" s="16">
        <v>1</v>
      </c>
      <c r="D367" s="61" t="s">
        <v>23</v>
      </c>
      <c r="E367" s="206"/>
      <c r="F367" s="248">
        <f>ROUND(E367*C367,2)</f>
        <v>0</v>
      </c>
      <c r="G367" s="37"/>
      <c r="H367" s="6"/>
      <c r="I367" s="6"/>
    </row>
    <row r="368" spans="1:9" s="5" customFormat="1" ht="27.75" customHeight="1" x14ac:dyDescent="0.2">
      <c r="A368" s="68">
        <v>11.12</v>
      </c>
      <c r="B368" s="60" t="s">
        <v>130</v>
      </c>
      <c r="C368" s="16">
        <v>1</v>
      </c>
      <c r="D368" s="61" t="s">
        <v>6</v>
      </c>
      <c r="E368" s="206"/>
      <c r="F368" s="243">
        <f>ROUND(C368*E368,2)</f>
        <v>0</v>
      </c>
      <c r="G368" s="37"/>
      <c r="H368" s="6"/>
      <c r="I368" s="6"/>
    </row>
    <row r="369" spans="1:9" s="5" customFormat="1" ht="12.75" customHeight="1" x14ac:dyDescent="0.2">
      <c r="A369" s="68"/>
      <c r="B369" s="60"/>
      <c r="C369" s="16"/>
      <c r="D369" s="61"/>
      <c r="E369" s="206"/>
      <c r="F369" s="243"/>
      <c r="G369" s="37"/>
      <c r="H369" s="6"/>
      <c r="I369" s="6"/>
    </row>
    <row r="370" spans="1:9" s="5" customFormat="1" ht="12.75" customHeight="1" x14ac:dyDescent="0.2">
      <c r="A370" s="100">
        <v>12</v>
      </c>
      <c r="B370" s="105" t="s">
        <v>232</v>
      </c>
      <c r="C370" s="11"/>
      <c r="D370" s="61"/>
      <c r="E370" s="196"/>
      <c r="F370" s="246"/>
      <c r="G370" s="37"/>
      <c r="H370" s="6"/>
      <c r="I370" s="6"/>
    </row>
    <row r="371" spans="1:9" s="5" customFormat="1" ht="12.75" customHeight="1" x14ac:dyDescent="0.2">
      <c r="A371" s="147">
        <v>12.1</v>
      </c>
      <c r="B371" s="60" t="s">
        <v>195</v>
      </c>
      <c r="C371" s="16">
        <v>34.21</v>
      </c>
      <c r="D371" s="61" t="s">
        <v>149</v>
      </c>
      <c r="E371" s="206"/>
      <c r="F371" s="243">
        <f>ROUND(C371*E371,2)</f>
        <v>0</v>
      </c>
      <c r="G371" s="37"/>
      <c r="H371" s="6"/>
      <c r="I371" s="6"/>
    </row>
    <row r="372" spans="1:9" s="5" customFormat="1" ht="12.75" customHeight="1" x14ac:dyDescent="0.2">
      <c r="A372" s="147">
        <v>12.2</v>
      </c>
      <c r="B372" s="60" t="s">
        <v>63</v>
      </c>
      <c r="C372" s="16">
        <v>1.22</v>
      </c>
      <c r="D372" s="61" t="s">
        <v>38</v>
      </c>
      <c r="E372" s="206"/>
      <c r="F372" s="243">
        <f>ROUND(C372*E372,2)</f>
        <v>0</v>
      </c>
      <c r="G372" s="37"/>
      <c r="H372" s="6"/>
      <c r="I372" s="6"/>
    </row>
    <row r="373" spans="1:9" s="5" customFormat="1" ht="25.5" customHeight="1" x14ac:dyDescent="0.2">
      <c r="A373" s="147">
        <v>12.3</v>
      </c>
      <c r="B373" s="60" t="s">
        <v>122</v>
      </c>
      <c r="C373" s="16">
        <v>30.67</v>
      </c>
      <c r="D373" s="61" t="s">
        <v>66</v>
      </c>
      <c r="E373" s="206"/>
      <c r="F373" s="243">
        <f>ROUND(C373*E373,2)</f>
        <v>0</v>
      </c>
      <c r="G373" s="37"/>
      <c r="H373" s="6"/>
      <c r="I373" s="6"/>
    </row>
    <row r="374" spans="1:9" s="5" customFormat="1" ht="12.75" customHeight="1" x14ac:dyDescent="0.2">
      <c r="A374" s="147">
        <v>12.4</v>
      </c>
      <c r="B374" s="60" t="s">
        <v>125</v>
      </c>
      <c r="C374" s="16">
        <v>4.24</v>
      </c>
      <c r="D374" s="61" t="s">
        <v>61</v>
      </c>
      <c r="E374" s="206"/>
      <c r="F374" s="243">
        <f>ROUND(C374*E374,2)</f>
        <v>0</v>
      </c>
      <c r="G374" s="37"/>
      <c r="H374" s="6"/>
      <c r="I374" s="6"/>
    </row>
    <row r="375" spans="1:9" s="5" customFormat="1" ht="12.75" customHeight="1" x14ac:dyDescent="0.2">
      <c r="A375" s="68"/>
      <c r="B375" s="80"/>
      <c r="C375" s="16"/>
      <c r="D375" s="61"/>
      <c r="E375" s="206"/>
      <c r="F375" s="243"/>
      <c r="G375" s="37"/>
      <c r="H375" s="6"/>
      <c r="I375" s="6"/>
    </row>
    <row r="376" spans="1:9" s="5" customFormat="1" ht="12.75" customHeight="1" x14ac:dyDescent="0.2">
      <c r="A376" s="100">
        <v>13</v>
      </c>
      <c r="B376" s="105" t="s">
        <v>254</v>
      </c>
      <c r="C376" s="11"/>
      <c r="D376" s="61"/>
      <c r="E376" s="196"/>
      <c r="F376" s="246"/>
      <c r="G376" s="37"/>
      <c r="H376" s="6"/>
      <c r="I376" s="6"/>
    </row>
    <row r="377" spans="1:9" s="5" customFormat="1" ht="12.75" customHeight="1" x14ac:dyDescent="0.2">
      <c r="A377" s="106">
        <v>13.1</v>
      </c>
      <c r="B377" s="107" t="s">
        <v>147</v>
      </c>
      <c r="C377" s="108">
        <v>74</v>
      </c>
      <c r="D377" s="61" t="s">
        <v>8</v>
      </c>
      <c r="E377" s="14"/>
      <c r="F377" s="243">
        <f>ROUND(C377*E377,2)</f>
        <v>0</v>
      </c>
      <c r="G377" s="37"/>
      <c r="H377" s="6"/>
      <c r="I377" s="6"/>
    </row>
    <row r="378" spans="1:9" s="5" customFormat="1" ht="9" customHeight="1" x14ac:dyDescent="0.2">
      <c r="A378" s="110"/>
      <c r="B378" s="105"/>
      <c r="C378" s="108"/>
      <c r="D378" s="109"/>
      <c r="E378" s="15"/>
      <c r="F378" s="243"/>
      <c r="G378" s="37"/>
      <c r="H378" s="6"/>
      <c r="I378" s="6"/>
    </row>
    <row r="379" spans="1:9" s="5" customFormat="1" ht="12.75" customHeight="1" x14ac:dyDescent="0.2">
      <c r="A379" s="106">
        <v>13.2</v>
      </c>
      <c r="B379" s="62" t="s">
        <v>16</v>
      </c>
      <c r="C379" s="11"/>
      <c r="D379" s="61"/>
      <c r="E379" s="209"/>
      <c r="F379" s="243"/>
      <c r="G379" s="37"/>
      <c r="H379" s="6"/>
      <c r="I379" s="6"/>
    </row>
    <row r="380" spans="1:9" s="5" customFormat="1" ht="12.75" customHeight="1" x14ac:dyDescent="0.2">
      <c r="A380" s="16" t="s">
        <v>288</v>
      </c>
      <c r="B380" s="60" t="s">
        <v>133</v>
      </c>
      <c r="C380" s="11">
        <v>29.48</v>
      </c>
      <c r="D380" s="111" t="s">
        <v>64</v>
      </c>
      <c r="E380" s="196"/>
      <c r="F380" s="243">
        <f>ROUND(C380*E380,2)</f>
        <v>0</v>
      </c>
      <c r="G380" s="37"/>
      <c r="H380" s="6"/>
      <c r="I380" s="6"/>
    </row>
    <row r="381" spans="1:9" s="5" customFormat="1" ht="12.75" customHeight="1" x14ac:dyDescent="0.2">
      <c r="A381" s="16" t="s">
        <v>289</v>
      </c>
      <c r="B381" s="60" t="s">
        <v>142</v>
      </c>
      <c r="C381" s="11">
        <v>11.53</v>
      </c>
      <c r="D381" s="111" t="s">
        <v>66</v>
      </c>
      <c r="E381" s="196"/>
      <c r="F381" s="243">
        <f>ROUND(C381*E381,2)</f>
        <v>0</v>
      </c>
      <c r="G381" s="37"/>
      <c r="H381" s="6"/>
      <c r="I381" s="6"/>
    </row>
    <row r="382" spans="1:9" s="5" customFormat="1" ht="12.75" customHeight="1" x14ac:dyDescent="0.2">
      <c r="A382" s="16" t="s">
        <v>290</v>
      </c>
      <c r="B382" s="60" t="s">
        <v>143</v>
      </c>
      <c r="C382" s="11">
        <v>21.54</v>
      </c>
      <c r="D382" s="111" t="s">
        <v>61</v>
      </c>
      <c r="E382" s="196"/>
      <c r="F382" s="243">
        <f>ROUND(C382*E382,2)</f>
        <v>0</v>
      </c>
      <c r="G382" s="37"/>
      <c r="H382" s="6"/>
      <c r="I382" s="6"/>
    </row>
    <row r="383" spans="1:9" s="5" customFormat="1" ht="12.75" customHeight="1" x14ac:dyDescent="0.2">
      <c r="A383" s="17"/>
      <c r="B383" s="114"/>
      <c r="C383" s="2"/>
      <c r="D383" s="95"/>
      <c r="E383" s="209"/>
      <c r="F383" s="243"/>
      <c r="G383" s="37"/>
      <c r="H383" s="6"/>
      <c r="I383" s="6"/>
    </row>
    <row r="384" spans="1:9" s="10" customFormat="1" ht="12.75" x14ac:dyDescent="0.2">
      <c r="A384" s="36">
        <v>13.3</v>
      </c>
      <c r="B384" s="115" t="s">
        <v>320</v>
      </c>
      <c r="C384" s="11"/>
      <c r="D384" s="116"/>
      <c r="E384" s="196"/>
      <c r="F384" s="243"/>
      <c r="G384" s="37"/>
      <c r="H384" s="6"/>
    </row>
    <row r="385" spans="1:9" s="10" customFormat="1" ht="12.75" x14ac:dyDescent="0.2">
      <c r="A385" s="35" t="s">
        <v>291</v>
      </c>
      <c r="B385" s="154" t="s">
        <v>315</v>
      </c>
      <c r="C385" s="11">
        <v>6.59</v>
      </c>
      <c r="D385" s="87" t="s">
        <v>38</v>
      </c>
      <c r="E385" s="196"/>
      <c r="F385" s="243">
        <f>ROUND(C385*E385,2)</f>
        <v>0</v>
      </c>
      <c r="G385" s="37"/>
      <c r="H385" s="6"/>
    </row>
    <row r="386" spans="1:9" s="10" customFormat="1" ht="14.25" customHeight="1" x14ac:dyDescent="0.2">
      <c r="A386" s="35" t="s">
        <v>292</v>
      </c>
      <c r="B386" s="60" t="s">
        <v>316</v>
      </c>
      <c r="C386" s="11">
        <v>1.71</v>
      </c>
      <c r="D386" s="87" t="s">
        <v>38</v>
      </c>
      <c r="E386" s="196"/>
      <c r="F386" s="243">
        <f>ROUND(C386*E386,2)</f>
        <v>0</v>
      </c>
      <c r="G386" s="37"/>
      <c r="H386" s="6"/>
    </row>
    <row r="387" spans="1:9" s="10" customFormat="1" ht="12.75" x14ac:dyDescent="0.2">
      <c r="A387" s="35" t="s">
        <v>293</v>
      </c>
      <c r="B387" s="155" t="s">
        <v>317</v>
      </c>
      <c r="C387" s="11">
        <v>1.37</v>
      </c>
      <c r="D387" s="87" t="s">
        <v>38</v>
      </c>
      <c r="E387" s="196"/>
      <c r="F387" s="243">
        <f>ROUND(C387*E387,2)</f>
        <v>0</v>
      </c>
      <c r="G387" s="37"/>
      <c r="H387" s="6"/>
    </row>
    <row r="388" spans="1:9" s="10" customFormat="1" ht="12.75" x14ac:dyDescent="0.2">
      <c r="A388" s="35" t="s">
        <v>294</v>
      </c>
      <c r="B388" s="156" t="s">
        <v>318</v>
      </c>
      <c r="C388" s="11">
        <v>2.65</v>
      </c>
      <c r="D388" s="87" t="s">
        <v>38</v>
      </c>
      <c r="E388" s="196"/>
      <c r="F388" s="243">
        <f>ROUND(C388*E388,2)</f>
        <v>0</v>
      </c>
      <c r="G388" s="37"/>
      <c r="H388" s="6"/>
    </row>
    <row r="389" spans="1:9" s="45" customFormat="1" ht="15" customHeight="1" x14ac:dyDescent="0.2">
      <c r="A389" s="44" t="s">
        <v>295</v>
      </c>
      <c r="B389" s="157" t="s">
        <v>319</v>
      </c>
      <c r="C389" s="71">
        <v>1.51</v>
      </c>
      <c r="D389" s="98" t="s">
        <v>38</v>
      </c>
      <c r="E389" s="201"/>
      <c r="F389" s="245">
        <f>ROUND(C389*E389,2)</f>
        <v>0</v>
      </c>
      <c r="G389" s="40"/>
      <c r="H389" s="41"/>
    </row>
    <row r="390" spans="1:9" s="5" customFormat="1" ht="12.75" customHeight="1" x14ac:dyDescent="0.2">
      <c r="A390" s="16"/>
      <c r="B390" s="60"/>
      <c r="C390" s="11"/>
      <c r="D390" s="111"/>
      <c r="E390" s="209"/>
      <c r="F390" s="243"/>
      <c r="G390" s="37"/>
      <c r="H390" s="6"/>
      <c r="I390" s="6"/>
    </row>
    <row r="391" spans="1:9" s="5" customFormat="1" ht="12.75" customHeight="1" x14ac:dyDescent="0.2">
      <c r="A391" s="106">
        <v>13.4</v>
      </c>
      <c r="B391" s="62" t="s">
        <v>39</v>
      </c>
      <c r="C391" s="2"/>
      <c r="D391" s="95"/>
      <c r="E391" s="209"/>
      <c r="F391" s="243"/>
      <c r="G391" s="37"/>
      <c r="H391" s="6"/>
      <c r="I391" s="6"/>
    </row>
    <row r="392" spans="1:9" s="5" customFormat="1" ht="12.75" customHeight="1" x14ac:dyDescent="0.2">
      <c r="A392" s="16" t="s">
        <v>296</v>
      </c>
      <c r="B392" s="60" t="s">
        <v>313</v>
      </c>
      <c r="C392" s="11">
        <v>39.72</v>
      </c>
      <c r="D392" s="99" t="s">
        <v>60</v>
      </c>
      <c r="E392" s="196"/>
      <c r="F392" s="243">
        <f>ROUND(C392*E392,2)</f>
        <v>0</v>
      </c>
      <c r="G392" s="37"/>
      <c r="H392" s="6"/>
      <c r="I392" s="6"/>
    </row>
    <row r="393" spans="1:9" s="5" customFormat="1" ht="12.75" customHeight="1" x14ac:dyDescent="0.2">
      <c r="A393" s="16" t="s">
        <v>297</v>
      </c>
      <c r="B393" s="60" t="s">
        <v>314</v>
      </c>
      <c r="C393" s="11">
        <v>105.92</v>
      </c>
      <c r="D393" s="99" t="s">
        <v>60</v>
      </c>
      <c r="E393" s="196"/>
      <c r="F393" s="243">
        <f>ROUND(C393*E393,2)</f>
        <v>0</v>
      </c>
      <c r="G393" s="37"/>
      <c r="H393" s="6"/>
      <c r="I393" s="6"/>
    </row>
    <row r="394" spans="1:9" s="5" customFormat="1" ht="10.5" customHeight="1" x14ac:dyDescent="0.2">
      <c r="A394" s="17"/>
      <c r="B394" s="114"/>
      <c r="C394" s="2"/>
      <c r="D394" s="95"/>
      <c r="E394" s="209"/>
      <c r="F394" s="243"/>
      <c r="G394" s="37"/>
      <c r="H394" s="6"/>
      <c r="I394" s="6"/>
    </row>
    <row r="395" spans="1:9" s="5" customFormat="1" ht="12.75" customHeight="1" x14ac:dyDescent="0.2">
      <c r="A395" s="106">
        <v>13.5</v>
      </c>
      <c r="B395" s="62" t="s">
        <v>136</v>
      </c>
      <c r="C395" s="2"/>
      <c r="D395" s="95"/>
      <c r="E395" s="209"/>
      <c r="F395" s="243"/>
      <c r="G395" s="37"/>
      <c r="H395" s="6"/>
      <c r="I395" s="6"/>
    </row>
    <row r="396" spans="1:9" s="5" customFormat="1" ht="12.75" customHeight="1" x14ac:dyDescent="0.2">
      <c r="A396" s="16" t="s">
        <v>298</v>
      </c>
      <c r="B396" s="60" t="s">
        <v>40</v>
      </c>
      <c r="C396" s="11">
        <v>67.34</v>
      </c>
      <c r="D396" s="99" t="s">
        <v>60</v>
      </c>
      <c r="E396" s="196"/>
      <c r="F396" s="243">
        <f>ROUND(C396*E396,2)</f>
        <v>0</v>
      </c>
      <c r="G396" s="37"/>
      <c r="H396" s="6"/>
      <c r="I396" s="6"/>
    </row>
    <row r="397" spans="1:9" s="5" customFormat="1" ht="12.75" customHeight="1" x14ac:dyDescent="0.2">
      <c r="A397" s="16" t="s">
        <v>299</v>
      </c>
      <c r="B397" s="60" t="s">
        <v>137</v>
      </c>
      <c r="C397" s="11">
        <v>67.239999999999995</v>
      </c>
      <c r="D397" s="99" t="s">
        <v>60</v>
      </c>
      <c r="E397" s="196"/>
      <c r="F397" s="243">
        <f>ROUND(C397*E397,2)</f>
        <v>0</v>
      </c>
      <c r="G397" s="37"/>
      <c r="H397" s="6"/>
      <c r="I397" s="6"/>
    </row>
    <row r="398" spans="1:9" s="5" customFormat="1" ht="12.75" customHeight="1" x14ac:dyDescent="0.2">
      <c r="A398" s="16" t="s">
        <v>300</v>
      </c>
      <c r="B398" s="60" t="s">
        <v>43</v>
      </c>
      <c r="C398" s="11">
        <v>401.6</v>
      </c>
      <c r="D398" s="61" t="s">
        <v>8</v>
      </c>
      <c r="E398" s="196"/>
      <c r="F398" s="243">
        <f>ROUND(C398*E398,2)</f>
        <v>0</v>
      </c>
      <c r="G398" s="37"/>
      <c r="H398" s="6"/>
      <c r="I398" s="6"/>
    </row>
    <row r="399" spans="1:9" s="5" customFormat="1" ht="12.75" customHeight="1" x14ac:dyDescent="0.2">
      <c r="A399" s="18"/>
      <c r="B399" s="118"/>
      <c r="C399" s="2"/>
      <c r="D399" s="95"/>
      <c r="E399" s="209"/>
      <c r="F399" s="243"/>
      <c r="G399" s="37"/>
      <c r="H399" s="6"/>
      <c r="I399" s="6"/>
    </row>
    <row r="400" spans="1:9" s="5" customFormat="1" ht="12.75" customHeight="1" x14ac:dyDescent="0.2">
      <c r="A400" s="106">
        <v>13.6</v>
      </c>
      <c r="B400" s="62" t="s">
        <v>138</v>
      </c>
      <c r="C400" s="2"/>
      <c r="D400" s="95"/>
      <c r="E400" s="209"/>
      <c r="F400" s="243"/>
      <c r="G400" s="37"/>
      <c r="H400" s="6"/>
      <c r="I400" s="6"/>
    </row>
    <row r="401" spans="1:9" s="5" customFormat="1" ht="12.75" customHeight="1" x14ac:dyDescent="0.2">
      <c r="A401" s="16" t="s">
        <v>301</v>
      </c>
      <c r="B401" s="60" t="s">
        <v>139</v>
      </c>
      <c r="C401" s="11">
        <v>67.239999999999995</v>
      </c>
      <c r="D401" s="99" t="s">
        <v>60</v>
      </c>
      <c r="E401" s="21"/>
      <c r="F401" s="243">
        <f>ROUND(C401*E401,2)</f>
        <v>0</v>
      </c>
      <c r="G401" s="37"/>
      <c r="H401" s="6"/>
      <c r="I401" s="6"/>
    </row>
    <row r="402" spans="1:9" s="5" customFormat="1" ht="12.75" x14ac:dyDescent="0.2">
      <c r="A402" s="16" t="s">
        <v>302</v>
      </c>
      <c r="B402" s="60" t="s">
        <v>140</v>
      </c>
      <c r="C402" s="11">
        <v>67.239999999999995</v>
      </c>
      <c r="D402" s="99" t="s">
        <v>60</v>
      </c>
      <c r="E402" s="21"/>
      <c r="F402" s="243">
        <f>ROUND(C402*E402,2)</f>
        <v>0</v>
      </c>
      <c r="G402" s="37"/>
      <c r="H402" s="6"/>
      <c r="I402" s="6"/>
    </row>
    <row r="403" spans="1:9" s="5" customFormat="1" ht="9.75" customHeight="1" x14ac:dyDescent="0.2">
      <c r="A403" s="18"/>
      <c r="B403" s="118"/>
      <c r="C403" s="2"/>
      <c r="D403" s="95"/>
      <c r="E403" s="209"/>
      <c r="F403" s="243"/>
      <c r="G403" s="37"/>
      <c r="H403" s="6"/>
      <c r="I403" s="6"/>
    </row>
    <row r="404" spans="1:9" s="5" customFormat="1" ht="14.25" customHeight="1" x14ac:dyDescent="0.2">
      <c r="A404" s="106">
        <v>13.7</v>
      </c>
      <c r="B404" s="62" t="s">
        <v>144</v>
      </c>
      <c r="C404" s="1"/>
      <c r="D404" s="99"/>
      <c r="E404" s="196"/>
      <c r="F404" s="243"/>
      <c r="G404" s="37"/>
      <c r="H404" s="6"/>
      <c r="I404" s="6"/>
    </row>
    <row r="405" spans="1:9" s="5" customFormat="1" ht="13.5" customHeight="1" x14ac:dyDescent="0.2">
      <c r="A405" s="119" t="s">
        <v>303</v>
      </c>
      <c r="B405" s="60" t="s">
        <v>141</v>
      </c>
      <c r="C405" s="1">
        <v>70</v>
      </c>
      <c r="D405" s="99" t="s">
        <v>8</v>
      </c>
      <c r="E405" s="196"/>
      <c r="F405" s="243">
        <f>ROUND(C405*E405,2)</f>
        <v>0</v>
      </c>
      <c r="G405" s="37"/>
      <c r="H405" s="6"/>
      <c r="I405" s="6"/>
    </row>
    <row r="406" spans="1:9" s="5" customFormat="1" ht="36.75" customHeight="1" x14ac:dyDescent="0.2">
      <c r="A406" s="119" t="s">
        <v>304</v>
      </c>
      <c r="B406" s="158" t="s">
        <v>128</v>
      </c>
      <c r="C406" s="1">
        <v>1</v>
      </c>
      <c r="D406" s="99" t="s">
        <v>23</v>
      </c>
      <c r="E406" s="196"/>
      <c r="F406" s="243">
        <f>ROUND(C406*E406,2)</f>
        <v>0</v>
      </c>
      <c r="G406" s="37"/>
      <c r="H406" s="6"/>
      <c r="I406" s="6"/>
    </row>
    <row r="407" spans="1:9" s="5" customFormat="1" ht="10.5" customHeight="1" x14ac:dyDescent="0.2">
      <c r="A407" s="119"/>
      <c r="B407" s="120"/>
      <c r="C407" s="1"/>
      <c r="D407" s="99"/>
      <c r="E407" s="196"/>
      <c r="F407" s="243"/>
      <c r="G407" s="37"/>
      <c r="H407" s="6"/>
      <c r="I407" s="6"/>
    </row>
    <row r="408" spans="1:9" s="5" customFormat="1" ht="12.75" customHeight="1" x14ac:dyDescent="0.2">
      <c r="A408" s="73">
        <v>14</v>
      </c>
      <c r="B408" s="58" t="s">
        <v>284</v>
      </c>
      <c r="C408" s="16">
        <v>1</v>
      </c>
      <c r="D408" s="61" t="s">
        <v>23</v>
      </c>
      <c r="E408" s="206"/>
      <c r="F408" s="243">
        <f>ROUND(C408*E408,2)</f>
        <v>0</v>
      </c>
      <c r="G408" s="37"/>
      <c r="H408" s="6"/>
      <c r="I408" s="6"/>
    </row>
    <row r="409" spans="1:9" s="5" customFormat="1" ht="9" customHeight="1" x14ac:dyDescent="0.2">
      <c r="A409" s="73"/>
      <c r="B409" s="68"/>
      <c r="C409" s="16"/>
      <c r="D409" s="61"/>
      <c r="E409" s="206"/>
      <c r="F409" s="243"/>
      <c r="G409" s="37"/>
      <c r="H409" s="6"/>
      <c r="I409" s="6"/>
    </row>
    <row r="410" spans="1:9" s="5" customFormat="1" ht="12.75" customHeight="1" x14ac:dyDescent="0.2">
      <c r="A410" s="73">
        <v>15</v>
      </c>
      <c r="B410" s="74" t="s">
        <v>279</v>
      </c>
      <c r="C410" s="16">
        <v>1</v>
      </c>
      <c r="D410" s="61" t="s">
        <v>23</v>
      </c>
      <c r="E410" s="206"/>
      <c r="F410" s="243">
        <f>ROUND(C410*E410,2)</f>
        <v>0</v>
      </c>
      <c r="G410" s="37"/>
      <c r="H410" s="6"/>
      <c r="I410" s="6"/>
    </row>
    <row r="411" spans="1:9" s="5" customFormat="1" ht="9.75" customHeight="1" x14ac:dyDescent="0.2">
      <c r="A411" s="73"/>
      <c r="B411" s="58"/>
      <c r="C411" s="16"/>
      <c r="D411" s="61"/>
      <c r="E411" s="206"/>
      <c r="F411" s="243"/>
      <c r="G411" s="37"/>
      <c r="H411" s="6"/>
      <c r="I411" s="6"/>
    </row>
    <row r="412" spans="1:9" s="5" customFormat="1" ht="25.5" customHeight="1" x14ac:dyDescent="0.2">
      <c r="A412" s="73">
        <v>16</v>
      </c>
      <c r="B412" s="60" t="s">
        <v>79</v>
      </c>
      <c r="C412" s="68">
        <v>1</v>
      </c>
      <c r="D412" s="121" t="s">
        <v>23</v>
      </c>
      <c r="E412" s="206"/>
      <c r="F412" s="243">
        <f>ROUND(C412*E412,2)</f>
        <v>0</v>
      </c>
      <c r="G412" s="37"/>
      <c r="H412" s="6"/>
      <c r="I412" s="6"/>
    </row>
    <row r="413" spans="1:9" s="5" customFormat="1" ht="14.25" customHeight="1" x14ac:dyDescent="0.2">
      <c r="A413" s="159"/>
      <c r="B413" s="89" t="s">
        <v>339</v>
      </c>
      <c r="C413" s="124"/>
      <c r="D413" s="160"/>
      <c r="E413" s="221"/>
      <c r="F413" s="176">
        <f>SUM(F309:F412)</f>
        <v>0</v>
      </c>
      <c r="G413" s="37"/>
      <c r="H413" s="6"/>
      <c r="I413" s="6"/>
    </row>
    <row r="414" spans="1:9" ht="12.95" customHeight="1" x14ac:dyDescent="0.2">
      <c r="A414" s="49"/>
      <c r="B414" s="50"/>
      <c r="C414" s="51"/>
      <c r="D414" s="52"/>
      <c r="E414" s="193"/>
      <c r="F414" s="239"/>
      <c r="G414" s="37"/>
      <c r="H414" s="6"/>
    </row>
    <row r="415" spans="1:9" s="6" customFormat="1" ht="12.95" customHeight="1" x14ac:dyDescent="0.2">
      <c r="A415" s="125" t="s">
        <v>82</v>
      </c>
      <c r="B415" s="62" t="s">
        <v>34</v>
      </c>
      <c r="C415" s="1"/>
      <c r="D415" s="99"/>
      <c r="E415" s="210"/>
      <c r="F415" s="251"/>
      <c r="G415" s="37"/>
    </row>
    <row r="416" spans="1:9" s="6" customFormat="1" ht="12.95" customHeight="1" x14ac:dyDescent="0.2">
      <c r="A416" s="3">
        <v>1</v>
      </c>
      <c r="B416" s="54" t="s">
        <v>17</v>
      </c>
      <c r="C416" s="1"/>
      <c r="D416" s="99"/>
      <c r="E416" s="198"/>
      <c r="F416" s="60"/>
      <c r="G416" s="37"/>
    </row>
    <row r="417" spans="1:7" s="6" customFormat="1" ht="12.75" customHeight="1" x14ac:dyDescent="0.2">
      <c r="A417" s="126" t="s">
        <v>25</v>
      </c>
      <c r="B417" s="11" t="s">
        <v>147</v>
      </c>
      <c r="C417" s="11">
        <v>5500</v>
      </c>
      <c r="D417" s="99" t="s">
        <v>8</v>
      </c>
      <c r="E417" s="210"/>
      <c r="F417" s="60">
        <f>ROUND(E417*C417,2)</f>
        <v>0</v>
      </c>
      <c r="G417" s="37"/>
    </row>
    <row r="418" spans="1:7" s="6" customFormat="1" ht="9" customHeight="1" x14ac:dyDescent="0.2">
      <c r="A418" s="126"/>
      <c r="B418" s="127"/>
      <c r="C418" s="1"/>
      <c r="D418" s="99"/>
      <c r="E418" s="210"/>
      <c r="F418" s="60"/>
      <c r="G418" s="37"/>
    </row>
    <row r="419" spans="1:7" s="6" customFormat="1" ht="26.25" customHeight="1" x14ac:dyDescent="0.2">
      <c r="A419" s="3">
        <v>2</v>
      </c>
      <c r="B419" s="62" t="s">
        <v>305</v>
      </c>
      <c r="C419" s="1"/>
      <c r="D419" s="99"/>
      <c r="E419" s="198"/>
      <c r="F419" s="251"/>
      <c r="G419" s="37"/>
    </row>
    <row r="420" spans="1:7" s="6" customFormat="1" ht="12.95" customHeight="1" x14ac:dyDescent="0.2">
      <c r="A420" s="66">
        <f>+A419+0.1</f>
        <v>2.1</v>
      </c>
      <c r="B420" s="60" t="s">
        <v>58</v>
      </c>
      <c r="C420" s="11">
        <v>11000</v>
      </c>
      <c r="D420" s="61" t="s">
        <v>8</v>
      </c>
      <c r="E420" s="196"/>
      <c r="F420" s="60">
        <f>ROUND(E420*C420,2)</f>
        <v>0</v>
      </c>
      <c r="G420" s="37"/>
    </row>
    <row r="421" spans="1:7" s="6" customFormat="1" ht="12.95" customHeight="1" x14ac:dyDescent="0.2">
      <c r="A421" s="66">
        <f t="shared" ref="A421:A422" si="30">+A420+0.1</f>
        <v>2.2000000000000002</v>
      </c>
      <c r="B421" s="11" t="s">
        <v>59</v>
      </c>
      <c r="C421" s="11">
        <v>3740</v>
      </c>
      <c r="D421" s="61" t="s">
        <v>60</v>
      </c>
      <c r="E421" s="196"/>
      <c r="F421" s="60">
        <f>ROUND(E421*C421,2)</f>
        <v>0</v>
      </c>
      <c r="G421" s="37"/>
    </row>
    <row r="422" spans="1:7" s="6" customFormat="1" ht="29.25" customHeight="1" x14ac:dyDescent="0.2">
      <c r="A422" s="66">
        <f t="shared" si="30"/>
        <v>2.2999999999999998</v>
      </c>
      <c r="B422" s="60" t="s">
        <v>175</v>
      </c>
      <c r="C422" s="11">
        <v>246.99</v>
      </c>
      <c r="D422" s="61" t="s">
        <v>61</v>
      </c>
      <c r="E422" s="196"/>
      <c r="F422" s="60">
        <f>ROUND(E422*C422,2)</f>
        <v>0</v>
      </c>
      <c r="G422" s="37"/>
    </row>
    <row r="423" spans="1:7" s="6" customFormat="1" ht="7.5" customHeight="1" x14ac:dyDescent="0.2">
      <c r="A423" s="126"/>
      <c r="B423" s="127"/>
      <c r="C423" s="1"/>
      <c r="D423" s="99"/>
      <c r="E423" s="210"/>
      <c r="F423" s="60"/>
      <c r="G423" s="37"/>
    </row>
    <row r="424" spans="1:7" s="6" customFormat="1" ht="12.95" customHeight="1" x14ac:dyDescent="0.2">
      <c r="A424" s="3">
        <v>3</v>
      </c>
      <c r="B424" s="62" t="s">
        <v>9</v>
      </c>
      <c r="C424" s="62"/>
      <c r="D424" s="62"/>
      <c r="E424" s="211"/>
      <c r="F424" s="60"/>
      <c r="G424" s="37"/>
    </row>
    <row r="425" spans="1:7" s="6" customFormat="1" ht="12.95" customHeight="1" x14ac:dyDescent="0.2">
      <c r="A425" s="66">
        <f>+A424+0.1</f>
        <v>3.1</v>
      </c>
      <c r="B425" s="60" t="s">
        <v>62</v>
      </c>
      <c r="C425" s="60">
        <v>4045</v>
      </c>
      <c r="D425" s="65" t="s">
        <v>64</v>
      </c>
      <c r="E425" s="200"/>
      <c r="F425" s="60">
        <f>ROUND(E425*C425,2)</f>
        <v>0</v>
      </c>
      <c r="G425" s="37"/>
    </row>
    <row r="426" spans="1:7" s="6" customFormat="1" ht="12.95" customHeight="1" x14ac:dyDescent="0.2">
      <c r="A426" s="66">
        <f t="shared" ref="A426:A429" si="31">+A425+0.1</f>
        <v>3.2</v>
      </c>
      <c r="B426" s="60" t="s">
        <v>63</v>
      </c>
      <c r="C426" s="60">
        <v>481.25</v>
      </c>
      <c r="D426" s="61" t="s">
        <v>65</v>
      </c>
      <c r="E426" s="200"/>
      <c r="F426" s="60">
        <f>ROUND(E426*C426,2)</f>
        <v>0</v>
      </c>
      <c r="G426" s="37"/>
    </row>
    <row r="427" spans="1:7" s="6" customFormat="1" ht="25.5" x14ac:dyDescent="0.2">
      <c r="A427" s="66">
        <f t="shared" si="31"/>
        <v>3.3</v>
      </c>
      <c r="B427" s="60" t="s">
        <v>67</v>
      </c>
      <c r="C427" s="60">
        <v>802.39</v>
      </c>
      <c r="D427" s="61" t="s">
        <v>61</v>
      </c>
      <c r="E427" s="200"/>
      <c r="F427" s="60">
        <f>ROUND(E427*C427,2)</f>
        <v>0</v>
      </c>
      <c r="G427" s="37"/>
    </row>
    <row r="428" spans="1:7" s="6" customFormat="1" ht="26.25" customHeight="1" x14ac:dyDescent="0.2">
      <c r="A428" s="66">
        <f t="shared" si="31"/>
        <v>3.4</v>
      </c>
      <c r="B428" s="60" t="s">
        <v>46</v>
      </c>
      <c r="C428" s="60">
        <v>3343.29</v>
      </c>
      <c r="D428" s="65" t="s">
        <v>66</v>
      </c>
      <c r="E428" s="200"/>
      <c r="F428" s="60">
        <f>ROUND(E428*C428,2)</f>
        <v>0</v>
      </c>
      <c r="G428" s="37"/>
    </row>
    <row r="429" spans="1:7" s="41" customFormat="1" ht="27" customHeight="1" x14ac:dyDescent="0.2">
      <c r="A429" s="70">
        <f t="shared" si="31"/>
        <v>3.5</v>
      </c>
      <c r="B429" s="112" t="s">
        <v>176</v>
      </c>
      <c r="C429" s="112">
        <v>1679.53</v>
      </c>
      <c r="D429" s="133" t="s">
        <v>61</v>
      </c>
      <c r="E429" s="202"/>
      <c r="F429" s="112">
        <f>ROUND(E429*C429,2)</f>
        <v>0</v>
      </c>
      <c r="G429" s="40"/>
    </row>
    <row r="430" spans="1:7" s="6" customFormat="1" ht="12.95" customHeight="1" x14ac:dyDescent="0.2">
      <c r="A430" s="126"/>
      <c r="B430" s="62"/>
      <c r="C430" s="1"/>
      <c r="D430" s="62"/>
      <c r="E430" s="210"/>
      <c r="F430" s="60"/>
      <c r="G430" s="37"/>
    </row>
    <row r="431" spans="1:7" s="6" customFormat="1" ht="12.95" customHeight="1" x14ac:dyDescent="0.2">
      <c r="A431" s="3">
        <v>4</v>
      </c>
      <c r="B431" s="128" t="s">
        <v>26</v>
      </c>
      <c r="C431" s="62"/>
      <c r="D431" s="62"/>
      <c r="E431" s="211"/>
      <c r="F431" s="60"/>
      <c r="G431" s="37"/>
    </row>
    <row r="432" spans="1:7" s="6" customFormat="1" ht="12.95" customHeight="1" x14ac:dyDescent="0.2">
      <c r="A432" s="66">
        <f>+A431+0.1</f>
        <v>4.0999999999999996</v>
      </c>
      <c r="B432" s="60" t="s">
        <v>95</v>
      </c>
      <c r="C432" s="60">
        <v>2040</v>
      </c>
      <c r="D432" s="65" t="s">
        <v>8</v>
      </c>
      <c r="E432" s="198"/>
      <c r="F432" s="60">
        <f>ROUND(E432*C432,2)</f>
        <v>0</v>
      </c>
      <c r="G432" s="37"/>
    </row>
    <row r="433" spans="1:7" s="6" customFormat="1" ht="12.95" customHeight="1" x14ac:dyDescent="0.2">
      <c r="A433" s="66">
        <f>+A432+0.1</f>
        <v>4.2</v>
      </c>
      <c r="B433" s="60" t="s">
        <v>87</v>
      </c>
      <c r="C433" s="60">
        <v>3570</v>
      </c>
      <c r="D433" s="65" t="s">
        <v>8</v>
      </c>
      <c r="E433" s="198"/>
      <c r="F433" s="60">
        <f>ROUND(E433*C433,2)</f>
        <v>0</v>
      </c>
      <c r="G433" s="37"/>
    </row>
    <row r="434" spans="1:7" s="6" customFormat="1" ht="12.95" customHeight="1" x14ac:dyDescent="0.2">
      <c r="A434" s="76"/>
      <c r="B434" s="127"/>
      <c r="C434" s="60"/>
      <c r="D434" s="65"/>
      <c r="E434" s="198"/>
      <c r="F434" s="60"/>
      <c r="G434" s="37"/>
    </row>
    <row r="435" spans="1:7" s="6" customFormat="1" ht="12.95" customHeight="1" x14ac:dyDescent="0.2">
      <c r="A435" s="3">
        <v>5</v>
      </c>
      <c r="B435" s="128" t="s">
        <v>27</v>
      </c>
      <c r="C435" s="1"/>
      <c r="D435" s="99"/>
      <c r="E435" s="210"/>
      <c r="F435" s="60"/>
      <c r="G435" s="37"/>
    </row>
    <row r="436" spans="1:7" s="6" customFormat="1" ht="12.95" customHeight="1" x14ac:dyDescent="0.2">
      <c r="A436" s="66">
        <f>+A435+0.1</f>
        <v>5.0999999999999996</v>
      </c>
      <c r="B436" s="60" t="s">
        <v>96</v>
      </c>
      <c r="C436" s="1">
        <v>2000</v>
      </c>
      <c r="D436" s="65" t="s">
        <v>8</v>
      </c>
      <c r="E436" s="210"/>
      <c r="F436" s="60">
        <f>ROUND(E436*C436,2)</f>
        <v>0</v>
      </c>
      <c r="G436" s="37"/>
    </row>
    <row r="437" spans="1:7" s="6" customFormat="1" ht="12.95" customHeight="1" x14ac:dyDescent="0.2">
      <c r="A437" s="66">
        <f t="shared" ref="A437" si="32">+A436+0.1</f>
        <v>5.2</v>
      </c>
      <c r="B437" s="60" t="s">
        <v>89</v>
      </c>
      <c r="C437" s="1">
        <v>3500</v>
      </c>
      <c r="D437" s="65" t="s">
        <v>8</v>
      </c>
      <c r="E437" s="210"/>
      <c r="F437" s="60">
        <f>ROUND(E437*C437,2)</f>
        <v>0</v>
      </c>
      <c r="G437" s="37"/>
    </row>
    <row r="438" spans="1:7" s="6" customFormat="1" ht="12.95" customHeight="1" x14ac:dyDescent="0.2">
      <c r="A438" s="76"/>
      <c r="B438" s="128"/>
      <c r="C438" s="1"/>
      <c r="D438" s="99"/>
      <c r="E438" s="210"/>
      <c r="F438" s="60"/>
      <c r="G438" s="37"/>
    </row>
    <row r="439" spans="1:7" s="6" customFormat="1" ht="12.95" customHeight="1" x14ac:dyDescent="0.2">
      <c r="A439" s="3">
        <v>6</v>
      </c>
      <c r="B439" s="62" t="s">
        <v>70</v>
      </c>
      <c r="C439" s="1"/>
      <c r="D439" s="99"/>
      <c r="E439" s="210"/>
      <c r="F439" s="60"/>
      <c r="G439" s="37"/>
    </row>
    <row r="440" spans="1:7" s="6" customFormat="1" ht="12.95" customHeight="1" x14ac:dyDescent="0.2">
      <c r="A440" s="66">
        <f>+A439+0.1</f>
        <v>6.1</v>
      </c>
      <c r="B440" s="60" t="s">
        <v>96</v>
      </c>
      <c r="C440" s="1">
        <v>2000</v>
      </c>
      <c r="D440" s="65" t="s">
        <v>8</v>
      </c>
      <c r="E440" s="210"/>
      <c r="F440" s="60">
        <f>ROUND(E440*C440,2)</f>
        <v>0</v>
      </c>
      <c r="G440" s="37"/>
    </row>
    <row r="441" spans="1:7" s="6" customFormat="1" ht="12.95" customHeight="1" x14ac:dyDescent="0.2">
      <c r="A441" s="66">
        <f t="shared" ref="A441" si="33">+A440+0.1</f>
        <v>6.2</v>
      </c>
      <c r="B441" s="60" t="s">
        <v>89</v>
      </c>
      <c r="C441" s="1">
        <v>3500</v>
      </c>
      <c r="D441" s="65" t="s">
        <v>8</v>
      </c>
      <c r="E441" s="210"/>
      <c r="F441" s="60">
        <f>ROUND(E441*C441,2)</f>
        <v>0</v>
      </c>
      <c r="G441" s="37"/>
    </row>
    <row r="442" spans="1:7" s="6" customFormat="1" ht="12.95" customHeight="1" x14ac:dyDescent="0.2">
      <c r="A442" s="142"/>
      <c r="B442" s="128"/>
      <c r="C442" s="1"/>
      <c r="D442" s="99"/>
      <c r="E442" s="210"/>
      <c r="F442" s="60"/>
      <c r="G442" s="37"/>
    </row>
    <row r="443" spans="1:7" s="6" customFormat="1" ht="25.5" customHeight="1" x14ac:dyDescent="0.2">
      <c r="A443" s="3">
        <v>7</v>
      </c>
      <c r="B443" s="62" t="s">
        <v>98</v>
      </c>
      <c r="C443" s="11"/>
      <c r="D443" s="61"/>
      <c r="E443" s="198"/>
      <c r="F443" s="60"/>
      <c r="G443" s="37"/>
    </row>
    <row r="444" spans="1:7" s="6" customFormat="1" ht="12.95" customHeight="1" x14ac:dyDescent="0.2">
      <c r="A444" s="66">
        <f>+A443+0.1</f>
        <v>7.1</v>
      </c>
      <c r="B444" s="62" t="s">
        <v>97</v>
      </c>
      <c r="C444" s="161"/>
      <c r="D444" s="104"/>
      <c r="E444" s="210"/>
      <c r="F444" s="60"/>
      <c r="G444" s="37"/>
    </row>
    <row r="445" spans="1:7" s="6" customFormat="1" ht="12.95" customHeight="1" x14ac:dyDescent="0.2">
      <c r="A445" s="66" t="s">
        <v>222</v>
      </c>
      <c r="B445" s="67" t="s">
        <v>367</v>
      </c>
      <c r="C445" s="11">
        <v>1</v>
      </c>
      <c r="D445" s="61" t="s">
        <v>23</v>
      </c>
      <c r="E445" s="196"/>
      <c r="F445" s="11">
        <f t="shared" ref="F445:F452" si="34">ROUND(E445*C445,2)</f>
        <v>0</v>
      </c>
      <c r="G445" s="37"/>
    </row>
    <row r="446" spans="1:7" s="6" customFormat="1" ht="12.95" customHeight="1" x14ac:dyDescent="0.2">
      <c r="A446" s="66" t="s">
        <v>223</v>
      </c>
      <c r="B446" s="60" t="s">
        <v>368</v>
      </c>
      <c r="C446" s="64">
        <v>5</v>
      </c>
      <c r="D446" s="65" t="s">
        <v>23</v>
      </c>
      <c r="E446" s="210"/>
      <c r="F446" s="11">
        <f t="shared" si="34"/>
        <v>0</v>
      </c>
      <c r="G446" s="37"/>
    </row>
    <row r="447" spans="1:7" s="6" customFormat="1" ht="12.95" customHeight="1" x14ac:dyDescent="0.2">
      <c r="A447" s="66" t="s">
        <v>224</v>
      </c>
      <c r="B447" s="60" t="s">
        <v>369</v>
      </c>
      <c r="C447" s="64">
        <v>1</v>
      </c>
      <c r="D447" s="65" t="s">
        <v>23</v>
      </c>
      <c r="E447" s="210"/>
      <c r="F447" s="11">
        <f t="shared" si="34"/>
        <v>0</v>
      </c>
      <c r="G447" s="37"/>
    </row>
    <row r="448" spans="1:7" s="6" customFormat="1" ht="12.95" customHeight="1" x14ac:dyDescent="0.2">
      <c r="A448" s="66" t="s">
        <v>225</v>
      </c>
      <c r="B448" s="60" t="s">
        <v>370</v>
      </c>
      <c r="C448" s="64">
        <v>5</v>
      </c>
      <c r="D448" s="65" t="s">
        <v>23</v>
      </c>
      <c r="E448" s="198"/>
      <c r="F448" s="11">
        <f t="shared" si="34"/>
        <v>0</v>
      </c>
      <c r="G448" s="37"/>
    </row>
    <row r="449" spans="1:7" s="6" customFormat="1" ht="12.95" customHeight="1" x14ac:dyDescent="0.2">
      <c r="A449" s="66" t="s">
        <v>226</v>
      </c>
      <c r="B449" s="67" t="s">
        <v>371</v>
      </c>
      <c r="C449" s="11">
        <v>4</v>
      </c>
      <c r="D449" s="61" t="s">
        <v>23</v>
      </c>
      <c r="E449" s="196"/>
      <c r="F449" s="11">
        <f t="shared" si="34"/>
        <v>0</v>
      </c>
      <c r="G449" s="37"/>
    </row>
    <row r="450" spans="1:7" s="6" customFormat="1" ht="12.95" customHeight="1" x14ac:dyDescent="0.2">
      <c r="A450" s="66" t="s">
        <v>227</v>
      </c>
      <c r="B450" s="60" t="s">
        <v>372</v>
      </c>
      <c r="C450" s="64">
        <v>24</v>
      </c>
      <c r="D450" s="65" t="s">
        <v>23</v>
      </c>
      <c r="E450" s="198"/>
      <c r="F450" s="11">
        <f t="shared" si="34"/>
        <v>0</v>
      </c>
      <c r="G450" s="37"/>
    </row>
    <row r="451" spans="1:7" s="6" customFormat="1" ht="12.95" customHeight="1" x14ac:dyDescent="0.2">
      <c r="A451" s="66" t="s">
        <v>228</v>
      </c>
      <c r="B451" s="60" t="s">
        <v>373</v>
      </c>
      <c r="C451" s="64">
        <v>3</v>
      </c>
      <c r="D451" s="65" t="s">
        <v>23</v>
      </c>
      <c r="E451" s="198"/>
      <c r="F451" s="11">
        <f t="shared" si="34"/>
        <v>0</v>
      </c>
      <c r="G451" s="37"/>
    </row>
    <row r="452" spans="1:7" s="6" customFormat="1" ht="12.95" customHeight="1" x14ac:dyDescent="0.2">
      <c r="A452" s="66" t="s">
        <v>375</v>
      </c>
      <c r="B452" s="67" t="s">
        <v>374</v>
      </c>
      <c r="C452" s="11">
        <v>8</v>
      </c>
      <c r="D452" s="61" t="s">
        <v>23</v>
      </c>
      <c r="E452" s="196"/>
      <c r="F452" s="11">
        <f t="shared" si="34"/>
        <v>0</v>
      </c>
      <c r="G452" s="37"/>
    </row>
    <row r="453" spans="1:7" s="6" customFormat="1" ht="12.95" customHeight="1" x14ac:dyDescent="0.2">
      <c r="A453" s="66"/>
      <c r="B453" s="62"/>
      <c r="C453" s="161"/>
      <c r="D453" s="104"/>
      <c r="E453" s="210"/>
      <c r="F453" s="60"/>
      <c r="G453" s="37"/>
    </row>
    <row r="454" spans="1:7" s="6" customFormat="1" ht="12.95" customHeight="1" x14ac:dyDescent="0.2">
      <c r="A454" s="3">
        <v>8</v>
      </c>
      <c r="B454" s="54" t="s">
        <v>49</v>
      </c>
      <c r="C454" s="58"/>
      <c r="D454" s="50"/>
      <c r="E454" s="194"/>
      <c r="F454" s="60"/>
      <c r="G454" s="37"/>
    </row>
    <row r="455" spans="1:7" s="6" customFormat="1" ht="41.25" customHeight="1" x14ac:dyDescent="0.2">
      <c r="A455" s="66">
        <f>+A454+0.1</f>
        <v>8.1</v>
      </c>
      <c r="B455" s="82" t="s">
        <v>91</v>
      </c>
      <c r="C455" s="64">
        <v>2</v>
      </c>
      <c r="D455" s="65" t="s">
        <v>23</v>
      </c>
      <c r="E455" s="199"/>
      <c r="F455" s="60">
        <f>ROUND(E455*C455,2)</f>
        <v>0</v>
      </c>
      <c r="G455" s="37"/>
    </row>
    <row r="456" spans="1:7" s="6" customFormat="1" ht="38.25" customHeight="1" x14ac:dyDescent="0.2">
      <c r="A456" s="66">
        <f>+A455+0.1</f>
        <v>8.1999999999999993</v>
      </c>
      <c r="B456" s="82" t="s">
        <v>99</v>
      </c>
      <c r="C456" s="64">
        <v>2</v>
      </c>
      <c r="D456" s="65" t="s">
        <v>23</v>
      </c>
      <c r="E456" s="199"/>
      <c r="F456" s="60">
        <f>ROUND(E456*C456,2)</f>
        <v>0</v>
      </c>
      <c r="G456" s="37"/>
    </row>
    <row r="457" spans="1:7" s="6" customFormat="1" ht="33" customHeight="1" x14ac:dyDescent="0.2">
      <c r="A457" s="8">
        <f>+A456+0.1</f>
        <v>8.3000000000000007</v>
      </c>
      <c r="B457" s="137" t="s">
        <v>74</v>
      </c>
      <c r="C457" s="27">
        <v>4</v>
      </c>
      <c r="D457" s="59" t="s">
        <v>23</v>
      </c>
      <c r="E457" s="28"/>
      <c r="F457" s="64">
        <f>ROUND(E457*C457,2)</f>
        <v>0</v>
      </c>
      <c r="G457" s="37"/>
    </row>
    <row r="458" spans="1:7" s="6" customFormat="1" ht="12.95" customHeight="1" x14ac:dyDescent="0.2">
      <c r="A458" s="49"/>
      <c r="B458" s="131"/>
      <c r="C458" s="51"/>
      <c r="D458" s="52"/>
      <c r="E458" s="193"/>
      <c r="F458" s="60"/>
      <c r="G458" s="37"/>
    </row>
    <row r="459" spans="1:7" s="6" customFormat="1" ht="25.5" x14ac:dyDescent="0.2">
      <c r="A459" s="3">
        <v>9</v>
      </c>
      <c r="B459" s="134" t="s">
        <v>100</v>
      </c>
      <c r="C459" s="27"/>
      <c r="D459" s="59"/>
      <c r="E459" s="215"/>
      <c r="F459" s="64"/>
      <c r="G459" s="37"/>
    </row>
    <row r="460" spans="1:7" s="6" customFormat="1" ht="12.95" customHeight="1" x14ac:dyDescent="0.2">
      <c r="A460" s="8">
        <f>A459+0.1</f>
        <v>9.1</v>
      </c>
      <c r="B460" s="137" t="s">
        <v>101</v>
      </c>
      <c r="C460" s="27">
        <v>250</v>
      </c>
      <c r="D460" s="59" t="s">
        <v>23</v>
      </c>
      <c r="E460" s="28"/>
      <c r="F460" s="64">
        <f>ROUND(C460*E460,2)</f>
        <v>0</v>
      </c>
      <c r="G460" s="37"/>
    </row>
    <row r="461" spans="1:7" s="6" customFormat="1" ht="9.75" customHeight="1" x14ac:dyDescent="0.2">
      <c r="A461" s="49"/>
      <c r="B461" s="131"/>
      <c r="C461" s="51"/>
      <c r="D461" s="52"/>
      <c r="E461" s="193"/>
      <c r="F461" s="60"/>
      <c r="G461" s="37"/>
    </row>
    <row r="462" spans="1:7" s="6" customFormat="1" ht="12.95" customHeight="1" x14ac:dyDescent="0.2">
      <c r="A462" s="3">
        <v>10</v>
      </c>
      <c r="B462" s="62" t="s">
        <v>50</v>
      </c>
      <c r="C462" s="11"/>
      <c r="D462" s="61"/>
      <c r="E462" s="200"/>
      <c r="F462" s="64"/>
      <c r="G462" s="37"/>
    </row>
    <row r="463" spans="1:7" s="6" customFormat="1" ht="12.95" customHeight="1" x14ac:dyDescent="0.2">
      <c r="A463" s="20">
        <f>A462+0.1</f>
        <v>10.1</v>
      </c>
      <c r="B463" s="60" t="s">
        <v>146</v>
      </c>
      <c r="C463" s="86">
        <v>25</v>
      </c>
      <c r="D463" s="87" t="s">
        <v>38</v>
      </c>
      <c r="E463" s="200"/>
      <c r="F463" s="64">
        <f>ROUND(C463*E463,2)</f>
        <v>0</v>
      </c>
      <c r="G463" s="37"/>
    </row>
    <row r="464" spans="1:7" s="6" customFormat="1" ht="12.95" customHeight="1" x14ac:dyDescent="0.2">
      <c r="A464" s="20">
        <f>A463+0.1</f>
        <v>10.199999999999999</v>
      </c>
      <c r="B464" s="60" t="s">
        <v>51</v>
      </c>
      <c r="C464" s="86">
        <v>35</v>
      </c>
      <c r="D464" s="87" t="s">
        <v>38</v>
      </c>
      <c r="E464" s="200"/>
      <c r="F464" s="64">
        <f>ROUND(C464*E464,2)</f>
        <v>0</v>
      </c>
      <c r="G464" s="37"/>
    </row>
    <row r="465" spans="1:8" s="41" customFormat="1" ht="12.95" customHeight="1" x14ac:dyDescent="0.2">
      <c r="A465" s="46">
        <f>A464+0.1</f>
        <v>10.3</v>
      </c>
      <c r="B465" s="112" t="s">
        <v>52</v>
      </c>
      <c r="C465" s="162">
        <v>78</v>
      </c>
      <c r="D465" s="98" t="s">
        <v>61</v>
      </c>
      <c r="E465" s="202"/>
      <c r="F465" s="132">
        <f>ROUND(C465*E465,2)</f>
        <v>0</v>
      </c>
      <c r="G465" s="40"/>
    </row>
    <row r="466" spans="1:8" s="6" customFormat="1" ht="10.5" customHeight="1" x14ac:dyDescent="0.2">
      <c r="A466" s="49"/>
      <c r="B466" s="50"/>
      <c r="C466" s="51"/>
      <c r="D466" s="52"/>
      <c r="E466" s="193"/>
      <c r="F466" s="60"/>
      <c r="G466" s="37"/>
    </row>
    <row r="467" spans="1:8" s="6" customFormat="1" ht="13.5" customHeight="1" x14ac:dyDescent="0.2">
      <c r="A467" s="3">
        <v>11</v>
      </c>
      <c r="B467" s="62" t="s">
        <v>53</v>
      </c>
      <c r="C467" s="11"/>
      <c r="D467" s="61"/>
      <c r="E467" s="200"/>
      <c r="F467" s="64"/>
      <c r="G467" s="37"/>
    </row>
    <row r="468" spans="1:8" s="6" customFormat="1" ht="14.25" customHeight="1" x14ac:dyDescent="0.2">
      <c r="A468" s="20">
        <f>A467+0.1</f>
        <v>11.1</v>
      </c>
      <c r="B468" s="60" t="s">
        <v>312</v>
      </c>
      <c r="C468" s="86">
        <v>250</v>
      </c>
      <c r="D468" s="87" t="s">
        <v>60</v>
      </c>
      <c r="E468" s="200"/>
      <c r="F468" s="64">
        <f>ROUND(C468*E468,2)</f>
        <v>0</v>
      </c>
      <c r="G468" s="37"/>
    </row>
    <row r="469" spans="1:8" s="6" customFormat="1" ht="12.95" customHeight="1" x14ac:dyDescent="0.2">
      <c r="A469" s="20">
        <f>A468+0.1</f>
        <v>11.2</v>
      </c>
      <c r="B469" s="60" t="s">
        <v>51</v>
      </c>
      <c r="C469" s="86">
        <v>250</v>
      </c>
      <c r="D469" s="87" t="s">
        <v>8</v>
      </c>
      <c r="E469" s="196"/>
      <c r="F469" s="64">
        <f>ROUND(C469*E469,2)</f>
        <v>0</v>
      </c>
      <c r="G469" s="37"/>
    </row>
    <row r="470" spans="1:8" s="6" customFormat="1" ht="9" customHeight="1" x14ac:dyDescent="0.2">
      <c r="A470" s="49"/>
      <c r="B470" s="50"/>
      <c r="C470" s="51"/>
      <c r="D470" s="52"/>
      <c r="E470" s="193"/>
      <c r="F470" s="64"/>
      <c r="G470" s="37"/>
    </row>
    <row r="471" spans="1:8" s="6" customFormat="1" ht="12.95" customHeight="1" x14ac:dyDescent="0.2">
      <c r="A471" s="81">
        <v>12</v>
      </c>
      <c r="B471" s="58" t="s">
        <v>47</v>
      </c>
      <c r="C471" s="1"/>
      <c r="D471" s="99"/>
      <c r="E471" s="210"/>
      <c r="F471" s="64"/>
      <c r="G471" s="37"/>
    </row>
    <row r="472" spans="1:8" s="6" customFormat="1" ht="12.95" customHeight="1" x14ac:dyDescent="0.2">
      <c r="A472" s="66">
        <f>+A471+0.1</f>
        <v>12.1</v>
      </c>
      <c r="B472" s="60" t="s">
        <v>48</v>
      </c>
      <c r="C472" s="1">
        <v>3740</v>
      </c>
      <c r="D472" s="61" t="s">
        <v>60</v>
      </c>
      <c r="E472" s="210"/>
      <c r="F472" s="64">
        <f>ROUND(C472*E472,2)</f>
        <v>0</v>
      </c>
      <c r="G472" s="37"/>
    </row>
    <row r="473" spans="1:8" s="6" customFormat="1" ht="24.75" customHeight="1" x14ac:dyDescent="0.2">
      <c r="A473" s="66">
        <f t="shared" ref="A473:A474" si="35">+A472+0.1</f>
        <v>12.2</v>
      </c>
      <c r="B473" s="60" t="s">
        <v>76</v>
      </c>
      <c r="C473" s="1">
        <v>3740</v>
      </c>
      <c r="D473" s="61" t="s">
        <v>60</v>
      </c>
      <c r="E473" s="210"/>
      <c r="F473" s="64">
        <f>ROUND(C473*E473,2)</f>
        <v>0</v>
      </c>
      <c r="G473" s="37"/>
    </row>
    <row r="474" spans="1:8" s="6" customFormat="1" ht="12.95" customHeight="1" x14ac:dyDescent="0.2">
      <c r="A474" s="66">
        <f t="shared" si="35"/>
        <v>12.3</v>
      </c>
      <c r="B474" s="60" t="s">
        <v>151</v>
      </c>
      <c r="C474" s="1">
        <v>11703.51</v>
      </c>
      <c r="D474" s="61" t="s">
        <v>77</v>
      </c>
      <c r="E474" s="210"/>
      <c r="F474" s="64">
        <f>ROUND(C474*E474,2)</f>
        <v>0</v>
      </c>
      <c r="G474" s="37"/>
    </row>
    <row r="475" spans="1:8" s="6" customFormat="1" ht="12.75" x14ac:dyDescent="0.2">
      <c r="A475" s="85"/>
      <c r="B475" s="54"/>
      <c r="C475" s="1"/>
      <c r="D475" s="61"/>
      <c r="E475" s="210"/>
      <c r="F475" s="64"/>
      <c r="G475" s="37"/>
    </row>
    <row r="476" spans="1:8" s="6" customFormat="1" ht="78" customHeight="1" x14ac:dyDescent="0.2">
      <c r="A476" s="81">
        <v>13</v>
      </c>
      <c r="B476" s="84" t="s">
        <v>78</v>
      </c>
      <c r="C476" s="1">
        <v>5500</v>
      </c>
      <c r="D476" s="99" t="s">
        <v>8</v>
      </c>
      <c r="E476" s="210"/>
      <c r="F476" s="64">
        <f>ROUND(C476*E476,2)</f>
        <v>0</v>
      </c>
      <c r="G476" s="37"/>
    </row>
    <row r="477" spans="1:8" s="6" customFormat="1" ht="12.95" customHeight="1" x14ac:dyDescent="0.2">
      <c r="A477" s="85"/>
      <c r="B477" s="54"/>
      <c r="C477" s="1"/>
      <c r="D477" s="99"/>
      <c r="E477" s="210"/>
      <c r="F477" s="64"/>
      <c r="G477" s="37"/>
    </row>
    <row r="478" spans="1:8" s="6" customFormat="1" ht="30.75" customHeight="1" x14ac:dyDescent="0.2">
      <c r="A478" s="3">
        <v>14</v>
      </c>
      <c r="B478" s="60" t="s">
        <v>79</v>
      </c>
      <c r="C478" s="86">
        <v>5500</v>
      </c>
      <c r="D478" s="87" t="s">
        <v>8</v>
      </c>
      <c r="E478" s="195"/>
      <c r="F478" s="64">
        <f>ROUND(C478*E478,2)</f>
        <v>0</v>
      </c>
      <c r="G478" s="37"/>
    </row>
    <row r="479" spans="1:8" ht="12.95" customHeight="1" x14ac:dyDescent="0.2">
      <c r="A479" s="88"/>
      <c r="B479" s="89" t="s">
        <v>229</v>
      </c>
      <c r="C479" s="90"/>
      <c r="D479" s="91"/>
      <c r="E479" s="204"/>
      <c r="F479" s="176">
        <f>SUM(F417:F478)</f>
        <v>0</v>
      </c>
      <c r="G479" s="37"/>
      <c r="H479" s="6"/>
    </row>
    <row r="480" spans="1:8" s="6" customFormat="1" ht="12.95" customHeight="1" x14ac:dyDescent="0.2">
      <c r="A480" s="49"/>
      <c r="B480" s="50"/>
      <c r="C480" s="51"/>
      <c r="D480" s="52"/>
      <c r="E480" s="193"/>
      <c r="F480" s="63"/>
      <c r="G480" s="37"/>
    </row>
    <row r="481" spans="1:7" s="6" customFormat="1" ht="53.25" customHeight="1" x14ac:dyDescent="0.2">
      <c r="A481" s="125" t="s">
        <v>85</v>
      </c>
      <c r="B481" s="62" t="s">
        <v>285</v>
      </c>
      <c r="C481" s="1"/>
      <c r="D481" s="99"/>
      <c r="E481" s="210"/>
      <c r="F481" s="251"/>
      <c r="G481" s="37"/>
    </row>
    <row r="482" spans="1:7" s="6" customFormat="1" ht="12.95" customHeight="1" x14ac:dyDescent="0.2">
      <c r="A482" s="3">
        <v>1</v>
      </c>
      <c r="B482" s="54" t="s">
        <v>17</v>
      </c>
      <c r="C482" s="1"/>
      <c r="D482" s="99"/>
      <c r="E482" s="198"/>
      <c r="F482" s="60"/>
      <c r="G482" s="37"/>
    </row>
    <row r="483" spans="1:7" s="6" customFormat="1" ht="12.95" customHeight="1" x14ac:dyDescent="0.2">
      <c r="A483" s="126" t="s">
        <v>25</v>
      </c>
      <c r="B483" s="11" t="s">
        <v>147</v>
      </c>
      <c r="C483" s="11">
        <v>18000</v>
      </c>
      <c r="D483" s="99" t="s">
        <v>8</v>
      </c>
      <c r="E483" s="210"/>
      <c r="F483" s="60">
        <f>ROUND(E483*C483,2)</f>
        <v>0</v>
      </c>
      <c r="G483" s="37"/>
    </row>
    <row r="484" spans="1:7" s="6" customFormat="1" ht="12.75" x14ac:dyDescent="0.2">
      <c r="A484" s="126"/>
      <c r="B484" s="127"/>
      <c r="C484" s="1"/>
      <c r="D484" s="99"/>
      <c r="E484" s="210"/>
      <c r="F484" s="60"/>
      <c r="G484" s="37"/>
    </row>
    <row r="485" spans="1:7" s="6" customFormat="1" ht="26.25" customHeight="1" x14ac:dyDescent="0.2">
      <c r="A485" s="3">
        <v>2</v>
      </c>
      <c r="B485" s="62" t="s">
        <v>305</v>
      </c>
      <c r="C485" s="1"/>
      <c r="D485" s="99"/>
      <c r="E485" s="198"/>
      <c r="F485" s="251"/>
      <c r="G485" s="37"/>
    </row>
    <row r="486" spans="1:7" s="6" customFormat="1" ht="12.95" customHeight="1" x14ac:dyDescent="0.2">
      <c r="A486" s="66">
        <f>+A485+0.1</f>
        <v>2.1</v>
      </c>
      <c r="B486" s="60" t="s">
        <v>58</v>
      </c>
      <c r="C486" s="11">
        <v>18000</v>
      </c>
      <c r="D486" s="61" t="s">
        <v>8</v>
      </c>
      <c r="E486" s="196"/>
      <c r="F486" s="60">
        <f>ROUND(E486*C486,2)</f>
        <v>0</v>
      </c>
      <c r="G486" s="37"/>
    </row>
    <row r="487" spans="1:7" s="6" customFormat="1" ht="12.95" customHeight="1" x14ac:dyDescent="0.2">
      <c r="A487" s="66">
        <f t="shared" ref="A487:A488" si="36">+A486+0.1</f>
        <v>2.2000000000000002</v>
      </c>
      <c r="B487" s="11" t="s">
        <v>59</v>
      </c>
      <c r="C487" s="11">
        <v>6120</v>
      </c>
      <c r="D487" s="61" t="s">
        <v>60</v>
      </c>
      <c r="E487" s="196"/>
      <c r="F487" s="60">
        <f>ROUND(E487*C487,2)</f>
        <v>0</v>
      </c>
      <c r="G487" s="37"/>
    </row>
    <row r="488" spans="1:7" s="6" customFormat="1" ht="24.75" customHeight="1" x14ac:dyDescent="0.2">
      <c r="A488" s="66">
        <f t="shared" si="36"/>
        <v>2.2999999999999998</v>
      </c>
      <c r="B488" s="60" t="s">
        <v>175</v>
      </c>
      <c r="C488" s="11">
        <v>404.16</v>
      </c>
      <c r="D488" s="61" t="s">
        <v>61</v>
      </c>
      <c r="E488" s="196"/>
      <c r="F488" s="60">
        <f>ROUND(E488*C488,2)</f>
        <v>0</v>
      </c>
      <c r="G488" s="37"/>
    </row>
    <row r="489" spans="1:7" s="6" customFormat="1" ht="9" customHeight="1" x14ac:dyDescent="0.2">
      <c r="A489" s="126"/>
      <c r="B489" s="127"/>
      <c r="C489" s="1"/>
      <c r="D489" s="99"/>
      <c r="E489" s="222"/>
      <c r="F489" s="60"/>
      <c r="G489" s="37"/>
    </row>
    <row r="490" spans="1:7" s="6" customFormat="1" ht="12.95" customHeight="1" x14ac:dyDescent="0.2">
      <c r="A490" s="3">
        <v>3</v>
      </c>
      <c r="B490" s="62" t="s">
        <v>9</v>
      </c>
      <c r="C490" s="62"/>
      <c r="D490" s="62"/>
      <c r="E490" s="223"/>
      <c r="F490" s="60"/>
      <c r="G490" s="37"/>
    </row>
    <row r="491" spans="1:7" s="6" customFormat="1" ht="12.95" customHeight="1" x14ac:dyDescent="0.2">
      <c r="A491" s="66">
        <f>+A490+0.1</f>
        <v>3.1</v>
      </c>
      <c r="B491" s="60" t="s">
        <v>62</v>
      </c>
      <c r="C491" s="60">
        <v>12780</v>
      </c>
      <c r="D491" s="65" t="s">
        <v>64</v>
      </c>
      <c r="E491" s="200"/>
      <c r="F491" s="60">
        <f>ROUND(E491*C491,2)</f>
        <v>0</v>
      </c>
      <c r="G491" s="37"/>
    </row>
    <row r="492" spans="1:7" s="6" customFormat="1" ht="12.95" customHeight="1" x14ac:dyDescent="0.2">
      <c r="A492" s="66">
        <f t="shared" ref="A492:A495" si="37">+A491+0.1</f>
        <v>3.2</v>
      </c>
      <c r="B492" s="60" t="s">
        <v>63</v>
      </c>
      <c r="C492" s="60">
        <v>1575</v>
      </c>
      <c r="D492" s="61" t="s">
        <v>65</v>
      </c>
      <c r="E492" s="200"/>
      <c r="F492" s="60">
        <f>ROUND(E492*C492,2)</f>
        <v>0</v>
      </c>
      <c r="G492" s="37"/>
    </row>
    <row r="493" spans="1:7" s="6" customFormat="1" ht="26.25" customHeight="1" x14ac:dyDescent="0.2">
      <c r="A493" s="66">
        <f t="shared" si="37"/>
        <v>3.3</v>
      </c>
      <c r="B493" s="60" t="s">
        <v>67</v>
      </c>
      <c r="C493" s="60">
        <v>2526.0100000000002</v>
      </c>
      <c r="D493" s="61" t="s">
        <v>61</v>
      </c>
      <c r="E493" s="200"/>
      <c r="F493" s="60">
        <f>ROUND(E493*C493,2)</f>
        <v>0</v>
      </c>
      <c r="G493" s="37"/>
    </row>
    <row r="494" spans="1:7" s="6" customFormat="1" ht="27.75" customHeight="1" x14ac:dyDescent="0.2">
      <c r="A494" s="66">
        <f t="shared" si="37"/>
        <v>3.4</v>
      </c>
      <c r="B494" s="60" t="s">
        <v>46</v>
      </c>
      <c r="C494" s="60">
        <v>10525.05</v>
      </c>
      <c r="D494" s="65" t="s">
        <v>66</v>
      </c>
      <c r="E494" s="200"/>
      <c r="F494" s="60">
        <f>ROUND(E494*C494,2)</f>
        <v>0</v>
      </c>
      <c r="G494" s="37"/>
    </row>
    <row r="495" spans="1:7" s="41" customFormat="1" ht="25.5" x14ac:dyDescent="0.2">
      <c r="A495" s="70">
        <f t="shared" si="37"/>
        <v>3.5</v>
      </c>
      <c r="B495" s="112" t="s">
        <v>176</v>
      </c>
      <c r="C495" s="112">
        <v>5344.7</v>
      </c>
      <c r="D495" s="133" t="s">
        <v>61</v>
      </c>
      <c r="E495" s="202"/>
      <c r="F495" s="112">
        <f>ROUND(E495*C495,2)</f>
        <v>0</v>
      </c>
      <c r="G495" s="40"/>
    </row>
    <row r="496" spans="1:7" s="6" customFormat="1" ht="12.75" x14ac:dyDescent="0.2">
      <c r="A496" s="126"/>
      <c r="B496" s="62"/>
      <c r="C496" s="1"/>
      <c r="D496" s="62"/>
      <c r="E496" s="222"/>
      <c r="F496" s="60"/>
      <c r="G496" s="37"/>
    </row>
    <row r="497" spans="1:7" s="6" customFormat="1" ht="12.95" customHeight="1" x14ac:dyDescent="0.2">
      <c r="A497" s="3">
        <v>4</v>
      </c>
      <c r="B497" s="128" t="s">
        <v>26</v>
      </c>
      <c r="C497" s="62"/>
      <c r="D497" s="62"/>
      <c r="E497" s="223"/>
      <c r="F497" s="60"/>
      <c r="G497" s="37"/>
    </row>
    <row r="498" spans="1:7" s="6" customFormat="1" ht="12.95" customHeight="1" x14ac:dyDescent="0.2">
      <c r="A498" s="66">
        <f>+A497+0.1</f>
        <v>4.0999999999999996</v>
      </c>
      <c r="B498" s="60" t="s">
        <v>87</v>
      </c>
      <c r="C498" s="60">
        <v>18360</v>
      </c>
      <c r="D498" s="65" t="s">
        <v>8</v>
      </c>
      <c r="E498" s="198"/>
      <c r="F498" s="60">
        <f>ROUND(E498*C498,2)</f>
        <v>0</v>
      </c>
      <c r="G498" s="37"/>
    </row>
    <row r="499" spans="1:7" s="6" customFormat="1" ht="12.95" customHeight="1" x14ac:dyDescent="0.2">
      <c r="A499" s="76"/>
      <c r="B499" s="127"/>
      <c r="C499" s="60"/>
      <c r="D499" s="65"/>
      <c r="E499" s="198"/>
      <c r="F499" s="60"/>
      <c r="G499" s="37"/>
    </row>
    <row r="500" spans="1:7" s="6" customFormat="1" ht="12.95" customHeight="1" x14ac:dyDescent="0.2">
      <c r="A500" s="3">
        <v>5</v>
      </c>
      <c r="B500" s="128" t="s">
        <v>27</v>
      </c>
      <c r="C500" s="1"/>
      <c r="D500" s="99"/>
      <c r="E500" s="198"/>
      <c r="F500" s="60"/>
      <c r="G500" s="37"/>
    </row>
    <row r="501" spans="1:7" s="6" customFormat="1" ht="12.95" customHeight="1" x14ac:dyDescent="0.2">
      <c r="A501" s="66">
        <f>+A500+0.1</f>
        <v>5.0999999999999996</v>
      </c>
      <c r="B501" s="60" t="s">
        <v>89</v>
      </c>
      <c r="C501" s="1">
        <v>18000</v>
      </c>
      <c r="D501" s="65" t="s">
        <v>8</v>
      </c>
      <c r="E501" s="198"/>
      <c r="F501" s="60">
        <f>ROUND(E501*C501,2)</f>
        <v>0</v>
      </c>
      <c r="G501" s="37"/>
    </row>
    <row r="502" spans="1:7" s="6" customFormat="1" ht="12.95" customHeight="1" x14ac:dyDescent="0.2">
      <c r="A502" s="76"/>
      <c r="B502" s="128"/>
      <c r="C502" s="1"/>
      <c r="D502" s="99"/>
      <c r="E502" s="198"/>
      <c r="F502" s="60"/>
      <c r="G502" s="37"/>
    </row>
    <row r="503" spans="1:7" s="6" customFormat="1" ht="12.95" customHeight="1" x14ac:dyDescent="0.2">
      <c r="A503" s="3">
        <v>6</v>
      </c>
      <c r="B503" s="62" t="s">
        <v>70</v>
      </c>
      <c r="C503" s="1"/>
      <c r="D503" s="99"/>
      <c r="E503" s="198"/>
      <c r="F503" s="60"/>
      <c r="G503" s="37"/>
    </row>
    <row r="504" spans="1:7" s="6" customFormat="1" ht="12.95" customHeight="1" x14ac:dyDescent="0.2">
      <c r="A504" s="66">
        <f>+A503+0.1</f>
        <v>6.1</v>
      </c>
      <c r="B504" s="60" t="s">
        <v>89</v>
      </c>
      <c r="C504" s="1">
        <v>18000</v>
      </c>
      <c r="D504" s="65" t="s">
        <v>8</v>
      </c>
      <c r="E504" s="198"/>
      <c r="F504" s="60">
        <f>ROUND(E504*C504,2)</f>
        <v>0</v>
      </c>
      <c r="G504" s="37"/>
    </row>
    <row r="505" spans="1:7" s="6" customFormat="1" ht="12.95" customHeight="1" x14ac:dyDescent="0.2">
      <c r="A505" s="142"/>
      <c r="B505" s="128"/>
      <c r="C505" s="1"/>
      <c r="D505" s="99"/>
      <c r="E505" s="222"/>
      <c r="F505" s="60"/>
      <c r="G505" s="37"/>
    </row>
    <row r="506" spans="1:7" s="6" customFormat="1" ht="29.25" customHeight="1" x14ac:dyDescent="0.2">
      <c r="A506" s="3">
        <v>7</v>
      </c>
      <c r="B506" s="62" t="s">
        <v>98</v>
      </c>
      <c r="C506" s="11"/>
      <c r="D506" s="61"/>
      <c r="E506" s="198"/>
      <c r="F506" s="60"/>
      <c r="G506" s="37"/>
    </row>
    <row r="507" spans="1:7" s="6" customFormat="1" ht="12.95" customHeight="1" x14ac:dyDescent="0.2">
      <c r="A507" s="66">
        <f>+A506+0.1</f>
        <v>7.1</v>
      </c>
      <c r="B507" s="62" t="s">
        <v>97</v>
      </c>
      <c r="C507" s="64">
        <v>8</v>
      </c>
      <c r="D507" s="65" t="s">
        <v>2</v>
      </c>
      <c r="E507" s="198">
        <f>SUM(F498)</f>
        <v>0</v>
      </c>
      <c r="F507" s="60">
        <f>+E507*C507/100</f>
        <v>0</v>
      </c>
      <c r="G507" s="37"/>
    </row>
    <row r="508" spans="1:7" s="6" customFormat="1" ht="12.95" customHeight="1" x14ac:dyDescent="0.2">
      <c r="A508" s="66"/>
      <c r="B508" s="62"/>
      <c r="C508" s="64"/>
      <c r="D508" s="65"/>
      <c r="E508" s="198"/>
      <c r="F508" s="60"/>
      <c r="G508" s="37"/>
    </row>
    <row r="509" spans="1:7" s="6" customFormat="1" ht="27" customHeight="1" x14ac:dyDescent="0.2">
      <c r="A509" s="3">
        <v>8</v>
      </c>
      <c r="B509" s="134" t="s">
        <v>100</v>
      </c>
      <c r="C509" s="135"/>
      <c r="D509" s="136"/>
      <c r="E509" s="215"/>
      <c r="F509" s="64"/>
      <c r="G509" s="37"/>
    </row>
    <row r="510" spans="1:7" s="6" customFormat="1" ht="12.95" customHeight="1" x14ac:dyDescent="0.2">
      <c r="A510" s="8">
        <f>A509+0.1</f>
        <v>8.1</v>
      </c>
      <c r="B510" s="137" t="s">
        <v>101</v>
      </c>
      <c r="C510" s="27">
        <v>100</v>
      </c>
      <c r="D510" s="59" t="s">
        <v>23</v>
      </c>
      <c r="E510" s="28"/>
      <c r="F510" s="64">
        <f>ROUND(C510*E510,2)</f>
        <v>0</v>
      </c>
      <c r="G510" s="37"/>
    </row>
    <row r="511" spans="1:7" s="6" customFormat="1" ht="12.95" customHeight="1" x14ac:dyDescent="0.2">
      <c r="A511" s="18"/>
      <c r="B511" s="131"/>
      <c r="C511" s="58"/>
      <c r="D511" s="50"/>
      <c r="E511" s="212"/>
      <c r="F511" s="60"/>
      <c r="G511" s="37"/>
    </row>
    <row r="512" spans="1:7" s="6" customFormat="1" ht="12.95" customHeight="1" x14ac:dyDescent="0.2">
      <c r="A512" s="3">
        <v>9</v>
      </c>
      <c r="B512" s="62" t="s">
        <v>50</v>
      </c>
      <c r="C512" s="11"/>
      <c r="D512" s="61"/>
      <c r="E512" s="213"/>
      <c r="F512" s="64"/>
      <c r="G512" s="37"/>
    </row>
    <row r="513" spans="1:7" s="6" customFormat="1" ht="12.95" customHeight="1" x14ac:dyDescent="0.2">
      <c r="A513" s="20">
        <f>A512+0.1</f>
        <v>9.1</v>
      </c>
      <c r="B513" s="60" t="s">
        <v>236</v>
      </c>
      <c r="C513" s="86">
        <v>10</v>
      </c>
      <c r="D513" s="87" t="s">
        <v>38</v>
      </c>
      <c r="E513" s="200"/>
      <c r="F513" s="64">
        <f>ROUND(C513*E513,2)</f>
        <v>0</v>
      </c>
      <c r="G513" s="37"/>
    </row>
    <row r="514" spans="1:7" s="6" customFormat="1" ht="12.95" customHeight="1" x14ac:dyDescent="0.2">
      <c r="A514" s="20">
        <f>A513+0.1</f>
        <v>9.1999999999999993</v>
      </c>
      <c r="B514" s="60" t="s">
        <v>51</v>
      </c>
      <c r="C514" s="86">
        <v>7</v>
      </c>
      <c r="D514" s="87" t="s">
        <v>38</v>
      </c>
      <c r="E514" s="200"/>
      <c r="F514" s="64">
        <f>ROUND(C514*E514,2)</f>
        <v>0</v>
      </c>
      <c r="G514" s="37"/>
    </row>
    <row r="515" spans="1:7" s="6" customFormat="1" ht="12.95" customHeight="1" x14ac:dyDescent="0.2">
      <c r="A515" s="20">
        <f>A514+0.1</f>
        <v>9.3000000000000007</v>
      </c>
      <c r="B515" s="60" t="s">
        <v>52</v>
      </c>
      <c r="C515" s="86">
        <v>22.1</v>
      </c>
      <c r="D515" s="87" t="s">
        <v>61</v>
      </c>
      <c r="E515" s="200"/>
      <c r="F515" s="64">
        <f>ROUND(C515*E515,2)</f>
        <v>0</v>
      </c>
      <c r="G515" s="37"/>
    </row>
    <row r="516" spans="1:7" s="6" customFormat="1" ht="9.75" customHeight="1" x14ac:dyDescent="0.2">
      <c r="A516" s="49"/>
      <c r="B516" s="50"/>
      <c r="C516" s="130"/>
      <c r="D516" s="50"/>
      <c r="E516" s="212"/>
      <c r="F516" s="114"/>
      <c r="G516" s="37"/>
    </row>
    <row r="517" spans="1:7" s="6" customFormat="1" ht="12.95" customHeight="1" x14ac:dyDescent="0.2">
      <c r="A517" s="3">
        <v>10</v>
      </c>
      <c r="B517" s="62" t="s">
        <v>53</v>
      </c>
      <c r="C517" s="2"/>
      <c r="D517" s="61"/>
      <c r="E517" s="213"/>
      <c r="F517" s="161"/>
      <c r="G517" s="37"/>
    </row>
    <row r="518" spans="1:7" s="6" customFormat="1" ht="12.95" customHeight="1" x14ac:dyDescent="0.2">
      <c r="A518" s="20">
        <f>A517+0.1</f>
        <v>10.1</v>
      </c>
      <c r="B518" s="60" t="s">
        <v>237</v>
      </c>
      <c r="C518" s="86">
        <v>100</v>
      </c>
      <c r="D518" s="87" t="s">
        <v>60</v>
      </c>
      <c r="E518" s="200"/>
      <c r="F518" s="64">
        <f>ROUND(C518*E518,2)</f>
        <v>0</v>
      </c>
      <c r="G518" s="37"/>
    </row>
    <row r="519" spans="1:7" s="6" customFormat="1" ht="12.95" customHeight="1" x14ac:dyDescent="0.2">
      <c r="A519" s="20">
        <f>A518+0.1</f>
        <v>10.199999999999999</v>
      </c>
      <c r="B519" s="60" t="s">
        <v>51</v>
      </c>
      <c r="C519" s="86">
        <v>100</v>
      </c>
      <c r="D519" s="87" t="s">
        <v>8</v>
      </c>
      <c r="E519" s="196"/>
      <c r="F519" s="64">
        <f>ROUND(C519*E519,2)</f>
        <v>0</v>
      </c>
      <c r="G519" s="37"/>
    </row>
    <row r="520" spans="1:7" s="6" customFormat="1" ht="10.5" customHeight="1" x14ac:dyDescent="0.2">
      <c r="A520" s="18"/>
      <c r="B520" s="131"/>
      <c r="C520" s="130"/>
      <c r="D520" s="50"/>
      <c r="E520" s="212"/>
      <c r="F520" s="161"/>
      <c r="G520" s="37"/>
    </row>
    <row r="521" spans="1:7" s="6" customFormat="1" ht="12.95" customHeight="1" x14ac:dyDescent="0.2">
      <c r="A521" s="81">
        <v>11</v>
      </c>
      <c r="B521" s="58" t="s">
        <v>47</v>
      </c>
      <c r="C521" s="1"/>
      <c r="D521" s="99"/>
      <c r="E521" s="210"/>
      <c r="F521" s="64"/>
      <c r="G521" s="37"/>
    </row>
    <row r="522" spans="1:7" s="6" customFormat="1" ht="12.95" customHeight="1" x14ac:dyDescent="0.2">
      <c r="A522" s="66">
        <f>+A521+0.1</f>
        <v>11.1</v>
      </c>
      <c r="B522" s="60" t="s">
        <v>48</v>
      </c>
      <c r="C522" s="1">
        <v>6120</v>
      </c>
      <c r="D522" s="61" t="s">
        <v>60</v>
      </c>
      <c r="E522" s="210"/>
      <c r="F522" s="64">
        <f>ROUND(C522*E522,2)</f>
        <v>0</v>
      </c>
      <c r="G522" s="37"/>
    </row>
    <row r="523" spans="1:7" s="6" customFormat="1" ht="26.25" customHeight="1" x14ac:dyDescent="0.2">
      <c r="A523" s="66">
        <f t="shared" ref="A523:A524" si="38">+A522+0.1</f>
        <v>11.2</v>
      </c>
      <c r="B523" s="60" t="s">
        <v>76</v>
      </c>
      <c r="C523" s="1">
        <v>6120</v>
      </c>
      <c r="D523" s="61" t="s">
        <v>60</v>
      </c>
      <c r="E523" s="210"/>
      <c r="F523" s="64">
        <f>ROUND(C523*E523,2)</f>
        <v>0</v>
      </c>
      <c r="G523" s="37"/>
    </row>
    <row r="524" spans="1:7" s="6" customFormat="1" ht="12.95" customHeight="1" x14ac:dyDescent="0.2">
      <c r="A524" s="66">
        <f t="shared" si="38"/>
        <v>11.3</v>
      </c>
      <c r="B524" s="60" t="s">
        <v>151</v>
      </c>
      <c r="C524" s="1">
        <v>19151.189999999999</v>
      </c>
      <c r="D524" s="61" t="s">
        <v>329</v>
      </c>
      <c r="E524" s="198"/>
      <c r="F524" s="64">
        <f>ROUND(C524*E524,2)</f>
        <v>0</v>
      </c>
      <c r="G524" s="37"/>
    </row>
    <row r="525" spans="1:7" s="6" customFormat="1" ht="12.75" x14ac:dyDescent="0.2">
      <c r="A525" s="85"/>
      <c r="B525" s="54"/>
      <c r="C525" s="1"/>
      <c r="D525" s="61"/>
      <c r="E525" s="210"/>
      <c r="F525" s="161"/>
      <c r="G525" s="37"/>
    </row>
    <row r="526" spans="1:7" s="6" customFormat="1" ht="75.75" customHeight="1" x14ac:dyDescent="0.2">
      <c r="A526" s="81">
        <v>12</v>
      </c>
      <c r="B526" s="163" t="s">
        <v>311</v>
      </c>
      <c r="C526" s="1">
        <v>18000</v>
      </c>
      <c r="D526" s="99" t="s">
        <v>8</v>
      </c>
      <c r="E526" s="210"/>
      <c r="F526" s="64">
        <f>ROUND(C526*E526,2)</f>
        <v>0</v>
      </c>
      <c r="G526" s="37"/>
    </row>
    <row r="527" spans="1:7" s="6" customFormat="1" ht="12.95" customHeight="1" x14ac:dyDescent="0.2">
      <c r="A527" s="85"/>
      <c r="B527" s="54"/>
      <c r="C527" s="1"/>
      <c r="D527" s="99"/>
      <c r="E527" s="210"/>
      <c r="F527" s="64"/>
      <c r="G527" s="37"/>
    </row>
    <row r="528" spans="1:7" s="6" customFormat="1" ht="26.25" customHeight="1" x14ac:dyDescent="0.2">
      <c r="A528" s="3">
        <v>13</v>
      </c>
      <c r="B528" s="60" t="s">
        <v>79</v>
      </c>
      <c r="C528" s="86">
        <v>18000</v>
      </c>
      <c r="D528" s="87" t="s">
        <v>8</v>
      </c>
      <c r="E528" s="195"/>
      <c r="F528" s="64">
        <f>ROUND(C528*E528,2)</f>
        <v>0</v>
      </c>
      <c r="G528" s="37"/>
    </row>
    <row r="529" spans="1:9" s="41" customFormat="1" ht="12.95" customHeight="1" x14ac:dyDescent="0.2">
      <c r="A529" s="138"/>
      <c r="B529" s="139" t="s">
        <v>234</v>
      </c>
      <c r="C529" s="140"/>
      <c r="D529" s="141"/>
      <c r="E529" s="216"/>
      <c r="F529" s="172">
        <f>SUM(F483:F528)</f>
        <v>0</v>
      </c>
      <c r="G529" s="40"/>
    </row>
    <row r="530" spans="1:9" s="6" customFormat="1" ht="12.95" customHeight="1" x14ac:dyDescent="0.2">
      <c r="A530" s="49"/>
      <c r="B530" s="50"/>
      <c r="C530" s="51"/>
      <c r="D530" s="52"/>
      <c r="E530" s="193"/>
      <c r="F530" s="63"/>
      <c r="G530" s="37"/>
    </row>
    <row r="531" spans="1:9" s="5" customFormat="1" ht="17.25" customHeight="1" x14ac:dyDescent="0.2">
      <c r="A531" s="125" t="s">
        <v>86</v>
      </c>
      <c r="B531" s="62" t="s">
        <v>343</v>
      </c>
      <c r="C531" s="11"/>
      <c r="D531" s="61"/>
      <c r="E531" s="198"/>
      <c r="F531" s="251"/>
      <c r="G531" s="37"/>
      <c r="H531" s="6"/>
      <c r="I531" s="6"/>
    </row>
    <row r="532" spans="1:9" s="5" customFormat="1" ht="17.25" customHeight="1" x14ac:dyDescent="0.2">
      <c r="A532" s="81">
        <v>1</v>
      </c>
      <c r="B532" s="54" t="s">
        <v>17</v>
      </c>
      <c r="C532" s="11"/>
      <c r="D532" s="61"/>
      <c r="E532" s="198"/>
      <c r="F532" s="60"/>
      <c r="G532" s="37"/>
      <c r="H532" s="6"/>
      <c r="I532" s="6"/>
    </row>
    <row r="533" spans="1:9" s="5" customFormat="1" ht="12.75" x14ac:dyDescent="0.2">
      <c r="A533" s="126" t="s">
        <v>25</v>
      </c>
      <c r="B533" s="11" t="s">
        <v>147</v>
      </c>
      <c r="C533" s="11">
        <v>9360</v>
      </c>
      <c r="D533" s="61" t="s">
        <v>8</v>
      </c>
      <c r="E533" s="198"/>
      <c r="F533" s="60">
        <f>ROUND(E533*C533,2)</f>
        <v>0</v>
      </c>
      <c r="G533" s="37"/>
      <c r="H533" s="6"/>
      <c r="I533" s="6"/>
    </row>
    <row r="534" spans="1:9" s="5" customFormat="1" ht="12.75" x14ac:dyDescent="0.2">
      <c r="A534" s="126"/>
      <c r="B534" s="60"/>
      <c r="C534" s="11"/>
      <c r="D534" s="61"/>
      <c r="E534" s="198"/>
      <c r="F534" s="60"/>
      <c r="G534" s="37"/>
      <c r="H534" s="6"/>
      <c r="I534" s="6"/>
    </row>
    <row r="535" spans="1:9" s="5" customFormat="1" ht="24" customHeight="1" x14ac:dyDescent="0.2">
      <c r="A535" s="81">
        <v>2</v>
      </c>
      <c r="B535" s="62" t="s">
        <v>305</v>
      </c>
      <c r="C535" s="11"/>
      <c r="D535" s="61"/>
      <c r="E535" s="222"/>
      <c r="F535" s="254"/>
      <c r="G535" s="37"/>
      <c r="H535" s="6"/>
      <c r="I535" s="6"/>
    </row>
    <row r="536" spans="1:9" s="5" customFormat="1" ht="11.25" customHeight="1" x14ac:dyDescent="0.2">
      <c r="A536" s="66">
        <f>+A535+0.1</f>
        <v>2.1</v>
      </c>
      <c r="B536" s="60" t="s">
        <v>58</v>
      </c>
      <c r="C536" s="11">
        <v>9360</v>
      </c>
      <c r="D536" s="61" t="s">
        <v>8</v>
      </c>
      <c r="E536" s="196"/>
      <c r="F536" s="60">
        <f>ROUND(E536*C536,2)</f>
        <v>0</v>
      </c>
      <c r="G536" s="37"/>
      <c r="H536" s="6"/>
      <c r="I536" s="6"/>
    </row>
    <row r="537" spans="1:9" s="5" customFormat="1" ht="15" customHeight="1" x14ac:dyDescent="0.2">
      <c r="A537" s="66">
        <f t="shared" ref="A537:A538" si="39">+A536+0.1</f>
        <v>2.2000000000000002</v>
      </c>
      <c r="B537" s="11" t="s">
        <v>59</v>
      </c>
      <c r="C537" s="11">
        <v>6552</v>
      </c>
      <c r="D537" s="61" t="s">
        <v>60</v>
      </c>
      <c r="E537" s="196"/>
      <c r="F537" s="60">
        <f>ROUND(E537*C537,2)</f>
        <v>0</v>
      </c>
      <c r="G537" s="37"/>
      <c r="H537" s="6"/>
      <c r="I537" s="6"/>
    </row>
    <row r="538" spans="1:9" s="5" customFormat="1" ht="25.5" x14ac:dyDescent="0.2">
      <c r="A538" s="66">
        <f t="shared" si="39"/>
        <v>2.2999999999999998</v>
      </c>
      <c r="B538" s="60" t="s">
        <v>175</v>
      </c>
      <c r="C538" s="11">
        <v>432.69</v>
      </c>
      <c r="D538" s="61" t="s">
        <v>61</v>
      </c>
      <c r="E538" s="196"/>
      <c r="F538" s="60">
        <f>ROUND(E538*C538,2)</f>
        <v>0</v>
      </c>
      <c r="G538" s="37"/>
      <c r="H538" s="6"/>
      <c r="I538" s="6"/>
    </row>
    <row r="539" spans="1:9" s="5" customFormat="1" ht="12.75" x14ac:dyDescent="0.2">
      <c r="A539" s="164"/>
      <c r="B539" s="114"/>
      <c r="C539" s="2"/>
      <c r="D539" s="95"/>
      <c r="E539" s="209"/>
      <c r="F539" s="114"/>
      <c r="G539" s="37"/>
      <c r="H539" s="6"/>
      <c r="I539" s="6"/>
    </row>
    <row r="540" spans="1:9" s="5" customFormat="1" ht="14.25" customHeight="1" x14ac:dyDescent="0.2">
      <c r="A540" s="81">
        <v>3</v>
      </c>
      <c r="B540" s="62" t="s">
        <v>9</v>
      </c>
      <c r="C540" s="62"/>
      <c r="D540" s="62"/>
      <c r="E540" s="196"/>
      <c r="F540" s="60"/>
      <c r="G540" s="37"/>
      <c r="H540" s="6"/>
      <c r="I540" s="6"/>
    </row>
    <row r="541" spans="1:9" s="5" customFormat="1" ht="12.75" x14ac:dyDescent="0.2">
      <c r="A541" s="66">
        <f>+A540+0.1</f>
        <v>3.1</v>
      </c>
      <c r="B541" s="60" t="s">
        <v>62</v>
      </c>
      <c r="C541" s="60">
        <v>8236.7999999999993</v>
      </c>
      <c r="D541" s="65" t="s">
        <v>64</v>
      </c>
      <c r="E541" s="196"/>
      <c r="F541" s="60">
        <f>ROUND(E541*C541,2)</f>
        <v>0</v>
      </c>
      <c r="G541" s="37"/>
      <c r="H541" s="6"/>
      <c r="I541" s="6"/>
    </row>
    <row r="542" spans="1:9" s="5" customFormat="1" ht="12.75" x14ac:dyDescent="0.2">
      <c r="A542" s="66">
        <f t="shared" ref="A542:A545" si="40">+A541+0.1</f>
        <v>3.2</v>
      </c>
      <c r="B542" s="60" t="s">
        <v>63</v>
      </c>
      <c r="C542" s="60">
        <v>936</v>
      </c>
      <c r="D542" s="61" t="s">
        <v>65</v>
      </c>
      <c r="E542" s="200"/>
      <c r="F542" s="60">
        <f>ROUND(E542*C542,2)</f>
        <v>0</v>
      </c>
      <c r="G542" s="37"/>
      <c r="H542" s="6"/>
      <c r="I542" s="6"/>
    </row>
    <row r="543" spans="1:9" s="5" customFormat="1" ht="25.5" x14ac:dyDescent="0.2">
      <c r="A543" s="66">
        <f t="shared" si="40"/>
        <v>3.3</v>
      </c>
      <c r="B543" s="60" t="s">
        <v>67</v>
      </c>
      <c r="C543" s="60">
        <v>1615.5</v>
      </c>
      <c r="D543" s="61" t="s">
        <v>61</v>
      </c>
      <c r="E543" s="200"/>
      <c r="F543" s="60">
        <f>ROUND(E543*C543,2)</f>
        <v>0</v>
      </c>
      <c r="G543" s="37"/>
      <c r="H543" s="6"/>
      <c r="I543" s="6"/>
    </row>
    <row r="544" spans="1:9" s="5" customFormat="1" ht="25.5" x14ac:dyDescent="0.2">
      <c r="A544" s="66">
        <f t="shared" si="40"/>
        <v>3.4</v>
      </c>
      <c r="B544" s="60" t="s">
        <v>46</v>
      </c>
      <c r="C544" s="60">
        <v>6731.24</v>
      </c>
      <c r="D544" s="65" t="s">
        <v>66</v>
      </c>
      <c r="E544" s="200"/>
      <c r="F544" s="60">
        <f>ROUND(E544*C544,2)</f>
        <v>0</v>
      </c>
      <c r="G544" s="37"/>
      <c r="H544" s="6"/>
      <c r="I544" s="6"/>
    </row>
    <row r="545" spans="1:9" s="5" customFormat="1" ht="25.5" x14ac:dyDescent="0.2">
      <c r="A545" s="66">
        <f t="shared" si="40"/>
        <v>3.5</v>
      </c>
      <c r="B545" s="60" t="s">
        <v>176</v>
      </c>
      <c r="C545" s="60">
        <v>3497.45</v>
      </c>
      <c r="D545" s="65" t="s">
        <v>61</v>
      </c>
      <c r="E545" s="200"/>
      <c r="F545" s="60">
        <f>ROUND(E545*C545,2)</f>
        <v>0</v>
      </c>
      <c r="G545" s="37"/>
      <c r="H545" s="6"/>
      <c r="I545" s="6"/>
    </row>
    <row r="546" spans="1:9" s="5" customFormat="1" ht="12.75" x14ac:dyDescent="0.2">
      <c r="A546" s="164"/>
      <c r="B546" s="118"/>
      <c r="C546" s="2"/>
      <c r="D546" s="118"/>
      <c r="E546" s="222"/>
      <c r="F546" s="114"/>
      <c r="G546" s="37"/>
      <c r="H546" s="6"/>
      <c r="I546" s="6"/>
    </row>
    <row r="547" spans="1:9" s="5" customFormat="1" ht="14.25" customHeight="1" x14ac:dyDescent="0.2">
      <c r="A547" s="81">
        <v>4</v>
      </c>
      <c r="B547" s="62" t="s">
        <v>26</v>
      </c>
      <c r="C547" s="118"/>
      <c r="D547" s="118"/>
      <c r="E547" s="223"/>
      <c r="F547" s="114"/>
      <c r="G547" s="37"/>
      <c r="H547" s="6"/>
      <c r="I547" s="6"/>
    </row>
    <row r="548" spans="1:9" s="5" customFormat="1" ht="15" customHeight="1" x14ac:dyDescent="0.2">
      <c r="A548" s="66">
        <f>+A547+0.1</f>
        <v>4.0999999999999996</v>
      </c>
      <c r="B548" s="60" t="s">
        <v>84</v>
      </c>
      <c r="C548" s="60">
        <v>9640.7999999999993</v>
      </c>
      <c r="D548" s="65" t="s">
        <v>8</v>
      </c>
      <c r="E548" s="198"/>
      <c r="F548" s="60">
        <f>ROUND(E548*C548,2)</f>
        <v>0</v>
      </c>
      <c r="G548" s="37"/>
      <c r="H548" s="6"/>
      <c r="I548" s="6"/>
    </row>
    <row r="549" spans="1:9" s="5" customFormat="1" ht="9" customHeight="1" x14ac:dyDescent="0.2">
      <c r="A549" s="76"/>
      <c r="B549" s="60"/>
      <c r="C549" s="60"/>
      <c r="D549" s="65"/>
      <c r="E549" s="198"/>
      <c r="F549" s="60"/>
      <c r="G549" s="37"/>
      <c r="H549" s="6"/>
      <c r="I549" s="6"/>
    </row>
    <row r="550" spans="1:9" s="5" customFormat="1" ht="12" customHeight="1" x14ac:dyDescent="0.2">
      <c r="A550" s="81">
        <v>5</v>
      </c>
      <c r="B550" s="62" t="s">
        <v>27</v>
      </c>
      <c r="C550" s="11"/>
      <c r="D550" s="61"/>
      <c r="E550" s="198"/>
      <c r="F550" s="60"/>
      <c r="G550" s="37"/>
      <c r="H550" s="6"/>
      <c r="I550" s="6"/>
    </row>
    <row r="551" spans="1:9" s="5" customFormat="1" ht="15" customHeight="1" x14ac:dyDescent="0.2">
      <c r="A551" s="66">
        <f>+A550+0.1</f>
        <v>5.0999999999999996</v>
      </c>
      <c r="B551" s="60" t="s">
        <v>83</v>
      </c>
      <c r="C551" s="11">
        <v>9360</v>
      </c>
      <c r="D551" s="65" t="s">
        <v>8</v>
      </c>
      <c r="E551" s="198"/>
      <c r="F551" s="60">
        <f>ROUND(E551*C551,2)</f>
        <v>0</v>
      </c>
      <c r="G551" s="37"/>
      <c r="H551" s="6"/>
      <c r="I551" s="6"/>
    </row>
    <row r="552" spans="1:9" s="5" customFormat="1" ht="8.25" customHeight="1" x14ac:dyDescent="0.2">
      <c r="A552" s="76"/>
      <c r="B552" s="62"/>
      <c r="C552" s="11"/>
      <c r="D552" s="61"/>
      <c r="E552" s="198"/>
      <c r="F552" s="60"/>
      <c r="G552" s="37"/>
      <c r="H552" s="6"/>
      <c r="I552" s="6"/>
    </row>
    <row r="553" spans="1:9" s="5" customFormat="1" ht="13.5" customHeight="1" x14ac:dyDescent="0.2">
      <c r="A553" s="81">
        <v>6</v>
      </c>
      <c r="B553" s="62" t="s">
        <v>70</v>
      </c>
      <c r="C553" s="11"/>
      <c r="D553" s="61"/>
      <c r="E553" s="198"/>
      <c r="F553" s="60"/>
      <c r="G553" s="37"/>
      <c r="H553" s="6"/>
      <c r="I553" s="6"/>
    </row>
    <row r="554" spans="1:9" s="5" customFormat="1" ht="12.75" x14ac:dyDescent="0.2">
      <c r="A554" s="66">
        <f>+A553+0.1</f>
        <v>6.1</v>
      </c>
      <c r="B554" s="60" t="s">
        <v>83</v>
      </c>
      <c r="C554" s="11">
        <v>9360</v>
      </c>
      <c r="D554" s="65" t="s">
        <v>8</v>
      </c>
      <c r="E554" s="198"/>
      <c r="F554" s="60">
        <f>ROUND(E554*C554,2)</f>
        <v>0</v>
      </c>
      <c r="G554" s="37"/>
      <c r="H554" s="6"/>
      <c r="I554" s="6"/>
    </row>
    <row r="555" spans="1:9" s="5" customFormat="1" ht="9" customHeight="1" x14ac:dyDescent="0.2">
      <c r="A555" s="165"/>
      <c r="B555" s="118"/>
      <c r="C555" s="11"/>
      <c r="D555" s="61"/>
      <c r="E555" s="198"/>
      <c r="F555" s="60"/>
      <c r="G555" s="37"/>
      <c r="H555" s="6"/>
      <c r="I555" s="6"/>
    </row>
    <row r="556" spans="1:9" s="5" customFormat="1" ht="23.25" customHeight="1" x14ac:dyDescent="0.2">
      <c r="A556" s="81">
        <v>7</v>
      </c>
      <c r="B556" s="62" t="s">
        <v>71</v>
      </c>
      <c r="C556" s="11"/>
      <c r="D556" s="61"/>
      <c r="E556" s="198"/>
      <c r="F556" s="60"/>
      <c r="G556" s="37"/>
      <c r="H556" s="6"/>
      <c r="I556" s="6"/>
    </row>
    <row r="557" spans="1:9" s="5" customFormat="1" ht="12.75" customHeight="1" x14ac:dyDescent="0.2">
      <c r="A557" s="66">
        <f>+A556+0.1</f>
        <v>7.1</v>
      </c>
      <c r="B557" s="62" t="s">
        <v>188</v>
      </c>
      <c r="C557" s="64"/>
      <c r="D557" s="65"/>
      <c r="E557" s="198"/>
      <c r="F557" s="60"/>
      <c r="G557" s="37"/>
      <c r="H557" s="6"/>
      <c r="I557" s="6"/>
    </row>
    <row r="558" spans="1:9" s="5" customFormat="1" ht="12.75" customHeight="1" x14ac:dyDescent="0.2">
      <c r="A558" s="66" t="s">
        <v>222</v>
      </c>
      <c r="B558" s="60" t="s">
        <v>243</v>
      </c>
      <c r="C558" s="60">
        <v>3</v>
      </c>
      <c r="D558" s="65" t="s">
        <v>23</v>
      </c>
      <c r="E558" s="225"/>
      <c r="F558" s="60">
        <f>ROUND(E558*C558,2)</f>
        <v>0</v>
      </c>
      <c r="G558" s="37"/>
      <c r="H558" s="6"/>
      <c r="I558" s="6"/>
    </row>
    <row r="559" spans="1:9" s="5" customFormat="1" ht="12" customHeight="1" x14ac:dyDescent="0.2">
      <c r="A559" s="66" t="s">
        <v>223</v>
      </c>
      <c r="B559" s="60" t="s">
        <v>244</v>
      </c>
      <c r="C559" s="60">
        <v>25</v>
      </c>
      <c r="D559" s="65" t="s">
        <v>23</v>
      </c>
      <c r="E559" s="225"/>
      <c r="F559" s="60">
        <f>ROUND(E559*C559,2)</f>
        <v>0</v>
      </c>
      <c r="G559" s="37"/>
      <c r="H559" s="6"/>
      <c r="I559" s="6"/>
    </row>
    <row r="560" spans="1:9" s="5" customFormat="1" ht="13.5" customHeight="1" x14ac:dyDescent="0.2">
      <c r="A560" s="66" t="s">
        <v>224</v>
      </c>
      <c r="B560" s="60" t="s">
        <v>246</v>
      </c>
      <c r="C560" s="60">
        <v>5</v>
      </c>
      <c r="D560" s="65" t="s">
        <v>23</v>
      </c>
      <c r="E560" s="225"/>
      <c r="F560" s="60">
        <f>ROUND(E560*C560,2)</f>
        <v>0</v>
      </c>
      <c r="G560" s="37"/>
      <c r="H560" s="6"/>
      <c r="I560" s="6"/>
    </row>
    <row r="561" spans="1:9" s="5" customFormat="1" ht="13.5" customHeight="1" x14ac:dyDescent="0.2">
      <c r="A561" s="66" t="s">
        <v>225</v>
      </c>
      <c r="B561" s="60" t="s">
        <v>245</v>
      </c>
      <c r="C561" s="60">
        <v>3</v>
      </c>
      <c r="D561" s="65" t="s">
        <v>23</v>
      </c>
      <c r="E561" s="225"/>
      <c r="F561" s="60">
        <f>ROUND(E561*C561,2)</f>
        <v>0</v>
      </c>
      <c r="G561" s="37"/>
      <c r="H561" s="6"/>
      <c r="I561" s="6"/>
    </row>
    <row r="562" spans="1:9" s="43" customFormat="1" ht="12.75" x14ac:dyDescent="0.2">
      <c r="A562" s="70" t="s">
        <v>226</v>
      </c>
      <c r="B562" s="112" t="s">
        <v>184</v>
      </c>
      <c r="C562" s="112">
        <v>72</v>
      </c>
      <c r="D562" s="133" t="s">
        <v>23</v>
      </c>
      <c r="E562" s="226"/>
      <c r="F562" s="112">
        <f>ROUND(E562*C562,2)</f>
        <v>0</v>
      </c>
      <c r="G562" s="40"/>
      <c r="H562" s="41"/>
      <c r="I562" s="41"/>
    </row>
    <row r="563" spans="1:9" s="47" customFormat="1" ht="12.75" x14ac:dyDescent="0.2">
      <c r="A563" s="166"/>
      <c r="B563" s="167"/>
      <c r="C563" s="168"/>
      <c r="D563" s="167"/>
      <c r="E563" s="227"/>
      <c r="F563" s="255"/>
      <c r="G563" s="38"/>
      <c r="H563" s="39"/>
      <c r="I563" s="39"/>
    </row>
    <row r="564" spans="1:9" s="5" customFormat="1" ht="27" customHeight="1" x14ac:dyDescent="0.2">
      <c r="A564" s="81">
        <v>8</v>
      </c>
      <c r="B564" s="62" t="s">
        <v>172</v>
      </c>
      <c r="C564" s="60"/>
      <c r="D564" s="65"/>
      <c r="E564" s="225"/>
      <c r="F564" s="60"/>
      <c r="G564" s="37"/>
      <c r="H564" s="6"/>
      <c r="I564" s="6"/>
    </row>
    <row r="565" spans="1:9" s="5" customFormat="1" ht="13.5" customHeight="1" x14ac:dyDescent="0.2">
      <c r="A565" s="66">
        <f>+A564+0.1</f>
        <v>8.1</v>
      </c>
      <c r="B565" s="60" t="s">
        <v>28</v>
      </c>
      <c r="C565" s="60">
        <v>1</v>
      </c>
      <c r="D565" s="65" t="s">
        <v>23</v>
      </c>
      <c r="E565" s="225"/>
      <c r="F565" s="60">
        <f t="shared" ref="F565:F573" si="41">ROUND(E565*C565,2)</f>
        <v>0</v>
      </c>
      <c r="G565" s="37"/>
      <c r="H565" s="6"/>
      <c r="I565" s="6"/>
    </row>
    <row r="566" spans="1:9" s="5" customFormat="1" ht="14.25" customHeight="1" x14ac:dyDescent="0.2">
      <c r="A566" s="66">
        <f t="shared" ref="A566:A573" si="42">+A565+0.1</f>
        <v>8.1999999999999993</v>
      </c>
      <c r="B566" s="60" t="s">
        <v>187</v>
      </c>
      <c r="C566" s="60">
        <v>8</v>
      </c>
      <c r="D566" s="65" t="s">
        <v>8</v>
      </c>
      <c r="E566" s="225"/>
      <c r="F566" s="60">
        <f t="shared" si="41"/>
        <v>0</v>
      </c>
      <c r="G566" s="37"/>
      <c r="H566" s="6"/>
      <c r="I566" s="6"/>
    </row>
    <row r="567" spans="1:9" s="5" customFormat="1" ht="13.5" customHeight="1" x14ac:dyDescent="0.2">
      <c r="A567" s="66">
        <f t="shared" si="42"/>
        <v>8.3000000000000007</v>
      </c>
      <c r="B567" s="60" t="s">
        <v>186</v>
      </c>
      <c r="C567" s="60">
        <v>4</v>
      </c>
      <c r="D567" s="65" t="s">
        <v>23</v>
      </c>
      <c r="E567" s="225"/>
      <c r="F567" s="60">
        <f t="shared" si="41"/>
        <v>0</v>
      </c>
      <c r="G567" s="37"/>
      <c r="H567" s="6"/>
      <c r="I567" s="6"/>
    </row>
    <row r="568" spans="1:9" s="5" customFormat="1" ht="14.25" customHeight="1" x14ac:dyDescent="0.2">
      <c r="A568" s="66">
        <f t="shared" si="42"/>
        <v>8.4</v>
      </c>
      <c r="B568" s="60" t="s">
        <v>184</v>
      </c>
      <c r="C568" s="60">
        <v>2</v>
      </c>
      <c r="D568" s="65" t="s">
        <v>23</v>
      </c>
      <c r="E568" s="225"/>
      <c r="F568" s="60">
        <f t="shared" si="41"/>
        <v>0</v>
      </c>
      <c r="G568" s="37"/>
      <c r="H568" s="6"/>
      <c r="I568" s="6"/>
    </row>
    <row r="569" spans="1:9" s="5" customFormat="1" ht="13.5" customHeight="1" x14ac:dyDescent="0.2">
      <c r="A569" s="66">
        <f t="shared" si="42"/>
        <v>8.5</v>
      </c>
      <c r="B569" s="60" t="s">
        <v>29</v>
      </c>
      <c r="C569" s="60">
        <v>2</v>
      </c>
      <c r="D569" s="65" t="s">
        <v>23</v>
      </c>
      <c r="E569" s="225"/>
      <c r="F569" s="60">
        <f t="shared" si="41"/>
        <v>0</v>
      </c>
      <c r="G569" s="37"/>
      <c r="H569" s="6"/>
      <c r="I569" s="6"/>
    </row>
    <row r="570" spans="1:9" s="5" customFormat="1" ht="13.5" customHeight="1" x14ac:dyDescent="0.2">
      <c r="A570" s="66">
        <f t="shared" si="42"/>
        <v>8.6</v>
      </c>
      <c r="B570" s="60" t="s">
        <v>30</v>
      </c>
      <c r="C570" s="60">
        <v>6.48</v>
      </c>
      <c r="D570" s="65" t="s">
        <v>3</v>
      </c>
      <c r="E570" s="225"/>
      <c r="F570" s="60">
        <f t="shared" si="41"/>
        <v>0</v>
      </c>
      <c r="G570" s="37"/>
      <c r="H570" s="6"/>
      <c r="I570" s="6"/>
    </row>
    <row r="571" spans="1:9" s="5" customFormat="1" ht="13.5" customHeight="1" x14ac:dyDescent="0.2">
      <c r="A571" s="66">
        <f t="shared" si="42"/>
        <v>8.6999999999999993</v>
      </c>
      <c r="B571" s="60" t="s">
        <v>31</v>
      </c>
      <c r="C571" s="60">
        <v>7.6</v>
      </c>
      <c r="D571" s="65" t="s">
        <v>3</v>
      </c>
      <c r="E571" s="225"/>
      <c r="F571" s="60">
        <f t="shared" si="41"/>
        <v>0</v>
      </c>
      <c r="G571" s="37"/>
      <c r="H571" s="6"/>
      <c r="I571" s="6"/>
    </row>
    <row r="572" spans="1:9" s="5" customFormat="1" ht="14.25" customHeight="1" x14ac:dyDescent="0.2">
      <c r="A572" s="66">
        <f t="shared" si="42"/>
        <v>8.8000000000000007</v>
      </c>
      <c r="B572" s="60" t="s">
        <v>32</v>
      </c>
      <c r="C572" s="77">
        <v>1.34</v>
      </c>
      <c r="D572" s="65" t="s">
        <v>3</v>
      </c>
      <c r="E572" s="225"/>
      <c r="F572" s="60">
        <f t="shared" si="41"/>
        <v>0</v>
      </c>
      <c r="G572" s="37"/>
      <c r="H572" s="6"/>
      <c r="I572" s="6"/>
    </row>
    <row r="573" spans="1:9" s="5" customFormat="1" ht="17.25" customHeight="1" x14ac:dyDescent="0.2">
      <c r="A573" s="66">
        <f t="shared" si="42"/>
        <v>8.9</v>
      </c>
      <c r="B573" s="60" t="s">
        <v>33</v>
      </c>
      <c r="C573" s="60">
        <v>1</v>
      </c>
      <c r="D573" s="65" t="s">
        <v>23</v>
      </c>
      <c r="E573" s="225"/>
      <c r="F573" s="60">
        <f t="shared" si="41"/>
        <v>0</v>
      </c>
      <c r="G573" s="37"/>
      <c r="H573" s="6"/>
      <c r="I573" s="6"/>
    </row>
    <row r="574" spans="1:9" s="5" customFormat="1" ht="12.75" x14ac:dyDescent="0.2">
      <c r="A574" s="83"/>
      <c r="B574" s="50"/>
      <c r="C574" s="58"/>
      <c r="D574" s="50"/>
      <c r="E574" s="194"/>
      <c r="F574" s="60"/>
      <c r="G574" s="37"/>
      <c r="H574" s="6"/>
      <c r="I574" s="6"/>
    </row>
    <row r="575" spans="1:9" s="5" customFormat="1" ht="17.25" customHeight="1" x14ac:dyDescent="0.2">
      <c r="A575" s="81">
        <v>9</v>
      </c>
      <c r="B575" s="54" t="s">
        <v>49</v>
      </c>
      <c r="C575" s="58"/>
      <c r="D575" s="50"/>
      <c r="E575" s="194"/>
      <c r="F575" s="60"/>
      <c r="G575" s="37"/>
      <c r="H575" s="6"/>
      <c r="I575" s="6"/>
    </row>
    <row r="576" spans="1:9" s="5" customFormat="1" ht="44.25" customHeight="1" x14ac:dyDescent="0.2">
      <c r="A576" s="66">
        <f>+A575+0.1</f>
        <v>9.1</v>
      </c>
      <c r="B576" s="82" t="s">
        <v>331</v>
      </c>
      <c r="C576" s="64">
        <v>2</v>
      </c>
      <c r="D576" s="65" t="s">
        <v>23</v>
      </c>
      <c r="E576" s="199"/>
      <c r="F576" s="60">
        <f>ROUND(E576*C576,2)</f>
        <v>0</v>
      </c>
      <c r="G576" s="37"/>
      <c r="H576" s="6"/>
      <c r="I576" s="6"/>
    </row>
    <row r="577" spans="1:9" s="5" customFormat="1" ht="42" customHeight="1" x14ac:dyDescent="0.2">
      <c r="A577" s="66">
        <f t="shared" ref="A577:A580" si="43">+A576+0.1</f>
        <v>9.1999999999999993</v>
      </c>
      <c r="B577" s="82" t="s">
        <v>238</v>
      </c>
      <c r="C577" s="64">
        <v>15</v>
      </c>
      <c r="D577" s="65" t="s">
        <v>23</v>
      </c>
      <c r="E577" s="199"/>
      <c r="F577" s="60">
        <f>ROUND(E577*C577,2)</f>
        <v>0</v>
      </c>
      <c r="G577" s="37"/>
      <c r="H577" s="6"/>
      <c r="I577" s="6"/>
    </row>
    <row r="578" spans="1:9" s="5" customFormat="1" ht="53.25" customHeight="1" x14ac:dyDescent="0.2">
      <c r="A578" s="66">
        <f t="shared" si="43"/>
        <v>9.3000000000000007</v>
      </c>
      <c r="B578" s="82" t="s">
        <v>336</v>
      </c>
      <c r="C578" s="11">
        <v>10</v>
      </c>
      <c r="D578" s="169" t="s">
        <v>23</v>
      </c>
      <c r="E578" s="218"/>
      <c r="F578" s="68">
        <f>ROUND(C578*E578,2)</f>
        <v>0</v>
      </c>
      <c r="G578" s="37"/>
      <c r="H578" s="6"/>
      <c r="I578" s="6"/>
    </row>
    <row r="579" spans="1:9" s="5" customFormat="1" ht="26.25" customHeight="1" x14ac:dyDescent="0.2">
      <c r="A579" s="66">
        <f t="shared" si="43"/>
        <v>9.4</v>
      </c>
      <c r="B579" s="82" t="s">
        <v>74</v>
      </c>
      <c r="C579" s="64">
        <v>12</v>
      </c>
      <c r="D579" s="65" t="s">
        <v>23</v>
      </c>
      <c r="E579" s="199"/>
      <c r="F579" s="60">
        <f>ROUND(E579*C579,2)</f>
        <v>0</v>
      </c>
      <c r="G579" s="37"/>
      <c r="H579" s="6"/>
      <c r="I579" s="6"/>
    </row>
    <row r="580" spans="1:9" s="5" customFormat="1" ht="25.5" x14ac:dyDescent="0.2">
      <c r="A580" s="66">
        <f t="shared" si="43"/>
        <v>9.5</v>
      </c>
      <c r="B580" s="82" t="s">
        <v>75</v>
      </c>
      <c r="C580" s="64">
        <v>15</v>
      </c>
      <c r="D580" s="65" t="s">
        <v>23</v>
      </c>
      <c r="E580" s="199"/>
      <c r="F580" s="60">
        <f>ROUND(E580*C580,2)</f>
        <v>0</v>
      </c>
      <c r="G580" s="37"/>
      <c r="H580" s="6"/>
      <c r="I580" s="6"/>
    </row>
    <row r="581" spans="1:9" s="5" customFormat="1" ht="12.75" x14ac:dyDescent="0.2">
      <c r="A581" s="18"/>
      <c r="B581" s="50"/>
      <c r="C581" s="58"/>
      <c r="D581" s="50"/>
      <c r="E581" s="212"/>
      <c r="F581" s="114"/>
      <c r="G581" s="37"/>
      <c r="H581" s="6"/>
      <c r="I581" s="6"/>
    </row>
    <row r="582" spans="1:9" s="5" customFormat="1" ht="12.75" x14ac:dyDescent="0.2">
      <c r="A582" s="81">
        <v>10</v>
      </c>
      <c r="B582" s="58" t="s">
        <v>47</v>
      </c>
      <c r="C582" s="11"/>
      <c r="D582" s="61"/>
      <c r="E582" s="198"/>
      <c r="F582" s="64"/>
      <c r="G582" s="37"/>
      <c r="H582" s="6"/>
      <c r="I582" s="6"/>
    </row>
    <row r="583" spans="1:9" s="5" customFormat="1" ht="13.5" customHeight="1" x14ac:dyDescent="0.2">
      <c r="A583" s="66">
        <f>+A582+0.1</f>
        <v>10.1</v>
      </c>
      <c r="B583" s="60" t="s">
        <v>48</v>
      </c>
      <c r="C583" s="11">
        <v>6552</v>
      </c>
      <c r="D583" s="61" t="s">
        <v>60</v>
      </c>
      <c r="E583" s="198"/>
      <c r="F583" s="64">
        <f>ROUND(C583*E583,2)</f>
        <v>0</v>
      </c>
      <c r="G583" s="37"/>
      <c r="H583" s="6"/>
      <c r="I583" s="6"/>
    </row>
    <row r="584" spans="1:9" s="5" customFormat="1" ht="25.5" x14ac:dyDescent="0.2">
      <c r="A584" s="66">
        <f t="shared" ref="A584:A585" si="44">+A583+0.1</f>
        <v>10.199999999999999</v>
      </c>
      <c r="B584" s="60" t="s">
        <v>76</v>
      </c>
      <c r="C584" s="11">
        <v>6552</v>
      </c>
      <c r="D584" s="61" t="s">
        <v>60</v>
      </c>
      <c r="E584" s="198"/>
      <c r="F584" s="64">
        <f>ROUND(C584*E584,2)</f>
        <v>0</v>
      </c>
      <c r="G584" s="37"/>
      <c r="H584" s="6"/>
      <c r="I584" s="6"/>
    </row>
    <row r="585" spans="1:9" s="5" customFormat="1" ht="12.75" x14ac:dyDescent="0.2">
      <c r="A585" s="66">
        <f t="shared" si="44"/>
        <v>10.3</v>
      </c>
      <c r="B585" s="60" t="s">
        <v>196</v>
      </c>
      <c r="C585" s="11">
        <v>20503.04</v>
      </c>
      <c r="D585" s="61" t="s">
        <v>329</v>
      </c>
      <c r="E585" s="198"/>
      <c r="F585" s="64">
        <f>ROUND(C585*E585,2)</f>
        <v>0</v>
      </c>
      <c r="G585" s="37"/>
      <c r="H585" s="6"/>
      <c r="I585" s="6"/>
    </row>
    <row r="586" spans="1:9" s="5" customFormat="1" ht="12.75" x14ac:dyDescent="0.2">
      <c r="A586" s="66"/>
      <c r="B586" s="60"/>
      <c r="C586" s="11"/>
      <c r="D586" s="61"/>
      <c r="E586" s="198"/>
      <c r="F586" s="64"/>
      <c r="G586" s="37"/>
      <c r="H586" s="6"/>
      <c r="I586" s="6"/>
    </row>
    <row r="587" spans="1:9" s="5" customFormat="1" ht="76.5" x14ac:dyDescent="0.2">
      <c r="A587" s="81">
        <v>11</v>
      </c>
      <c r="B587" s="84" t="s">
        <v>311</v>
      </c>
      <c r="C587" s="11">
        <v>9360</v>
      </c>
      <c r="D587" s="61" t="s">
        <v>8</v>
      </c>
      <c r="E587" s="198"/>
      <c r="F587" s="64">
        <f>ROUND(C587*E587,2)</f>
        <v>0</v>
      </c>
      <c r="G587" s="37"/>
      <c r="H587" s="6"/>
      <c r="I587" s="6"/>
    </row>
    <row r="588" spans="1:9" s="5" customFormat="1" ht="12.75" x14ac:dyDescent="0.2">
      <c r="A588" s="81"/>
      <c r="B588" s="54"/>
      <c r="C588" s="11"/>
      <c r="D588" s="61"/>
      <c r="E588" s="222"/>
      <c r="F588" s="161"/>
      <c r="G588" s="37"/>
      <c r="H588" s="6"/>
      <c r="I588" s="6"/>
    </row>
    <row r="589" spans="1:9" s="5" customFormat="1" ht="25.5" x14ac:dyDescent="0.2">
      <c r="A589" s="3">
        <v>12</v>
      </c>
      <c r="B589" s="60" t="s">
        <v>79</v>
      </c>
      <c r="C589" s="86">
        <v>9360</v>
      </c>
      <c r="D589" s="87" t="s">
        <v>8</v>
      </c>
      <c r="E589" s="195"/>
      <c r="F589" s="64">
        <f>ROUND(C589*E589,2)</f>
        <v>0</v>
      </c>
      <c r="G589" s="37"/>
      <c r="H589" s="6"/>
      <c r="I589" s="6"/>
    </row>
    <row r="590" spans="1:9" s="43" customFormat="1" ht="12.75" x14ac:dyDescent="0.2">
      <c r="A590" s="138"/>
      <c r="B590" s="139" t="s">
        <v>342</v>
      </c>
      <c r="C590" s="140"/>
      <c r="D590" s="141"/>
      <c r="E590" s="216"/>
      <c r="F590" s="172">
        <f>SUM(F533:F589)</f>
        <v>0</v>
      </c>
      <c r="G590" s="40"/>
      <c r="H590" s="41"/>
      <c r="I590" s="41"/>
    </row>
    <row r="591" spans="1:9" s="5" customFormat="1" ht="6.75" customHeight="1" x14ac:dyDescent="0.2">
      <c r="A591" s="49"/>
      <c r="B591" s="50"/>
      <c r="C591" s="51"/>
      <c r="D591" s="52"/>
      <c r="E591" s="193"/>
      <c r="F591" s="63"/>
      <c r="G591" s="37"/>
      <c r="H591" s="6"/>
      <c r="I591" s="6"/>
    </row>
    <row r="592" spans="1:9" s="5" customFormat="1" ht="12" customHeight="1" x14ac:dyDescent="0.2">
      <c r="A592" s="125" t="s">
        <v>150</v>
      </c>
      <c r="B592" s="62" t="s">
        <v>338</v>
      </c>
      <c r="C592" s="51"/>
      <c r="D592" s="52"/>
      <c r="E592" s="193"/>
      <c r="F592" s="63"/>
      <c r="G592" s="37"/>
      <c r="H592" s="6"/>
      <c r="I592" s="6"/>
    </row>
    <row r="593" spans="1:9" s="5" customFormat="1" ht="8.25" customHeight="1" x14ac:dyDescent="0.2">
      <c r="A593" s="126"/>
      <c r="B593" s="60"/>
      <c r="C593" s="51"/>
      <c r="D593" s="52"/>
      <c r="E593" s="193"/>
      <c r="F593" s="63"/>
      <c r="G593" s="37"/>
      <c r="H593" s="6"/>
      <c r="I593" s="6"/>
    </row>
    <row r="594" spans="1:9" s="5" customFormat="1" ht="38.25" x14ac:dyDescent="0.2">
      <c r="A594" s="81">
        <v>1</v>
      </c>
      <c r="B594" s="54" t="s">
        <v>337</v>
      </c>
      <c r="C594" s="58"/>
      <c r="D594" s="50"/>
      <c r="E594" s="194"/>
      <c r="F594" s="60"/>
      <c r="G594" s="37"/>
      <c r="H594" s="6"/>
      <c r="I594" s="6"/>
    </row>
    <row r="595" spans="1:9" s="5" customFormat="1" ht="42.75" customHeight="1" x14ac:dyDescent="0.2">
      <c r="A595" s="66">
        <f>+A594+0.1</f>
        <v>1.1000000000000001</v>
      </c>
      <c r="B595" s="170" t="s">
        <v>73</v>
      </c>
      <c r="C595" s="64">
        <v>1</v>
      </c>
      <c r="D595" s="65" t="s">
        <v>23</v>
      </c>
      <c r="E595" s="199"/>
      <c r="F595" s="60">
        <f>ROUND(E595*C595,2)</f>
        <v>0</v>
      </c>
      <c r="G595" s="37"/>
      <c r="H595" s="6"/>
      <c r="I595" s="6"/>
    </row>
    <row r="596" spans="1:9" s="5" customFormat="1" ht="42.75" customHeight="1" x14ac:dyDescent="0.2">
      <c r="A596" s="66">
        <f t="shared" ref="A596:A599" si="45">+A595+0.1</f>
        <v>1.2</v>
      </c>
      <c r="B596" s="170" t="s">
        <v>238</v>
      </c>
      <c r="C596" s="64">
        <v>11</v>
      </c>
      <c r="D596" s="65" t="s">
        <v>23</v>
      </c>
      <c r="E596" s="199"/>
      <c r="F596" s="60">
        <f>ROUND(E596*C596,2)</f>
        <v>0</v>
      </c>
      <c r="G596" s="37"/>
      <c r="H596" s="6"/>
      <c r="I596" s="6"/>
    </row>
    <row r="597" spans="1:9" s="5" customFormat="1" ht="54" customHeight="1" x14ac:dyDescent="0.2">
      <c r="A597" s="66">
        <f t="shared" si="45"/>
        <v>1.3</v>
      </c>
      <c r="B597" s="170" t="s">
        <v>286</v>
      </c>
      <c r="C597" s="11">
        <v>10</v>
      </c>
      <c r="D597" s="169" t="s">
        <v>23</v>
      </c>
      <c r="E597" s="218"/>
      <c r="F597" s="68">
        <f>ROUND(C597*E597,2)</f>
        <v>0</v>
      </c>
      <c r="G597" s="37"/>
      <c r="H597" s="6"/>
      <c r="I597" s="6"/>
    </row>
    <row r="598" spans="1:9" s="5" customFormat="1" ht="27" customHeight="1" x14ac:dyDescent="0.2">
      <c r="A598" s="66">
        <f t="shared" si="45"/>
        <v>1.4</v>
      </c>
      <c r="B598" s="60" t="s">
        <v>74</v>
      </c>
      <c r="C598" s="64">
        <v>11</v>
      </c>
      <c r="D598" s="65" t="s">
        <v>23</v>
      </c>
      <c r="E598" s="199"/>
      <c r="F598" s="60">
        <f>ROUND(E598*C598,2)</f>
        <v>0</v>
      </c>
      <c r="G598" s="37"/>
      <c r="H598" s="6"/>
      <c r="I598" s="6"/>
    </row>
    <row r="599" spans="1:9" s="5" customFormat="1" ht="25.5" x14ac:dyDescent="0.2">
      <c r="A599" s="66">
        <f t="shared" si="45"/>
        <v>1.5</v>
      </c>
      <c r="B599" s="60" t="s">
        <v>75</v>
      </c>
      <c r="C599" s="64">
        <v>11</v>
      </c>
      <c r="D599" s="65" t="s">
        <v>23</v>
      </c>
      <c r="E599" s="199"/>
      <c r="F599" s="60">
        <f>ROUND(E599*C599,2)</f>
        <v>0</v>
      </c>
      <c r="G599" s="37"/>
      <c r="H599" s="6"/>
      <c r="I599" s="6"/>
    </row>
    <row r="600" spans="1:9" s="5" customFormat="1" ht="8.25" customHeight="1" x14ac:dyDescent="0.2">
      <c r="A600" s="66"/>
      <c r="B600" s="60"/>
      <c r="C600" s="64"/>
      <c r="D600" s="65"/>
      <c r="E600" s="199"/>
      <c r="F600" s="60"/>
      <c r="G600" s="37"/>
      <c r="H600" s="6"/>
      <c r="I600" s="6"/>
    </row>
    <row r="601" spans="1:9" s="5" customFormat="1" ht="27.75" customHeight="1" x14ac:dyDescent="0.2">
      <c r="A601" s="81">
        <v>2</v>
      </c>
      <c r="B601" s="54" t="s">
        <v>352</v>
      </c>
      <c r="C601" s="58"/>
      <c r="D601" s="50"/>
      <c r="E601" s="194"/>
      <c r="F601" s="60"/>
      <c r="G601" s="37"/>
      <c r="H601" s="6"/>
      <c r="I601" s="6"/>
    </row>
    <row r="602" spans="1:9" s="5" customFormat="1" ht="29.25" customHeight="1" x14ac:dyDescent="0.2">
      <c r="A602" s="66">
        <f>+A601+0.1</f>
        <v>2.1</v>
      </c>
      <c r="B602" s="170" t="s">
        <v>353</v>
      </c>
      <c r="C602" s="64">
        <v>6</v>
      </c>
      <c r="D602" s="65" t="s">
        <v>23</v>
      </c>
      <c r="E602" s="199"/>
      <c r="F602" s="60">
        <f t="shared" ref="F602:F615" si="46">ROUND(E602*C602,2)</f>
        <v>0</v>
      </c>
      <c r="G602" s="37"/>
      <c r="H602" s="6"/>
      <c r="I602" s="6"/>
    </row>
    <row r="603" spans="1:9" s="5" customFormat="1" ht="26.25" customHeight="1" x14ac:dyDescent="0.2">
      <c r="A603" s="70">
        <f t="shared" ref="A603:A610" si="47">+A602+0.1</f>
        <v>2.2000000000000002</v>
      </c>
      <c r="B603" s="171" t="s">
        <v>354</v>
      </c>
      <c r="C603" s="132">
        <v>150</v>
      </c>
      <c r="D603" s="133" t="s">
        <v>8</v>
      </c>
      <c r="E603" s="214"/>
      <c r="F603" s="112">
        <f t="shared" si="46"/>
        <v>0</v>
      </c>
      <c r="G603" s="37"/>
      <c r="H603" s="6"/>
      <c r="I603" s="6"/>
    </row>
    <row r="604" spans="1:9" s="5" customFormat="1" ht="52.5" customHeight="1" x14ac:dyDescent="0.2">
      <c r="A604" s="66">
        <f t="shared" si="47"/>
        <v>2.2999999999999998</v>
      </c>
      <c r="B604" s="170" t="s">
        <v>366</v>
      </c>
      <c r="C604" s="64">
        <v>1</v>
      </c>
      <c r="D604" s="65" t="s">
        <v>23</v>
      </c>
      <c r="E604" s="199"/>
      <c r="F604" s="60">
        <f t="shared" si="46"/>
        <v>0</v>
      </c>
      <c r="G604" s="37"/>
      <c r="H604" s="6"/>
      <c r="I604" s="6"/>
    </row>
    <row r="605" spans="1:9" s="5" customFormat="1" ht="52.5" customHeight="1" x14ac:dyDescent="0.2">
      <c r="A605" s="66">
        <f t="shared" si="47"/>
        <v>2.4</v>
      </c>
      <c r="B605" s="170" t="s">
        <v>365</v>
      </c>
      <c r="C605" s="64">
        <v>1</v>
      </c>
      <c r="D605" s="65" t="s">
        <v>23</v>
      </c>
      <c r="E605" s="199"/>
      <c r="F605" s="60">
        <f t="shared" si="46"/>
        <v>0</v>
      </c>
      <c r="G605" s="37"/>
      <c r="H605" s="6"/>
      <c r="I605" s="6"/>
    </row>
    <row r="606" spans="1:9" s="5" customFormat="1" ht="16.5" customHeight="1" x14ac:dyDescent="0.2">
      <c r="A606" s="66">
        <f t="shared" si="47"/>
        <v>2.5</v>
      </c>
      <c r="B606" s="170" t="s">
        <v>355</v>
      </c>
      <c r="C606" s="64">
        <v>2</v>
      </c>
      <c r="D606" s="65" t="s">
        <v>23</v>
      </c>
      <c r="E606" s="199"/>
      <c r="F606" s="60">
        <f t="shared" si="46"/>
        <v>0</v>
      </c>
      <c r="G606" s="37"/>
      <c r="H606" s="6"/>
      <c r="I606" s="6"/>
    </row>
    <row r="607" spans="1:9" s="5" customFormat="1" ht="14.25" customHeight="1" x14ac:dyDescent="0.2">
      <c r="A607" s="66">
        <f t="shared" si="47"/>
        <v>2.6</v>
      </c>
      <c r="B607" s="170" t="s">
        <v>356</v>
      </c>
      <c r="C607" s="64">
        <v>1</v>
      </c>
      <c r="D607" s="65" t="s">
        <v>10</v>
      </c>
      <c r="E607" s="199"/>
      <c r="F607" s="60">
        <f t="shared" si="46"/>
        <v>0</v>
      </c>
      <c r="G607" s="37"/>
      <c r="H607" s="6"/>
      <c r="I607" s="6"/>
    </row>
    <row r="608" spans="1:9" s="5" customFormat="1" ht="12.75" customHeight="1" x14ac:dyDescent="0.2">
      <c r="A608" s="66">
        <f t="shared" si="47"/>
        <v>2.7</v>
      </c>
      <c r="B608" s="170" t="s">
        <v>357</v>
      </c>
      <c r="C608" s="64">
        <v>1</v>
      </c>
      <c r="D608" s="65" t="s">
        <v>23</v>
      </c>
      <c r="E608" s="199"/>
      <c r="F608" s="60">
        <f t="shared" si="46"/>
        <v>0</v>
      </c>
      <c r="G608" s="37"/>
      <c r="H608" s="6"/>
      <c r="I608" s="6"/>
    </row>
    <row r="609" spans="1:9" s="5" customFormat="1" ht="16.5" customHeight="1" x14ac:dyDescent="0.2">
      <c r="A609" s="66">
        <f t="shared" si="47"/>
        <v>2.8</v>
      </c>
      <c r="B609" s="170" t="s">
        <v>358</v>
      </c>
      <c r="C609" s="64">
        <v>1</v>
      </c>
      <c r="D609" s="65" t="s">
        <v>23</v>
      </c>
      <c r="E609" s="199"/>
      <c r="F609" s="60">
        <f t="shared" si="46"/>
        <v>0</v>
      </c>
      <c r="G609" s="37"/>
      <c r="H609" s="6"/>
      <c r="I609" s="6"/>
    </row>
    <row r="610" spans="1:9" s="5" customFormat="1" ht="13.5" customHeight="1" x14ac:dyDescent="0.2">
      <c r="A610" s="66">
        <f t="shared" si="47"/>
        <v>2.9</v>
      </c>
      <c r="B610" s="170" t="s">
        <v>359</v>
      </c>
      <c r="C610" s="64">
        <v>1</v>
      </c>
      <c r="D610" s="65" t="s">
        <v>23</v>
      </c>
      <c r="E610" s="199"/>
      <c r="F610" s="60">
        <f t="shared" si="46"/>
        <v>0</v>
      </c>
      <c r="G610" s="37"/>
      <c r="H610" s="6"/>
      <c r="I610" s="6"/>
    </row>
    <row r="611" spans="1:9" s="43" customFormat="1" ht="26.25" customHeight="1" x14ac:dyDescent="0.2">
      <c r="A611" s="144">
        <v>2.1</v>
      </c>
      <c r="B611" s="171" t="s">
        <v>360</v>
      </c>
      <c r="C611" s="132">
        <v>1</v>
      </c>
      <c r="D611" s="133" t="s">
        <v>10</v>
      </c>
      <c r="E611" s="214"/>
      <c r="F611" s="112">
        <f t="shared" si="46"/>
        <v>0</v>
      </c>
      <c r="G611" s="40"/>
      <c r="H611" s="41"/>
      <c r="I611" s="41"/>
    </row>
    <row r="612" spans="1:9" s="5" customFormat="1" ht="18.75" customHeight="1" x14ac:dyDescent="0.2">
      <c r="A612" s="76">
        <v>2.11</v>
      </c>
      <c r="B612" s="170" t="s">
        <v>361</v>
      </c>
      <c r="C612" s="64">
        <v>1</v>
      </c>
      <c r="D612" s="65" t="s">
        <v>10</v>
      </c>
      <c r="E612" s="199"/>
      <c r="F612" s="60">
        <f t="shared" si="46"/>
        <v>0</v>
      </c>
      <c r="G612" s="37"/>
      <c r="H612" s="6"/>
      <c r="I612" s="6"/>
    </row>
    <row r="613" spans="1:9" s="5" customFormat="1" ht="26.25" customHeight="1" x14ac:dyDescent="0.2">
      <c r="A613" s="76">
        <v>2.12</v>
      </c>
      <c r="B613" s="170" t="s">
        <v>362</v>
      </c>
      <c r="C613" s="64">
        <v>1</v>
      </c>
      <c r="D613" s="65" t="s">
        <v>10</v>
      </c>
      <c r="E613" s="199"/>
      <c r="F613" s="60">
        <f t="shared" si="46"/>
        <v>0</v>
      </c>
      <c r="G613" s="37"/>
      <c r="H613" s="6"/>
      <c r="I613" s="6"/>
    </row>
    <row r="614" spans="1:9" s="5" customFormat="1" ht="16.5" customHeight="1" x14ac:dyDescent="0.2">
      <c r="A614" s="76">
        <v>2.13</v>
      </c>
      <c r="B614" s="170" t="s">
        <v>363</v>
      </c>
      <c r="C614" s="64">
        <v>16</v>
      </c>
      <c r="D614" s="65" t="s">
        <v>38</v>
      </c>
      <c r="E614" s="199"/>
      <c r="F614" s="60">
        <f t="shared" si="46"/>
        <v>0</v>
      </c>
      <c r="G614" s="37"/>
      <c r="H614" s="6"/>
      <c r="I614" s="6"/>
    </row>
    <row r="615" spans="1:9" s="5" customFormat="1" ht="28.5" customHeight="1" x14ac:dyDescent="0.2">
      <c r="A615" s="76">
        <v>2.14</v>
      </c>
      <c r="B615" s="170" t="s">
        <v>364</v>
      </c>
      <c r="C615" s="64">
        <v>2</v>
      </c>
      <c r="D615" s="65" t="s">
        <v>23</v>
      </c>
      <c r="E615" s="199"/>
      <c r="F615" s="60">
        <f t="shared" si="46"/>
        <v>0</v>
      </c>
      <c r="G615" s="37"/>
      <c r="H615" s="6"/>
      <c r="I615" s="6"/>
    </row>
    <row r="616" spans="1:9" s="5" customFormat="1" ht="12" customHeight="1" x14ac:dyDescent="0.2">
      <c r="A616" s="66"/>
      <c r="B616" s="170"/>
      <c r="C616" s="64"/>
      <c r="D616" s="65"/>
      <c r="E616" s="199"/>
      <c r="F616" s="60"/>
      <c r="G616" s="37"/>
      <c r="H616" s="6"/>
      <c r="I616" s="6"/>
    </row>
    <row r="617" spans="1:9" s="5" customFormat="1" ht="25.5" customHeight="1" x14ac:dyDescent="0.2">
      <c r="A617" s="81">
        <v>3</v>
      </c>
      <c r="B617" s="54" t="s">
        <v>345</v>
      </c>
      <c r="C617" s="64"/>
      <c r="D617" s="65"/>
      <c r="E617" s="199"/>
      <c r="F617" s="60"/>
      <c r="G617" s="37"/>
      <c r="H617" s="6"/>
      <c r="I617" s="6"/>
    </row>
    <row r="618" spans="1:9" s="5" customFormat="1" ht="25.5" customHeight="1" x14ac:dyDescent="0.2">
      <c r="A618" s="66">
        <v>3.1</v>
      </c>
      <c r="B618" s="170" t="s">
        <v>346</v>
      </c>
      <c r="C618" s="64">
        <v>1</v>
      </c>
      <c r="D618" s="65" t="s">
        <v>23</v>
      </c>
      <c r="E618" s="199"/>
      <c r="F618" s="60">
        <f t="shared" ref="F618:F623" si="48">ROUND(E618*C618,2)</f>
        <v>0</v>
      </c>
      <c r="G618" s="37"/>
      <c r="H618" s="6"/>
      <c r="I618" s="6"/>
    </row>
    <row r="619" spans="1:9" s="5" customFormat="1" ht="25.5" customHeight="1" x14ac:dyDescent="0.2">
      <c r="A619" s="66">
        <v>3.2</v>
      </c>
      <c r="B619" s="170" t="s">
        <v>347</v>
      </c>
      <c r="C619" s="64">
        <v>10</v>
      </c>
      <c r="D619" s="65" t="s">
        <v>23</v>
      </c>
      <c r="E619" s="199"/>
      <c r="F619" s="60">
        <f t="shared" si="48"/>
        <v>0</v>
      </c>
      <c r="G619" s="37"/>
      <c r="H619" s="6"/>
      <c r="I619" s="6"/>
    </row>
    <row r="620" spans="1:9" s="5" customFormat="1" ht="15.75" customHeight="1" x14ac:dyDescent="0.2">
      <c r="A620" s="66">
        <v>3.3</v>
      </c>
      <c r="B620" s="170" t="s">
        <v>348</v>
      </c>
      <c r="C620" s="64">
        <v>10</v>
      </c>
      <c r="D620" s="65" t="s">
        <v>23</v>
      </c>
      <c r="E620" s="199"/>
      <c r="F620" s="60">
        <f t="shared" si="48"/>
        <v>0</v>
      </c>
      <c r="G620" s="37"/>
      <c r="H620" s="6"/>
      <c r="I620" s="6"/>
    </row>
    <row r="621" spans="1:9" s="5" customFormat="1" ht="16.5" customHeight="1" x14ac:dyDescent="0.2">
      <c r="A621" s="66">
        <v>3.4</v>
      </c>
      <c r="B621" s="170" t="s">
        <v>349</v>
      </c>
      <c r="C621" s="64">
        <v>1</v>
      </c>
      <c r="D621" s="65" t="s">
        <v>23</v>
      </c>
      <c r="E621" s="199"/>
      <c r="F621" s="60">
        <f t="shared" si="48"/>
        <v>0</v>
      </c>
      <c r="G621" s="37"/>
      <c r="H621" s="6"/>
      <c r="I621" s="6"/>
    </row>
    <row r="622" spans="1:9" s="5" customFormat="1" ht="15" customHeight="1" x14ac:dyDescent="0.2">
      <c r="A622" s="66">
        <v>3.5</v>
      </c>
      <c r="B622" s="170" t="s">
        <v>350</v>
      </c>
      <c r="C622" s="64">
        <v>1</v>
      </c>
      <c r="D622" s="65" t="s">
        <v>23</v>
      </c>
      <c r="E622" s="199"/>
      <c r="F622" s="60">
        <f t="shared" si="48"/>
        <v>0</v>
      </c>
      <c r="G622" s="37"/>
      <c r="H622" s="6"/>
      <c r="I622" s="6"/>
    </row>
    <row r="623" spans="1:9" s="5" customFormat="1" ht="22.5" customHeight="1" x14ac:dyDescent="0.2">
      <c r="A623" s="66">
        <v>3.6</v>
      </c>
      <c r="B623" s="170" t="s">
        <v>351</v>
      </c>
      <c r="C623" s="64">
        <v>1</v>
      </c>
      <c r="D623" s="65" t="s">
        <v>23</v>
      </c>
      <c r="E623" s="199"/>
      <c r="F623" s="60">
        <f t="shared" si="48"/>
        <v>0</v>
      </c>
      <c r="G623" s="37"/>
      <c r="H623" s="6"/>
      <c r="I623" s="6"/>
    </row>
    <row r="624" spans="1:9" s="5" customFormat="1" ht="22.5" customHeight="1" x14ac:dyDescent="0.2">
      <c r="A624" s="66"/>
      <c r="B624" s="170"/>
      <c r="C624" s="64"/>
      <c r="D624" s="65"/>
      <c r="E624" s="199"/>
      <c r="F624" s="60"/>
      <c r="G624" s="37"/>
      <c r="H624" s="6"/>
      <c r="I624" s="6"/>
    </row>
    <row r="625" spans="1:9" s="5" customFormat="1" ht="25.5" x14ac:dyDescent="0.2">
      <c r="A625" s="81">
        <v>4</v>
      </c>
      <c r="B625" s="54" t="s">
        <v>396</v>
      </c>
      <c r="C625" s="64"/>
      <c r="D625" s="65"/>
      <c r="E625" s="199"/>
      <c r="F625" s="60"/>
      <c r="G625" s="37"/>
      <c r="H625" s="6"/>
      <c r="I625" s="6"/>
    </row>
    <row r="626" spans="1:9" s="5" customFormat="1" ht="12.75" x14ac:dyDescent="0.2">
      <c r="A626" s="66">
        <v>4.0999999999999996</v>
      </c>
      <c r="B626" s="170" t="s">
        <v>383</v>
      </c>
      <c r="C626" s="64">
        <v>8</v>
      </c>
      <c r="D626" s="65" t="s">
        <v>23</v>
      </c>
      <c r="E626" s="199"/>
      <c r="F626" s="60">
        <f t="shared" ref="F626" si="49">ROUND(E626*C626,2)</f>
        <v>0</v>
      </c>
      <c r="G626" s="37"/>
      <c r="H626" s="6"/>
      <c r="I626" s="6"/>
    </row>
    <row r="627" spans="1:9" s="5" customFormat="1" ht="12.75" x14ac:dyDescent="0.2">
      <c r="A627" s="66">
        <v>4.2</v>
      </c>
      <c r="B627" s="170" t="s">
        <v>384</v>
      </c>
      <c r="C627" s="64">
        <v>4</v>
      </c>
      <c r="D627" s="65" t="s">
        <v>23</v>
      </c>
      <c r="E627" s="199"/>
      <c r="F627" s="60">
        <f t="shared" ref="F627" si="50">ROUND(E627*C627,2)</f>
        <v>0</v>
      </c>
      <c r="G627" s="37"/>
      <c r="H627" s="6"/>
      <c r="I627" s="6"/>
    </row>
    <row r="628" spans="1:9" s="5" customFormat="1" ht="12.75" x14ac:dyDescent="0.2">
      <c r="A628" s="66">
        <v>4.3</v>
      </c>
      <c r="B628" s="170" t="s">
        <v>385</v>
      </c>
      <c r="C628" s="64">
        <v>1</v>
      </c>
      <c r="D628" s="65" t="s">
        <v>23</v>
      </c>
      <c r="E628" s="199"/>
      <c r="F628" s="60">
        <f t="shared" ref="F628:F631" si="51">ROUND(E628*C628,2)</f>
        <v>0</v>
      </c>
      <c r="G628" s="37"/>
      <c r="H628" s="6"/>
      <c r="I628" s="6"/>
    </row>
    <row r="629" spans="1:9" s="5" customFormat="1" ht="12.75" x14ac:dyDescent="0.2">
      <c r="A629" s="66">
        <v>4.4000000000000004</v>
      </c>
      <c r="B629" s="170" t="s">
        <v>386</v>
      </c>
      <c r="C629" s="64">
        <v>4</v>
      </c>
      <c r="D629" s="65" t="s">
        <v>23</v>
      </c>
      <c r="E629" s="199"/>
      <c r="F629" s="60">
        <f t="shared" si="51"/>
        <v>0</v>
      </c>
      <c r="G629" s="37"/>
      <c r="H629" s="6"/>
      <c r="I629" s="6"/>
    </row>
    <row r="630" spans="1:9" s="5" customFormat="1" ht="12.75" x14ac:dyDescent="0.2">
      <c r="A630" s="66">
        <v>4.5</v>
      </c>
      <c r="B630" s="170" t="s">
        <v>387</v>
      </c>
      <c r="C630" s="64">
        <v>5</v>
      </c>
      <c r="D630" s="65" t="s">
        <v>388</v>
      </c>
      <c r="E630" s="199"/>
      <c r="F630" s="60">
        <f t="shared" si="51"/>
        <v>0</v>
      </c>
      <c r="G630" s="37"/>
      <c r="H630" s="6"/>
      <c r="I630" s="6"/>
    </row>
    <row r="631" spans="1:9" s="5" customFormat="1" ht="12.75" x14ac:dyDescent="0.2">
      <c r="A631" s="66">
        <v>4.5999999999999996</v>
      </c>
      <c r="B631" s="170" t="s">
        <v>389</v>
      </c>
      <c r="C631" s="64">
        <v>10</v>
      </c>
      <c r="D631" s="65" t="s">
        <v>390</v>
      </c>
      <c r="E631" s="199"/>
      <c r="F631" s="60">
        <f t="shared" si="51"/>
        <v>0</v>
      </c>
      <c r="G631" s="37"/>
      <c r="H631" s="6"/>
      <c r="I631" s="6"/>
    </row>
    <row r="632" spans="1:9" s="5" customFormat="1" ht="12.75" x14ac:dyDescent="0.2">
      <c r="A632" s="66">
        <v>4.7</v>
      </c>
      <c r="B632" s="170" t="s">
        <v>391</v>
      </c>
      <c r="C632" s="64">
        <v>2</v>
      </c>
      <c r="D632" s="65" t="s">
        <v>23</v>
      </c>
      <c r="E632" s="199"/>
      <c r="F632" s="60">
        <f t="shared" ref="F632" si="52">ROUND(E632*C632,2)</f>
        <v>0</v>
      </c>
      <c r="G632" s="37"/>
      <c r="H632" s="6"/>
      <c r="I632" s="6"/>
    </row>
    <row r="633" spans="1:9" s="5" customFormat="1" ht="12.75" x14ac:dyDescent="0.2">
      <c r="A633" s="66">
        <v>4.8</v>
      </c>
      <c r="B633" s="170" t="s">
        <v>509</v>
      </c>
      <c r="C633" s="64">
        <v>4</v>
      </c>
      <c r="D633" s="65" t="s">
        <v>392</v>
      </c>
      <c r="E633" s="199"/>
      <c r="F633" s="60">
        <f t="shared" ref="F633:F636" si="53">ROUND(E633*C633,2)</f>
        <v>0</v>
      </c>
      <c r="G633" s="37"/>
      <c r="H633" s="6"/>
      <c r="I633" s="6"/>
    </row>
    <row r="634" spans="1:9" s="5" customFormat="1" ht="12.75" x14ac:dyDescent="0.2">
      <c r="A634" s="66">
        <v>4.9000000000000004</v>
      </c>
      <c r="B634" s="170" t="s">
        <v>393</v>
      </c>
      <c r="C634" s="64">
        <v>1</v>
      </c>
      <c r="D634" s="65" t="s">
        <v>23</v>
      </c>
      <c r="E634" s="199"/>
      <c r="F634" s="60">
        <f t="shared" si="53"/>
        <v>0</v>
      </c>
      <c r="G634" s="37"/>
      <c r="H634" s="6"/>
      <c r="I634" s="6"/>
    </row>
    <row r="635" spans="1:9" s="5" customFormat="1" ht="25.5" x14ac:dyDescent="0.2">
      <c r="A635" s="76">
        <v>4.0999999999999996</v>
      </c>
      <c r="B635" s="170" t="s">
        <v>402</v>
      </c>
      <c r="C635" s="64">
        <v>15</v>
      </c>
      <c r="D635" s="65" t="s">
        <v>394</v>
      </c>
      <c r="E635" s="199"/>
      <c r="F635" s="60">
        <f t="shared" si="53"/>
        <v>0</v>
      </c>
      <c r="G635" s="37"/>
      <c r="H635" s="6"/>
      <c r="I635" s="6"/>
    </row>
    <row r="636" spans="1:9" s="5" customFormat="1" ht="12.75" x14ac:dyDescent="0.2">
      <c r="A636" s="76">
        <v>4.1100000000000003</v>
      </c>
      <c r="B636" s="170" t="s">
        <v>395</v>
      </c>
      <c r="C636" s="64">
        <v>3</v>
      </c>
      <c r="D636" s="65" t="s">
        <v>23</v>
      </c>
      <c r="E636" s="199"/>
      <c r="F636" s="60">
        <f t="shared" si="53"/>
        <v>0</v>
      </c>
      <c r="G636" s="37"/>
      <c r="H636" s="6"/>
      <c r="I636" s="6"/>
    </row>
    <row r="637" spans="1:9" s="5" customFormat="1" ht="28.9" customHeight="1" x14ac:dyDescent="0.2">
      <c r="A637" s="66"/>
      <c r="B637" s="170"/>
      <c r="C637" s="64"/>
      <c r="D637" s="65"/>
      <c r="E637" s="199"/>
      <c r="F637" s="60"/>
      <c r="G637" s="37"/>
      <c r="H637" s="6"/>
      <c r="I637" s="6"/>
    </row>
    <row r="638" spans="1:9" s="5" customFormat="1" ht="45" customHeight="1" x14ac:dyDescent="0.2">
      <c r="A638" s="81">
        <v>5</v>
      </c>
      <c r="B638" s="54" t="s">
        <v>404</v>
      </c>
      <c r="C638" s="64"/>
      <c r="D638" s="65"/>
      <c r="E638" s="199"/>
      <c r="F638" s="60"/>
      <c r="G638" s="37"/>
      <c r="H638" s="6"/>
      <c r="I638" s="6"/>
    </row>
    <row r="639" spans="1:9" s="5" customFormat="1" ht="38.25" x14ac:dyDescent="0.2">
      <c r="A639" s="66">
        <v>5.0999999999999996</v>
      </c>
      <c r="B639" s="170" t="s">
        <v>401</v>
      </c>
      <c r="C639" s="64">
        <v>500</v>
      </c>
      <c r="D639" s="65" t="s">
        <v>38</v>
      </c>
      <c r="E639" s="199"/>
      <c r="F639" s="60">
        <f t="shared" ref="F639:F644" si="54">ROUND(E639*C639,2)</f>
        <v>0</v>
      </c>
      <c r="G639" s="37"/>
      <c r="H639" s="6"/>
      <c r="I639" s="6"/>
    </row>
    <row r="640" spans="1:9" s="5" customFormat="1" ht="25.5" x14ac:dyDescent="0.2">
      <c r="A640" s="66">
        <v>5.2</v>
      </c>
      <c r="B640" s="170" t="s">
        <v>397</v>
      </c>
      <c r="C640" s="64">
        <v>16</v>
      </c>
      <c r="D640" s="65" t="s">
        <v>23</v>
      </c>
      <c r="E640" s="199"/>
      <c r="F640" s="60">
        <f t="shared" si="54"/>
        <v>0</v>
      </c>
      <c r="G640" s="37"/>
      <c r="H640" s="6"/>
      <c r="I640" s="6"/>
    </row>
    <row r="641" spans="1:9" s="5" customFormat="1" ht="12.75" x14ac:dyDescent="0.2">
      <c r="A641" s="66">
        <v>5.3</v>
      </c>
      <c r="B641" s="170" t="s">
        <v>398</v>
      </c>
      <c r="C641" s="64">
        <v>200</v>
      </c>
      <c r="D641" s="65" t="s">
        <v>38</v>
      </c>
      <c r="E641" s="199"/>
      <c r="F641" s="60">
        <f t="shared" si="54"/>
        <v>0</v>
      </c>
      <c r="G641" s="37"/>
      <c r="H641" s="6"/>
      <c r="I641" s="6"/>
    </row>
    <row r="642" spans="1:9" s="5" customFormat="1" ht="38.25" x14ac:dyDescent="0.2">
      <c r="A642" s="66">
        <v>5.5</v>
      </c>
      <c r="B642" s="170" t="s">
        <v>399</v>
      </c>
      <c r="C642" s="64">
        <v>3</v>
      </c>
      <c r="D642" s="65" t="s">
        <v>23</v>
      </c>
      <c r="E642" s="199"/>
      <c r="F642" s="60">
        <f t="shared" si="54"/>
        <v>0</v>
      </c>
      <c r="G642" s="37"/>
      <c r="H642" s="6"/>
      <c r="I642" s="6"/>
    </row>
    <row r="643" spans="1:9" s="5" customFormat="1" ht="25.5" x14ac:dyDescent="0.2">
      <c r="A643" s="66">
        <v>5.5</v>
      </c>
      <c r="B643" s="93" t="s">
        <v>400</v>
      </c>
      <c r="C643" s="64">
        <v>500</v>
      </c>
      <c r="D643" s="65" t="s">
        <v>38</v>
      </c>
      <c r="E643" s="199"/>
      <c r="F643" s="60">
        <f t="shared" si="54"/>
        <v>0</v>
      </c>
      <c r="G643" s="37"/>
      <c r="H643" s="6"/>
      <c r="I643" s="6"/>
    </row>
    <row r="644" spans="1:9" s="5" customFormat="1" ht="25.5" x14ac:dyDescent="0.2">
      <c r="A644" s="66">
        <v>5.6</v>
      </c>
      <c r="B644" s="170" t="s">
        <v>402</v>
      </c>
      <c r="C644" s="64">
        <v>45</v>
      </c>
      <c r="D644" s="65" t="s">
        <v>394</v>
      </c>
      <c r="E644" s="199"/>
      <c r="F644" s="60">
        <f t="shared" si="54"/>
        <v>0</v>
      </c>
      <c r="G644" s="37"/>
      <c r="H644" s="6"/>
      <c r="I644" s="6"/>
    </row>
    <row r="645" spans="1:9" ht="15" customHeight="1" x14ac:dyDescent="0.2">
      <c r="A645" s="49"/>
      <c r="B645" s="50"/>
      <c r="C645" s="51"/>
      <c r="D645" s="52"/>
      <c r="E645" s="193"/>
      <c r="F645" s="239"/>
      <c r="G645" s="37"/>
      <c r="H645" s="6"/>
    </row>
    <row r="646" spans="1:9" ht="37.5" customHeight="1" x14ac:dyDescent="0.2">
      <c r="A646" s="81">
        <v>6</v>
      </c>
      <c r="B646" s="54" t="s">
        <v>403</v>
      </c>
      <c r="C646" s="64"/>
      <c r="D646" s="65"/>
      <c r="E646" s="199"/>
      <c r="F646" s="60"/>
      <c r="G646" s="37"/>
      <c r="H646" s="6"/>
    </row>
    <row r="647" spans="1:9" ht="12.75" x14ac:dyDescent="0.2">
      <c r="A647" s="66">
        <v>6.1</v>
      </c>
      <c r="B647" s="170" t="s">
        <v>405</v>
      </c>
      <c r="C647" s="64">
        <v>12</v>
      </c>
      <c r="D647" s="65" t="s">
        <v>23</v>
      </c>
      <c r="E647" s="199"/>
      <c r="F647" s="60">
        <f t="shared" ref="F647" si="55">ROUND(E647*C647,2)</f>
        <v>0</v>
      </c>
      <c r="G647" s="37"/>
      <c r="H647" s="6"/>
    </row>
    <row r="648" spans="1:9" ht="12.75" x14ac:dyDescent="0.2">
      <c r="A648" s="66">
        <v>6.2</v>
      </c>
      <c r="B648" s="170" t="s">
        <v>406</v>
      </c>
      <c r="C648" s="64">
        <v>10</v>
      </c>
      <c r="D648" s="65" t="s">
        <v>23</v>
      </c>
      <c r="E648" s="199"/>
      <c r="F648" s="60">
        <f t="shared" ref="F648:F656" si="56">ROUND(E648*C648,2)</f>
        <v>0</v>
      </c>
      <c r="G648" s="37"/>
      <c r="H648" s="6"/>
    </row>
    <row r="649" spans="1:9" ht="25.5" x14ac:dyDescent="0.2">
      <c r="A649" s="66">
        <v>6.3</v>
      </c>
      <c r="B649" s="170" t="s">
        <v>407</v>
      </c>
      <c r="C649" s="64">
        <v>2</v>
      </c>
      <c r="D649" s="65" t="s">
        <v>23</v>
      </c>
      <c r="E649" s="199"/>
      <c r="F649" s="60">
        <f t="shared" si="56"/>
        <v>0</v>
      </c>
      <c r="G649" s="37"/>
      <c r="H649" s="6"/>
    </row>
    <row r="650" spans="1:9" ht="12.75" x14ac:dyDescent="0.2">
      <c r="A650" s="66">
        <v>6.4</v>
      </c>
      <c r="B650" s="170" t="s">
        <v>408</v>
      </c>
      <c r="C650" s="64">
        <v>4</v>
      </c>
      <c r="D650" s="65" t="s">
        <v>23</v>
      </c>
      <c r="E650" s="199"/>
      <c r="F650" s="60">
        <f t="shared" si="56"/>
        <v>0</v>
      </c>
      <c r="G650" s="37"/>
      <c r="H650" s="6"/>
    </row>
    <row r="651" spans="1:9" ht="12.75" x14ac:dyDescent="0.2">
      <c r="A651" s="66">
        <v>6.5</v>
      </c>
      <c r="B651" s="93" t="s">
        <v>409</v>
      </c>
      <c r="C651" s="64">
        <v>10</v>
      </c>
      <c r="D651" s="65" t="s">
        <v>410</v>
      </c>
      <c r="E651" s="199"/>
      <c r="F651" s="60">
        <f t="shared" si="56"/>
        <v>0</v>
      </c>
      <c r="G651" s="37"/>
      <c r="H651" s="6"/>
    </row>
    <row r="652" spans="1:9" ht="12.75" x14ac:dyDescent="0.2">
      <c r="A652" s="66">
        <v>6.6</v>
      </c>
      <c r="B652" s="170" t="s">
        <v>411</v>
      </c>
      <c r="C652" s="64">
        <v>5</v>
      </c>
      <c r="D652" s="65" t="s">
        <v>410</v>
      </c>
      <c r="E652" s="199"/>
      <c r="F652" s="60">
        <f t="shared" si="56"/>
        <v>0</v>
      </c>
      <c r="G652" s="37"/>
      <c r="H652" s="6"/>
    </row>
    <row r="653" spans="1:9" ht="12.75" x14ac:dyDescent="0.2">
      <c r="A653" s="66">
        <v>6.7</v>
      </c>
      <c r="B653" s="170" t="s">
        <v>412</v>
      </c>
      <c r="C653" s="64">
        <v>20</v>
      </c>
      <c r="D653" s="61" t="s">
        <v>60</v>
      </c>
      <c r="E653" s="199"/>
      <c r="F653" s="60">
        <f t="shared" si="56"/>
        <v>0</v>
      </c>
      <c r="G653" s="37"/>
      <c r="H653" s="6"/>
    </row>
    <row r="654" spans="1:9" ht="12.75" x14ac:dyDescent="0.2">
      <c r="A654" s="66">
        <v>6.8</v>
      </c>
      <c r="B654" s="170" t="s">
        <v>413</v>
      </c>
      <c r="C654" s="64">
        <v>20</v>
      </c>
      <c r="D654" s="61" t="s">
        <v>60</v>
      </c>
      <c r="E654" s="199"/>
      <c r="F654" s="60">
        <f t="shared" si="56"/>
        <v>0</v>
      </c>
      <c r="G654" s="37"/>
      <c r="H654" s="6"/>
    </row>
    <row r="655" spans="1:9" ht="12.75" x14ac:dyDescent="0.2">
      <c r="A655" s="66">
        <v>6.9</v>
      </c>
      <c r="B655" s="170" t="s">
        <v>414</v>
      </c>
      <c r="C655" s="64">
        <v>1</v>
      </c>
      <c r="D655" s="65" t="s">
        <v>23</v>
      </c>
      <c r="E655" s="199"/>
      <c r="F655" s="60">
        <f t="shared" si="56"/>
        <v>0</v>
      </c>
      <c r="G655" s="37"/>
      <c r="H655" s="6"/>
    </row>
    <row r="656" spans="1:9" ht="12.75" x14ac:dyDescent="0.2">
      <c r="A656" s="76">
        <v>6.1</v>
      </c>
      <c r="B656" s="260" t="s">
        <v>415</v>
      </c>
      <c r="C656" s="261">
        <v>1</v>
      </c>
      <c r="D656" s="262" t="s">
        <v>23</v>
      </c>
      <c r="E656" s="199"/>
      <c r="F656" s="60">
        <f t="shared" si="56"/>
        <v>0</v>
      </c>
      <c r="G656" s="37"/>
      <c r="H656" s="6"/>
    </row>
    <row r="657" spans="1:8" ht="12.75" x14ac:dyDescent="0.2">
      <c r="A657" s="76"/>
      <c r="B657" s="260"/>
      <c r="C657" s="261"/>
      <c r="D657" s="262"/>
      <c r="E657" s="199"/>
      <c r="F657" s="60"/>
      <c r="G657" s="37"/>
      <c r="H657" s="6"/>
    </row>
    <row r="658" spans="1:8" ht="12.75" x14ac:dyDescent="0.2">
      <c r="A658" s="263">
        <v>6.11</v>
      </c>
      <c r="B658" s="264" t="s">
        <v>462</v>
      </c>
      <c r="C658" s="265"/>
      <c r="D658" s="266"/>
      <c r="E658" s="267"/>
      <c r="F658" s="268"/>
      <c r="G658" s="37"/>
      <c r="H658" s="6"/>
    </row>
    <row r="659" spans="1:8" ht="12.75" x14ac:dyDescent="0.2">
      <c r="A659" s="263"/>
      <c r="B659" s="264"/>
      <c r="C659" s="265"/>
      <c r="D659" s="266"/>
      <c r="E659" s="267"/>
      <c r="F659" s="268"/>
      <c r="G659" s="37"/>
      <c r="H659" s="6"/>
    </row>
    <row r="660" spans="1:8" ht="12.75" x14ac:dyDescent="0.2">
      <c r="A660" s="269" t="s">
        <v>463</v>
      </c>
      <c r="B660" s="270" t="s">
        <v>117</v>
      </c>
      <c r="C660" s="271"/>
      <c r="D660" s="272"/>
      <c r="E660" s="273"/>
      <c r="F660" s="271"/>
      <c r="G660" s="37"/>
      <c r="H660" s="6"/>
    </row>
    <row r="661" spans="1:8" ht="12.75" x14ac:dyDescent="0.2">
      <c r="A661" s="274" t="s">
        <v>464</v>
      </c>
      <c r="B661" s="275" t="s">
        <v>28</v>
      </c>
      <c r="C661" s="261">
        <v>1</v>
      </c>
      <c r="D661" s="262" t="s">
        <v>23</v>
      </c>
      <c r="E661" s="276"/>
      <c r="F661" s="261">
        <f>ROUND(C661*E661,2)</f>
        <v>0</v>
      </c>
      <c r="G661" s="37"/>
      <c r="H661" s="6"/>
    </row>
    <row r="662" spans="1:8" ht="25.5" x14ac:dyDescent="0.2">
      <c r="A662" s="274" t="s">
        <v>465</v>
      </c>
      <c r="B662" s="277" t="s">
        <v>416</v>
      </c>
      <c r="C662" s="261">
        <v>1</v>
      </c>
      <c r="D662" s="262" t="s">
        <v>23</v>
      </c>
      <c r="E662" s="276"/>
      <c r="F662" s="261">
        <f>ROUND(C662*E662,2)</f>
        <v>0</v>
      </c>
      <c r="G662" s="37"/>
      <c r="H662" s="6"/>
    </row>
    <row r="663" spans="1:8" ht="12.75" x14ac:dyDescent="0.2">
      <c r="A663" s="278"/>
      <c r="B663" s="279"/>
      <c r="C663" s="261"/>
      <c r="D663" s="280"/>
      <c r="E663" s="281"/>
      <c r="F663" s="151"/>
      <c r="G663" s="37"/>
      <c r="H663" s="6"/>
    </row>
    <row r="664" spans="1:8" ht="12.75" x14ac:dyDescent="0.2">
      <c r="A664" s="269" t="s">
        <v>466</v>
      </c>
      <c r="B664" s="282" t="s">
        <v>417</v>
      </c>
      <c r="C664" s="261"/>
      <c r="D664" s="283"/>
      <c r="E664" s="281"/>
      <c r="F664" s="151"/>
      <c r="G664" s="37"/>
      <c r="H664" s="6"/>
    </row>
    <row r="665" spans="1:8" ht="15" x14ac:dyDescent="0.2">
      <c r="A665" s="284" t="s">
        <v>467</v>
      </c>
      <c r="B665" s="154" t="s">
        <v>418</v>
      </c>
      <c r="C665" s="261">
        <v>1.2</v>
      </c>
      <c r="D665" s="283" t="s">
        <v>419</v>
      </c>
      <c r="E665" s="281"/>
      <c r="F665" s="151">
        <f t="shared" ref="F665:F670" si="57">+ROUND(C665*E665,2)</f>
        <v>0</v>
      </c>
      <c r="G665" s="37"/>
      <c r="H665" s="6"/>
    </row>
    <row r="666" spans="1:8" ht="15" x14ac:dyDescent="0.2">
      <c r="A666" s="284" t="s">
        <v>468</v>
      </c>
      <c r="B666" s="154" t="s">
        <v>420</v>
      </c>
      <c r="C666" s="261">
        <v>0.14000000000000001</v>
      </c>
      <c r="D666" s="283" t="s">
        <v>419</v>
      </c>
      <c r="E666" s="281"/>
      <c r="F666" s="151">
        <f t="shared" si="57"/>
        <v>0</v>
      </c>
      <c r="G666" s="37"/>
      <c r="H666" s="6"/>
    </row>
    <row r="667" spans="1:8" ht="15" x14ac:dyDescent="0.2">
      <c r="A667" s="284" t="s">
        <v>469</v>
      </c>
      <c r="B667" s="154" t="s">
        <v>421</v>
      </c>
      <c r="C667" s="261">
        <v>0.32</v>
      </c>
      <c r="D667" s="283" t="s">
        <v>419</v>
      </c>
      <c r="E667" s="281"/>
      <c r="F667" s="151">
        <f t="shared" si="57"/>
        <v>0</v>
      </c>
      <c r="G667" s="37"/>
      <c r="H667" s="6"/>
    </row>
    <row r="668" spans="1:8" ht="15" x14ac:dyDescent="0.2">
      <c r="A668" s="284" t="s">
        <v>470</v>
      </c>
      <c r="B668" s="154" t="s">
        <v>422</v>
      </c>
      <c r="C668" s="261">
        <v>0.2</v>
      </c>
      <c r="D668" s="283" t="s">
        <v>419</v>
      </c>
      <c r="E668" s="281"/>
      <c r="F668" s="151">
        <f t="shared" si="57"/>
        <v>0</v>
      </c>
      <c r="G668" s="37"/>
      <c r="H668" s="6"/>
    </row>
    <row r="669" spans="1:8" ht="15" x14ac:dyDescent="0.2">
      <c r="A669" s="284" t="s">
        <v>471</v>
      </c>
      <c r="B669" s="154" t="s">
        <v>423</v>
      </c>
      <c r="C669" s="261">
        <v>0.91</v>
      </c>
      <c r="D669" s="283" t="s">
        <v>419</v>
      </c>
      <c r="E669" s="281"/>
      <c r="F669" s="151">
        <f t="shared" si="57"/>
        <v>0</v>
      </c>
      <c r="G669" s="37"/>
      <c r="H669" s="6"/>
    </row>
    <row r="670" spans="1:8" ht="15" x14ac:dyDescent="0.2">
      <c r="A670" s="284" t="s">
        <v>472</v>
      </c>
      <c r="B670" s="154" t="s">
        <v>424</v>
      </c>
      <c r="C670" s="261">
        <v>0.33</v>
      </c>
      <c r="D670" s="283" t="s">
        <v>419</v>
      </c>
      <c r="E670" s="281"/>
      <c r="F670" s="151">
        <f t="shared" si="57"/>
        <v>0</v>
      </c>
      <c r="G670" s="37"/>
      <c r="H670" s="6"/>
    </row>
    <row r="671" spans="1:8" ht="12.75" x14ac:dyDescent="0.2">
      <c r="A671" s="278"/>
      <c r="B671" s="154"/>
      <c r="C671" s="261"/>
      <c r="D671" s="283"/>
      <c r="E671" s="281"/>
      <c r="F671" s="151"/>
      <c r="G671" s="37"/>
      <c r="H671" s="6"/>
    </row>
    <row r="672" spans="1:8" ht="12.75" x14ac:dyDescent="0.2">
      <c r="A672" s="269" t="s">
        <v>473</v>
      </c>
      <c r="B672" s="282" t="s">
        <v>425</v>
      </c>
      <c r="C672" s="261"/>
      <c r="D672" s="280"/>
      <c r="E672" s="281"/>
      <c r="F672" s="151"/>
      <c r="G672" s="37"/>
      <c r="H672" s="6"/>
    </row>
    <row r="673" spans="1:8" ht="15" x14ac:dyDescent="0.2">
      <c r="A673" s="285" t="s">
        <v>474</v>
      </c>
      <c r="B673" s="154" t="s">
        <v>426</v>
      </c>
      <c r="C673" s="261">
        <v>20.39</v>
      </c>
      <c r="D673" s="283" t="s">
        <v>427</v>
      </c>
      <c r="E673" s="281"/>
      <c r="F673" s="151">
        <f>+ROUND(C673*E673,2)</f>
        <v>0</v>
      </c>
      <c r="G673" s="37"/>
      <c r="H673" s="6"/>
    </row>
    <row r="674" spans="1:8" ht="15" x14ac:dyDescent="0.2">
      <c r="A674" s="285" t="s">
        <v>475</v>
      </c>
      <c r="B674" s="154" t="s">
        <v>428</v>
      </c>
      <c r="C674" s="261">
        <v>3.18</v>
      </c>
      <c r="D674" s="283" t="s">
        <v>427</v>
      </c>
      <c r="E674" s="281"/>
      <c r="F674" s="151">
        <f>+ROUND(C674*E674,2)</f>
        <v>0</v>
      </c>
      <c r="G674" s="37"/>
      <c r="H674" s="6"/>
    </row>
    <row r="675" spans="1:8" ht="12.75" x14ac:dyDescent="0.2">
      <c r="A675" s="285" t="s">
        <v>476</v>
      </c>
      <c r="B675" s="154" t="s">
        <v>429</v>
      </c>
      <c r="C675" s="261">
        <v>0.38</v>
      </c>
      <c r="D675" s="283" t="s">
        <v>8</v>
      </c>
      <c r="E675" s="281"/>
      <c r="F675" s="151">
        <f>+ROUND(C675*E675,2)</f>
        <v>0</v>
      </c>
      <c r="G675" s="37"/>
      <c r="H675" s="6"/>
    </row>
    <row r="676" spans="1:8" ht="12.75" x14ac:dyDescent="0.2">
      <c r="A676" s="286"/>
      <c r="B676" s="154"/>
      <c r="C676" s="261"/>
      <c r="D676" s="280"/>
      <c r="E676" s="281"/>
      <c r="F676" s="151"/>
      <c r="G676" s="37"/>
      <c r="H676" s="6"/>
    </row>
    <row r="677" spans="1:8" ht="12.75" x14ac:dyDescent="0.2">
      <c r="A677" s="269" t="s">
        <v>477</v>
      </c>
      <c r="B677" s="282" t="s">
        <v>136</v>
      </c>
      <c r="C677" s="261"/>
      <c r="D677" s="280"/>
      <c r="E677" s="281"/>
      <c r="F677" s="151"/>
      <c r="G677" s="37"/>
      <c r="H677" s="6"/>
    </row>
    <row r="678" spans="1:8" ht="15" x14ac:dyDescent="0.2">
      <c r="A678" s="285" t="s">
        <v>478</v>
      </c>
      <c r="B678" s="279" t="s">
        <v>40</v>
      </c>
      <c r="C678" s="261">
        <v>48.74</v>
      </c>
      <c r="D678" s="283" t="s">
        <v>427</v>
      </c>
      <c r="E678" s="281"/>
      <c r="F678" s="151">
        <f t="shared" ref="F678:F687" si="58">+ROUND(C678*E678,2)</f>
        <v>0</v>
      </c>
      <c r="G678" s="37"/>
      <c r="H678" s="6"/>
    </row>
    <row r="679" spans="1:8" ht="15" x14ac:dyDescent="0.2">
      <c r="A679" s="285" t="s">
        <v>479</v>
      </c>
      <c r="B679" s="287" t="s">
        <v>430</v>
      </c>
      <c r="C679" s="261">
        <v>31.88</v>
      </c>
      <c r="D679" s="283" t="s">
        <v>427</v>
      </c>
      <c r="E679" s="281"/>
      <c r="F679" s="151">
        <f t="shared" si="58"/>
        <v>0</v>
      </c>
      <c r="G679" s="37"/>
      <c r="H679" s="6"/>
    </row>
    <row r="680" spans="1:8" ht="15" x14ac:dyDescent="0.2">
      <c r="A680" s="285" t="s">
        <v>480</v>
      </c>
      <c r="B680" s="154" t="s">
        <v>431</v>
      </c>
      <c r="C680" s="261">
        <v>25.97</v>
      </c>
      <c r="D680" s="283" t="s">
        <v>427</v>
      </c>
      <c r="E680" s="281"/>
      <c r="F680" s="151">
        <f t="shared" si="58"/>
        <v>0</v>
      </c>
      <c r="G680" s="37"/>
      <c r="H680" s="6"/>
    </row>
    <row r="681" spans="1:8" ht="15" x14ac:dyDescent="0.2">
      <c r="A681" s="285" t="s">
        <v>481</v>
      </c>
      <c r="B681" s="154" t="s">
        <v>432</v>
      </c>
      <c r="C681" s="261">
        <v>9.11</v>
      </c>
      <c r="D681" s="283" t="s">
        <v>427</v>
      </c>
      <c r="E681" s="281"/>
      <c r="F681" s="151">
        <f t="shared" si="58"/>
        <v>0</v>
      </c>
      <c r="G681" s="37"/>
      <c r="H681" s="6"/>
    </row>
    <row r="682" spans="1:8" ht="15" x14ac:dyDescent="0.2">
      <c r="A682" s="285" t="s">
        <v>482</v>
      </c>
      <c r="B682" s="154" t="s">
        <v>433</v>
      </c>
      <c r="C682" s="261">
        <v>57.83</v>
      </c>
      <c r="D682" s="283" t="s">
        <v>427</v>
      </c>
      <c r="E682" s="281"/>
      <c r="F682" s="151">
        <f t="shared" si="58"/>
        <v>0</v>
      </c>
      <c r="G682" s="37"/>
      <c r="H682" s="6"/>
    </row>
    <row r="683" spans="1:8" ht="15" x14ac:dyDescent="0.2">
      <c r="A683" s="285" t="s">
        <v>483</v>
      </c>
      <c r="B683" s="288" t="s">
        <v>434</v>
      </c>
      <c r="C683" s="289">
        <v>16</v>
      </c>
      <c r="D683" s="290" t="s">
        <v>435</v>
      </c>
      <c r="E683" s="291"/>
      <c r="F683" s="292">
        <f t="shared" si="58"/>
        <v>0</v>
      </c>
      <c r="G683" s="37"/>
      <c r="H683" s="6"/>
    </row>
    <row r="684" spans="1:8" ht="12.75" x14ac:dyDescent="0.2">
      <c r="A684" s="285" t="s">
        <v>484</v>
      </c>
      <c r="B684" s="287" t="s">
        <v>436</v>
      </c>
      <c r="C684" s="261">
        <v>41</v>
      </c>
      <c r="D684" s="280" t="s">
        <v>8</v>
      </c>
      <c r="E684" s="281"/>
      <c r="F684" s="151">
        <f t="shared" si="58"/>
        <v>0</v>
      </c>
      <c r="G684" s="37"/>
      <c r="H684" s="6"/>
    </row>
    <row r="685" spans="1:8" ht="15" x14ac:dyDescent="0.2">
      <c r="A685" s="285" t="s">
        <v>485</v>
      </c>
      <c r="B685" s="154" t="s">
        <v>437</v>
      </c>
      <c r="C685" s="261">
        <v>5.75</v>
      </c>
      <c r="D685" s="283" t="s">
        <v>427</v>
      </c>
      <c r="E685" s="281"/>
      <c r="F685" s="151">
        <f t="shared" si="58"/>
        <v>0</v>
      </c>
      <c r="G685" s="37"/>
      <c r="H685" s="6"/>
    </row>
    <row r="686" spans="1:8" ht="12.75" x14ac:dyDescent="0.2">
      <c r="A686" s="285" t="s">
        <v>486</v>
      </c>
      <c r="B686" s="154" t="s">
        <v>438</v>
      </c>
      <c r="C686" s="261">
        <v>1</v>
      </c>
      <c r="D686" s="283" t="s">
        <v>439</v>
      </c>
      <c r="E686" s="281"/>
      <c r="F686" s="151">
        <f t="shared" si="58"/>
        <v>0</v>
      </c>
      <c r="G686" s="37"/>
      <c r="H686" s="6"/>
    </row>
    <row r="687" spans="1:8" ht="12.75" x14ac:dyDescent="0.2">
      <c r="A687" s="293" t="s">
        <v>487</v>
      </c>
      <c r="B687" s="154" t="s">
        <v>440</v>
      </c>
      <c r="C687" s="261">
        <v>10</v>
      </c>
      <c r="D687" s="280" t="s">
        <v>8</v>
      </c>
      <c r="E687" s="281"/>
      <c r="F687" s="151">
        <f t="shared" si="58"/>
        <v>0</v>
      </c>
      <c r="G687" s="37"/>
      <c r="H687" s="6"/>
    </row>
    <row r="688" spans="1:8" ht="12.75" x14ac:dyDescent="0.2">
      <c r="A688" s="286"/>
      <c r="B688" s="279"/>
      <c r="C688" s="261"/>
      <c r="D688" s="280"/>
      <c r="E688" s="281"/>
      <c r="F688" s="151"/>
      <c r="G688" s="37"/>
      <c r="H688" s="6"/>
    </row>
    <row r="689" spans="1:8" ht="12.75" x14ac:dyDescent="0.2">
      <c r="A689" s="294" t="s">
        <v>488</v>
      </c>
      <c r="B689" s="295" t="s">
        <v>441</v>
      </c>
      <c r="C689" s="261"/>
      <c r="D689" s="280"/>
      <c r="E689" s="281"/>
      <c r="F689" s="151"/>
      <c r="G689" s="37"/>
      <c r="H689" s="6"/>
    </row>
    <row r="690" spans="1:8" ht="12.75" x14ac:dyDescent="0.2">
      <c r="A690" s="296" t="s">
        <v>489</v>
      </c>
      <c r="B690" s="154" t="s">
        <v>442</v>
      </c>
      <c r="C690" s="261">
        <v>1</v>
      </c>
      <c r="D690" s="262" t="s">
        <v>23</v>
      </c>
      <c r="E690" s="281"/>
      <c r="F690" s="151">
        <f>+ROUND(C690*E690,2)</f>
        <v>0</v>
      </c>
      <c r="G690" s="37"/>
      <c r="H690" s="6"/>
    </row>
    <row r="691" spans="1:8" ht="12.75" x14ac:dyDescent="0.2">
      <c r="A691" s="296" t="s">
        <v>490</v>
      </c>
      <c r="B691" s="154" t="s">
        <v>443</v>
      </c>
      <c r="C691" s="261">
        <v>1</v>
      </c>
      <c r="D691" s="262" t="s">
        <v>23</v>
      </c>
      <c r="E691" s="281"/>
      <c r="F691" s="151">
        <f>+ROUND(C691*E691,2)</f>
        <v>0</v>
      </c>
      <c r="G691" s="37"/>
      <c r="H691" s="6"/>
    </row>
    <row r="692" spans="1:8" ht="15" x14ac:dyDescent="0.2">
      <c r="A692" s="286" t="s">
        <v>491</v>
      </c>
      <c r="B692" s="154" t="s">
        <v>444</v>
      </c>
      <c r="C692" s="261">
        <v>24.53</v>
      </c>
      <c r="D692" s="283" t="s">
        <v>445</v>
      </c>
      <c r="E692" s="281"/>
      <c r="F692" s="151">
        <f>+ROUND(C692*E692,2)</f>
        <v>0</v>
      </c>
      <c r="G692" s="37"/>
      <c r="H692" s="6"/>
    </row>
    <row r="693" spans="1:8" ht="12.75" x14ac:dyDescent="0.2">
      <c r="A693" s="286"/>
      <c r="B693" s="154"/>
      <c r="C693" s="261"/>
      <c r="D693" s="280"/>
      <c r="E693" s="281"/>
      <c r="F693" s="151"/>
      <c r="G693" s="37"/>
      <c r="H693" s="6"/>
    </row>
    <row r="694" spans="1:8" ht="12.75" x14ac:dyDescent="0.2">
      <c r="A694" s="269" t="s">
        <v>492</v>
      </c>
      <c r="B694" s="295" t="s">
        <v>446</v>
      </c>
      <c r="C694" s="261"/>
      <c r="D694" s="280"/>
      <c r="E694" s="281"/>
      <c r="F694" s="151"/>
      <c r="G694" s="37"/>
      <c r="H694" s="6"/>
    </row>
    <row r="695" spans="1:8" ht="12.75" x14ac:dyDescent="0.2">
      <c r="A695" s="285" t="s">
        <v>493</v>
      </c>
      <c r="B695" s="154" t="s">
        <v>447</v>
      </c>
      <c r="C695" s="261">
        <v>1</v>
      </c>
      <c r="D695" s="262" t="s">
        <v>23</v>
      </c>
      <c r="E695" s="297"/>
      <c r="F695" s="151">
        <f t="shared" ref="F695:F705" si="59">+ROUND(C695*E695,2)</f>
        <v>0</v>
      </c>
      <c r="G695" s="37"/>
      <c r="H695" s="6"/>
    </row>
    <row r="696" spans="1:8" ht="12.75" x14ac:dyDescent="0.2">
      <c r="A696" s="285" t="s">
        <v>494</v>
      </c>
      <c r="B696" s="154" t="s">
        <v>448</v>
      </c>
      <c r="C696" s="261">
        <v>1</v>
      </c>
      <c r="D696" s="262" t="s">
        <v>23</v>
      </c>
      <c r="E696" s="281"/>
      <c r="F696" s="151">
        <f t="shared" si="59"/>
        <v>0</v>
      </c>
      <c r="G696" s="37"/>
      <c r="H696" s="6"/>
    </row>
    <row r="697" spans="1:8" ht="12.75" x14ac:dyDescent="0.2">
      <c r="A697" s="285" t="s">
        <v>495</v>
      </c>
      <c r="B697" s="154" t="s">
        <v>449</v>
      </c>
      <c r="C697" s="261">
        <v>1</v>
      </c>
      <c r="D697" s="262" t="s">
        <v>23</v>
      </c>
      <c r="E697" s="281"/>
      <c r="F697" s="151">
        <f t="shared" si="59"/>
        <v>0</v>
      </c>
      <c r="G697" s="37"/>
      <c r="H697" s="6"/>
    </row>
    <row r="698" spans="1:8" ht="12.75" x14ac:dyDescent="0.2">
      <c r="A698" s="285" t="s">
        <v>496</v>
      </c>
      <c r="B698" s="154" t="s">
        <v>450</v>
      </c>
      <c r="C698" s="261">
        <v>1</v>
      </c>
      <c r="D698" s="262" t="s">
        <v>23</v>
      </c>
      <c r="E698" s="281"/>
      <c r="F698" s="151">
        <f t="shared" si="59"/>
        <v>0</v>
      </c>
      <c r="G698" s="37"/>
      <c r="H698" s="6"/>
    </row>
    <row r="699" spans="1:8" ht="12.75" x14ac:dyDescent="0.2">
      <c r="A699" s="285" t="s">
        <v>497</v>
      </c>
      <c r="B699" s="154" t="s">
        <v>451</v>
      </c>
      <c r="C699" s="261">
        <v>1</v>
      </c>
      <c r="D699" s="262" t="s">
        <v>23</v>
      </c>
      <c r="E699" s="281"/>
      <c r="F699" s="151">
        <f t="shared" si="59"/>
        <v>0</v>
      </c>
      <c r="G699" s="37"/>
      <c r="H699" s="6"/>
    </row>
    <row r="700" spans="1:8" ht="12.75" x14ac:dyDescent="0.2">
      <c r="A700" s="285" t="s">
        <v>498</v>
      </c>
      <c r="B700" s="154" t="s">
        <v>452</v>
      </c>
      <c r="C700" s="261">
        <v>1</v>
      </c>
      <c r="D700" s="262" t="s">
        <v>23</v>
      </c>
      <c r="E700" s="281"/>
      <c r="F700" s="151">
        <f t="shared" si="59"/>
        <v>0</v>
      </c>
      <c r="G700" s="37"/>
      <c r="H700" s="6"/>
    </row>
    <row r="701" spans="1:8" ht="12.75" x14ac:dyDescent="0.2">
      <c r="A701" s="285" t="s">
        <v>499</v>
      </c>
      <c r="B701" s="154" t="s">
        <v>453</v>
      </c>
      <c r="C701" s="261">
        <v>1</v>
      </c>
      <c r="D701" s="262" t="s">
        <v>23</v>
      </c>
      <c r="E701" s="281"/>
      <c r="F701" s="151">
        <f t="shared" si="59"/>
        <v>0</v>
      </c>
      <c r="G701" s="37"/>
      <c r="H701" s="6"/>
    </row>
    <row r="702" spans="1:8" ht="12.75" x14ac:dyDescent="0.2">
      <c r="A702" s="285" t="s">
        <v>500</v>
      </c>
      <c r="B702" s="154" t="s">
        <v>454</v>
      </c>
      <c r="C702" s="261">
        <v>1</v>
      </c>
      <c r="D702" s="262" t="s">
        <v>23</v>
      </c>
      <c r="E702" s="281"/>
      <c r="F702" s="151">
        <f t="shared" si="59"/>
        <v>0</v>
      </c>
      <c r="G702" s="37"/>
      <c r="H702" s="6"/>
    </row>
    <row r="703" spans="1:8" ht="12.75" x14ac:dyDescent="0.2">
      <c r="A703" s="285" t="s">
        <v>501</v>
      </c>
      <c r="B703" s="260" t="s">
        <v>455</v>
      </c>
      <c r="C703" s="261">
        <v>1</v>
      </c>
      <c r="D703" s="262" t="s">
        <v>23</v>
      </c>
      <c r="E703" s="281"/>
      <c r="F703" s="151">
        <f t="shared" si="59"/>
        <v>0</v>
      </c>
      <c r="G703" s="37"/>
      <c r="H703" s="6"/>
    </row>
    <row r="704" spans="1:8" ht="12.75" x14ac:dyDescent="0.2">
      <c r="A704" s="293" t="s">
        <v>502</v>
      </c>
      <c r="B704" s="260" t="s">
        <v>415</v>
      </c>
      <c r="C704" s="261">
        <v>1</v>
      </c>
      <c r="D704" s="262" t="s">
        <v>23</v>
      </c>
      <c r="E704" s="281"/>
      <c r="F704" s="151">
        <f t="shared" si="59"/>
        <v>0</v>
      </c>
      <c r="G704" s="37"/>
      <c r="H704" s="6"/>
    </row>
    <row r="705" spans="1:8" ht="12.75" x14ac:dyDescent="0.2">
      <c r="A705" s="298" t="s">
        <v>503</v>
      </c>
      <c r="B705" s="299" t="s">
        <v>456</v>
      </c>
      <c r="C705" s="300">
        <v>1</v>
      </c>
      <c r="D705" s="262" t="s">
        <v>23</v>
      </c>
      <c r="E705" s="301"/>
      <c r="F705" s="151">
        <f t="shared" si="59"/>
        <v>0</v>
      </c>
      <c r="G705" s="37"/>
      <c r="H705" s="6"/>
    </row>
    <row r="706" spans="1:8" ht="12.75" x14ac:dyDescent="0.2">
      <c r="A706" s="298"/>
      <c r="B706" s="299"/>
      <c r="C706" s="300"/>
      <c r="D706" s="302"/>
      <c r="E706" s="301"/>
      <c r="F706" s="303"/>
      <c r="G706" s="37"/>
      <c r="H706" s="6"/>
    </row>
    <row r="707" spans="1:8" ht="12.75" x14ac:dyDescent="0.2">
      <c r="A707" s="269" t="s">
        <v>504</v>
      </c>
      <c r="B707" s="264" t="s">
        <v>457</v>
      </c>
      <c r="C707" s="300"/>
      <c r="D707" s="302"/>
      <c r="E707" s="301"/>
      <c r="F707" s="304"/>
      <c r="G707" s="37"/>
      <c r="H707" s="6"/>
    </row>
    <row r="708" spans="1:8" ht="12.75" x14ac:dyDescent="0.2">
      <c r="A708" s="285" t="s">
        <v>505</v>
      </c>
      <c r="B708" s="299" t="s">
        <v>458</v>
      </c>
      <c r="C708" s="300">
        <v>1</v>
      </c>
      <c r="D708" s="262" t="s">
        <v>23</v>
      </c>
      <c r="E708" s="305"/>
      <c r="F708" s="151">
        <f>ROUND(E708*C708,2)</f>
        <v>0</v>
      </c>
      <c r="G708" s="37"/>
      <c r="H708" s="6"/>
    </row>
    <row r="709" spans="1:8" ht="12.75" x14ac:dyDescent="0.2">
      <c r="A709" s="285" t="s">
        <v>506</v>
      </c>
      <c r="B709" s="299" t="s">
        <v>459</v>
      </c>
      <c r="C709" s="300">
        <v>6</v>
      </c>
      <c r="D709" s="262" t="s">
        <v>23</v>
      </c>
      <c r="E709" s="305"/>
      <c r="F709" s="304">
        <f>ROUND(E709*C709,2)</f>
        <v>0</v>
      </c>
      <c r="G709" s="37"/>
      <c r="H709" s="6"/>
    </row>
    <row r="710" spans="1:8" ht="12.75" x14ac:dyDescent="0.2">
      <c r="A710" s="285" t="s">
        <v>507</v>
      </c>
      <c r="B710" s="299" t="s">
        <v>460</v>
      </c>
      <c r="C710" s="300">
        <v>3</v>
      </c>
      <c r="D710" s="262" t="s">
        <v>23</v>
      </c>
      <c r="E710" s="301"/>
      <c r="F710" s="304">
        <f>ROUND(E710*C710,2)</f>
        <v>0</v>
      </c>
      <c r="G710" s="37"/>
      <c r="H710" s="6"/>
    </row>
    <row r="711" spans="1:8" ht="12.75" x14ac:dyDescent="0.2">
      <c r="A711" s="285" t="s">
        <v>508</v>
      </c>
      <c r="B711" s="299" t="s">
        <v>461</v>
      </c>
      <c r="C711" s="300">
        <v>3</v>
      </c>
      <c r="D711" s="262" t="s">
        <v>23</v>
      </c>
      <c r="E711" s="301"/>
      <c r="F711" s="304">
        <f>ROUND(E711*C711,2)</f>
        <v>0</v>
      </c>
      <c r="G711" s="37"/>
      <c r="H711" s="6"/>
    </row>
    <row r="712" spans="1:8" ht="25.9" customHeight="1" x14ac:dyDescent="0.2">
      <c r="A712" s="49"/>
      <c r="B712" s="50"/>
      <c r="C712" s="51"/>
      <c r="D712" s="52"/>
      <c r="E712" s="193"/>
      <c r="F712" s="239"/>
      <c r="G712" s="37"/>
      <c r="H712" s="6"/>
    </row>
    <row r="713" spans="1:8" ht="43.5" customHeight="1" x14ac:dyDescent="0.2">
      <c r="A713" s="81">
        <v>7</v>
      </c>
      <c r="B713" s="54" t="s">
        <v>531</v>
      </c>
      <c r="C713" s="64"/>
      <c r="D713" s="65"/>
      <c r="E713" s="199"/>
      <c r="F713" s="60"/>
      <c r="G713" s="37"/>
      <c r="H713" s="6"/>
    </row>
    <row r="714" spans="1:8" ht="25.5" x14ac:dyDescent="0.2">
      <c r="A714" s="66">
        <v>7.1</v>
      </c>
      <c r="B714" s="170" t="s">
        <v>402</v>
      </c>
      <c r="C714" s="64">
        <v>3</v>
      </c>
      <c r="D714" s="65" t="s">
        <v>394</v>
      </c>
      <c r="E714" s="199"/>
      <c r="F714" s="60">
        <f t="shared" ref="F714:F718" si="60">ROUND(E714*C714,2)</f>
        <v>0</v>
      </c>
      <c r="G714" s="37"/>
      <c r="H714" s="6"/>
    </row>
    <row r="715" spans="1:8" ht="15" x14ac:dyDescent="0.2">
      <c r="A715" s="66">
        <v>7.2</v>
      </c>
      <c r="B715" s="170" t="s">
        <v>510</v>
      </c>
      <c r="C715" s="64">
        <v>66.099999999999994</v>
      </c>
      <c r="D715" s="283" t="s">
        <v>419</v>
      </c>
      <c r="E715" s="199"/>
      <c r="F715" s="60">
        <f t="shared" si="60"/>
        <v>0</v>
      </c>
      <c r="G715" s="37"/>
      <c r="H715" s="6"/>
    </row>
    <row r="716" spans="1:8" ht="12.75" x14ac:dyDescent="0.2">
      <c r="A716" s="66">
        <v>7.3</v>
      </c>
      <c r="B716" s="170" t="s">
        <v>512</v>
      </c>
      <c r="C716" s="64">
        <v>120</v>
      </c>
      <c r="D716" s="65" t="s">
        <v>394</v>
      </c>
      <c r="E716" s="199"/>
      <c r="F716" s="60">
        <f t="shared" si="60"/>
        <v>0</v>
      </c>
      <c r="G716" s="37"/>
      <c r="H716" s="6"/>
    </row>
    <row r="717" spans="1:8" ht="12.75" x14ac:dyDescent="0.2">
      <c r="A717" s="66">
        <v>7.4</v>
      </c>
      <c r="B717" s="170" t="s">
        <v>513</v>
      </c>
      <c r="C717" s="64">
        <v>2</v>
      </c>
      <c r="D717" s="65" t="s">
        <v>120</v>
      </c>
      <c r="E717" s="199"/>
      <c r="F717" s="60">
        <f t="shared" ref="F717" si="61">ROUND(E717*C717,2)</f>
        <v>0</v>
      </c>
      <c r="G717" s="37"/>
      <c r="H717" s="6"/>
    </row>
    <row r="718" spans="1:8" ht="15" x14ac:dyDescent="0.2">
      <c r="A718" s="66">
        <v>7.5</v>
      </c>
      <c r="B718" s="170" t="s">
        <v>511</v>
      </c>
      <c r="C718" s="64">
        <v>27.5</v>
      </c>
      <c r="D718" s="283" t="s">
        <v>419</v>
      </c>
      <c r="E718" s="199"/>
      <c r="F718" s="60">
        <f t="shared" si="60"/>
        <v>0</v>
      </c>
      <c r="G718" s="37"/>
      <c r="H718" s="6"/>
    </row>
    <row r="719" spans="1:8" ht="12.75" x14ac:dyDescent="0.2">
      <c r="A719" s="81"/>
      <c r="B719" s="54"/>
      <c r="C719" s="64"/>
      <c r="D719" s="65"/>
      <c r="E719" s="199"/>
      <c r="F719" s="60"/>
      <c r="G719" s="37"/>
      <c r="H719" s="6"/>
    </row>
    <row r="720" spans="1:8" ht="19.149999999999999" customHeight="1" x14ac:dyDescent="0.2">
      <c r="A720" s="49"/>
      <c r="B720" s="50"/>
      <c r="C720" s="51"/>
      <c r="D720" s="52"/>
      <c r="E720" s="193"/>
      <c r="F720" s="239"/>
      <c r="G720" s="37"/>
      <c r="H720" s="6"/>
    </row>
    <row r="721" spans="1:8" ht="42.75" customHeight="1" x14ac:dyDescent="0.2">
      <c r="A721" s="81">
        <v>8</v>
      </c>
      <c r="B721" s="54" t="s">
        <v>514</v>
      </c>
      <c r="C721" s="64"/>
      <c r="D721" s="65"/>
      <c r="E721" s="199"/>
      <c r="F721" s="60"/>
      <c r="G721" s="37"/>
      <c r="H721" s="6"/>
    </row>
    <row r="722" spans="1:8" ht="38.25" x14ac:dyDescent="0.2">
      <c r="A722" s="66">
        <v>8.1</v>
      </c>
      <c r="B722" s="117" t="s">
        <v>515</v>
      </c>
      <c r="C722" s="64">
        <v>1</v>
      </c>
      <c r="D722" s="283" t="s">
        <v>23</v>
      </c>
      <c r="E722" s="199"/>
      <c r="F722" s="60">
        <f t="shared" ref="F722" si="62">ROUND(E722*C722,2)</f>
        <v>0</v>
      </c>
      <c r="G722" s="37"/>
      <c r="H722" s="6"/>
    </row>
    <row r="723" spans="1:8" ht="12.75" x14ac:dyDescent="0.2">
      <c r="A723" s="66">
        <v>8.1999999999999993</v>
      </c>
      <c r="B723" s="117" t="s">
        <v>516</v>
      </c>
      <c r="C723" s="64">
        <v>3</v>
      </c>
      <c r="D723" s="283" t="s">
        <v>23</v>
      </c>
      <c r="E723" s="199"/>
      <c r="F723" s="60">
        <f t="shared" ref="F723" si="63">ROUND(E723*C723,2)</f>
        <v>0</v>
      </c>
      <c r="G723" s="37"/>
      <c r="H723" s="6"/>
    </row>
    <row r="724" spans="1:8" ht="12.75" x14ac:dyDescent="0.2">
      <c r="A724" s="66">
        <v>8.3000000000000007</v>
      </c>
      <c r="B724" s="117" t="s">
        <v>517</v>
      </c>
      <c r="C724" s="64">
        <v>3</v>
      </c>
      <c r="D724" s="283" t="s">
        <v>23</v>
      </c>
      <c r="E724" s="199"/>
      <c r="F724" s="60">
        <f t="shared" ref="F724" si="64">ROUND(E724*C724,2)</f>
        <v>0</v>
      </c>
      <c r="G724" s="37"/>
      <c r="H724" s="6"/>
    </row>
    <row r="725" spans="1:8" ht="25.5" x14ac:dyDescent="0.2">
      <c r="A725" s="66">
        <v>8.4</v>
      </c>
      <c r="B725" s="117" t="s">
        <v>518</v>
      </c>
      <c r="C725" s="64">
        <v>12</v>
      </c>
      <c r="D725" s="283" t="s">
        <v>23</v>
      </c>
      <c r="E725" s="199"/>
      <c r="F725" s="60">
        <f t="shared" ref="F725" si="65">ROUND(E725*C725,2)</f>
        <v>0</v>
      </c>
      <c r="G725" s="37"/>
      <c r="H725" s="6"/>
    </row>
    <row r="726" spans="1:8" ht="12.75" x14ac:dyDescent="0.2">
      <c r="A726" s="66">
        <v>8.5</v>
      </c>
      <c r="B726" s="117" t="s">
        <v>519</v>
      </c>
      <c r="C726" s="64">
        <v>12</v>
      </c>
      <c r="D726" s="283" t="s">
        <v>23</v>
      </c>
      <c r="E726" s="199"/>
      <c r="F726" s="60">
        <f t="shared" ref="F726" si="66">ROUND(E726*C726,2)</f>
        <v>0</v>
      </c>
      <c r="G726" s="37"/>
      <c r="H726" s="6"/>
    </row>
    <row r="727" spans="1:8" ht="25.5" x14ac:dyDescent="0.2">
      <c r="A727" s="66">
        <v>8.6</v>
      </c>
      <c r="B727" s="117" t="s">
        <v>520</v>
      </c>
      <c r="C727" s="64">
        <v>15</v>
      </c>
      <c r="D727" s="283" t="s">
        <v>23</v>
      </c>
      <c r="E727" s="199"/>
      <c r="F727" s="60">
        <f t="shared" ref="F727" si="67">ROUND(E727*C727,2)</f>
        <v>0</v>
      </c>
      <c r="G727" s="37"/>
      <c r="H727" s="6"/>
    </row>
    <row r="728" spans="1:8" ht="25.5" x14ac:dyDescent="0.2">
      <c r="A728" s="66">
        <v>8.6999999999999993</v>
      </c>
      <c r="B728" s="117" t="s">
        <v>521</v>
      </c>
      <c r="C728" s="64">
        <v>1</v>
      </c>
      <c r="D728" s="283" t="s">
        <v>23</v>
      </c>
      <c r="E728" s="199"/>
      <c r="F728" s="60">
        <f t="shared" ref="F728" si="68">ROUND(E728*C728,2)</f>
        <v>0</v>
      </c>
      <c r="G728" s="37"/>
      <c r="H728" s="6"/>
    </row>
    <row r="729" spans="1:8" ht="12.75" x14ac:dyDescent="0.2">
      <c r="A729" s="66">
        <v>8.8000000000000007</v>
      </c>
      <c r="B729" s="117" t="s">
        <v>522</v>
      </c>
      <c r="C729" s="64">
        <v>200</v>
      </c>
      <c r="D729" s="283" t="s">
        <v>523</v>
      </c>
      <c r="E729" s="199"/>
      <c r="F729" s="60">
        <f t="shared" ref="F729" si="69">ROUND(E729*C729,2)</f>
        <v>0</v>
      </c>
      <c r="G729" s="37"/>
      <c r="H729" s="6"/>
    </row>
    <row r="730" spans="1:8" ht="12.75" x14ac:dyDescent="0.2">
      <c r="A730" s="66">
        <v>8.9</v>
      </c>
      <c r="B730" s="117" t="s">
        <v>524</v>
      </c>
      <c r="C730" s="64">
        <v>200</v>
      </c>
      <c r="D730" s="283" t="s">
        <v>523</v>
      </c>
      <c r="E730" s="199"/>
      <c r="F730" s="60">
        <f t="shared" ref="F730" si="70">ROUND(E730*C730,2)</f>
        <v>0</v>
      </c>
      <c r="G730" s="37"/>
      <c r="H730" s="6"/>
    </row>
    <row r="731" spans="1:8" ht="12.75" x14ac:dyDescent="0.2">
      <c r="A731" s="76">
        <v>8.1</v>
      </c>
      <c r="B731" s="117" t="s">
        <v>525</v>
      </c>
      <c r="C731" s="64">
        <v>500</v>
      </c>
      <c r="D731" s="283" t="s">
        <v>523</v>
      </c>
      <c r="E731" s="199"/>
      <c r="F731" s="60">
        <f t="shared" ref="F731" si="71">ROUND(E731*C731,2)</f>
        <v>0</v>
      </c>
      <c r="G731" s="37"/>
      <c r="H731" s="6"/>
    </row>
    <row r="732" spans="1:8" ht="25.5" x14ac:dyDescent="0.2">
      <c r="A732" s="76">
        <v>8.11</v>
      </c>
      <c r="B732" s="117" t="s">
        <v>526</v>
      </c>
      <c r="C732" s="64">
        <v>3</v>
      </c>
      <c r="D732" s="283" t="s">
        <v>23</v>
      </c>
      <c r="E732" s="199"/>
      <c r="F732" s="60">
        <f t="shared" ref="F732" si="72">ROUND(E732*C732,2)</f>
        <v>0</v>
      </c>
      <c r="G732" s="37"/>
      <c r="H732" s="6"/>
    </row>
    <row r="733" spans="1:8" ht="25.5" x14ac:dyDescent="0.2">
      <c r="A733" s="76">
        <v>8.1199999999999992</v>
      </c>
      <c r="B733" s="117" t="s">
        <v>527</v>
      </c>
      <c r="C733" s="64">
        <v>3</v>
      </c>
      <c r="D733" s="283" t="s">
        <v>23</v>
      </c>
      <c r="E733" s="199"/>
      <c r="F733" s="60">
        <f t="shared" ref="F733" si="73">ROUND(E733*C733,2)</f>
        <v>0</v>
      </c>
      <c r="G733" s="37"/>
      <c r="H733" s="6"/>
    </row>
    <row r="734" spans="1:8" ht="51" x14ac:dyDescent="0.2">
      <c r="A734" s="76">
        <v>8.1300000000000008</v>
      </c>
      <c r="B734" s="117" t="s">
        <v>528</v>
      </c>
      <c r="C734" s="64">
        <v>2</v>
      </c>
      <c r="D734" s="283" t="s">
        <v>23</v>
      </c>
      <c r="E734" s="199"/>
      <c r="F734" s="60">
        <f t="shared" ref="F734" si="74">ROUND(E734*C734,2)</f>
        <v>0</v>
      </c>
      <c r="G734" s="37"/>
      <c r="H734" s="6"/>
    </row>
    <row r="735" spans="1:8" ht="51" x14ac:dyDescent="0.2">
      <c r="A735" s="76">
        <v>8.14</v>
      </c>
      <c r="B735" s="117" t="s">
        <v>529</v>
      </c>
      <c r="C735" s="64">
        <v>1</v>
      </c>
      <c r="D735" s="283" t="s">
        <v>23</v>
      </c>
      <c r="E735" s="199"/>
      <c r="F735" s="60">
        <f t="shared" ref="F735" si="75">ROUND(E735*C735,2)</f>
        <v>0</v>
      </c>
      <c r="G735" s="37"/>
      <c r="H735" s="6"/>
    </row>
    <row r="736" spans="1:8" ht="25.5" x14ac:dyDescent="0.2">
      <c r="A736" s="76">
        <v>8.15</v>
      </c>
      <c r="B736" s="117" t="s">
        <v>530</v>
      </c>
      <c r="C736" s="64">
        <v>2</v>
      </c>
      <c r="D736" s="283" t="s">
        <v>23</v>
      </c>
      <c r="E736" s="199"/>
      <c r="F736" s="60">
        <f t="shared" ref="F736" si="76">ROUND(E736*C736,2)</f>
        <v>0</v>
      </c>
      <c r="G736" s="37"/>
      <c r="H736" s="6"/>
    </row>
    <row r="737" spans="1:13" ht="12.75" x14ac:dyDescent="0.2">
      <c r="A737" s="81"/>
      <c r="B737" s="54"/>
      <c r="C737" s="64"/>
      <c r="D737" s="65"/>
      <c r="E737" s="199"/>
      <c r="F737" s="60"/>
      <c r="G737" s="37"/>
      <c r="H737" s="6"/>
    </row>
    <row r="738" spans="1:13" ht="12.95" customHeight="1" x14ac:dyDescent="0.2">
      <c r="A738" s="172"/>
      <c r="B738" s="139" t="s">
        <v>230</v>
      </c>
      <c r="C738" s="172"/>
      <c r="D738" s="173"/>
      <c r="E738" s="224"/>
      <c r="F738" s="172">
        <f>SUM(F595:F736)</f>
        <v>0</v>
      </c>
      <c r="G738" s="37"/>
      <c r="H738" s="6"/>
    </row>
    <row r="739" spans="1:13" ht="9.75" customHeight="1" x14ac:dyDescent="0.2">
      <c r="A739" s="49"/>
      <c r="B739" s="50"/>
      <c r="C739" s="51"/>
      <c r="D739" s="52"/>
      <c r="E739" s="193"/>
      <c r="F739" s="239"/>
      <c r="G739" s="37"/>
      <c r="H739" s="6"/>
    </row>
    <row r="740" spans="1:13" ht="12.95" customHeight="1" x14ac:dyDescent="0.2">
      <c r="A740" s="56" t="s">
        <v>13</v>
      </c>
      <c r="B740" s="54" t="s">
        <v>14</v>
      </c>
      <c r="C740" s="64"/>
      <c r="D740" s="65"/>
      <c r="E740" s="195"/>
      <c r="F740" s="63"/>
      <c r="G740" s="37"/>
      <c r="H740" s="6"/>
    </row>
    <row r="741" spans="1:13" ht="51" x14ac:dyDescent="0.2">
      <c r="A741" s="3">
        <v>1</v>
      </c>
      <c r="B741" s="82" t="s">
        <v>309</v>
      </c>
      <c r="C741" s="174">
        <v>4</v>
      </c>
      <c r="D741" s="65" t="s">
        <v>23</v>
      </c>
      <c r="E741" s="28"/>
      <c r="F741" s="64">
        <f>ROUND(E741*C741,2)</f>
        <v>0</v>
      </c>
      <c r="G741" s="37"/>
      <c r="H741" s="6"/>
    </row>
    <row r="742" spans="1:13" ht="9.75" customHeight="1" x14ac:dyDescent="0.2">
      <c r="A742" s="3"/>
      <c r="B742" s="82"/>
      <c r="C742" s="175"/>
      <c r="D742" s="65"/>
      <c r="E742" s="28"/>
      <c r="F742" s="64"/>
      <c r="G742" s="37"/>
      <c r="H742" s="6"/>
    </row>
    <row r="743" spans="1:13" ht="27" customHeight="1" x14ac:dyDescent="0.2">
      <c r="A743" s="3">
        <v>2</v>
      </c>
      <c r="B743" s="60" t="s">
        <v>310</v>
      </c>
      <c r="C743" s="233"/>
      <c r="D743" s="65" t="s">
        <v>102</v>
      </c>
      <c r="E743" s="195"/>
      <c r="F743" s="64">
        <f>ROUND(E743*C743,2)</f>
        <v>0</v>
      </c>
      <c r="G743" s="37"/>
      <c r="H743" s="6"/>
    </row>
    <row r="744" spans="1:13" ht="12.95" customHeight="1" x14ac:dyDescent="0.2">
      <c r="A744" s="176"/>
      <c r="B744" s="89" t="s">
        <v>103</v>
      </c>
      <c r="C744" s="176"/>
      <c r="D744" s="177"/>
      <c r="E744" s="205"/>
      <c r="F744" s="176">
        <f>SUM(F741:F743)</f>
        <v>0</v>
      </c>
      <c r="H744" s="6"/>
    </row>
    <row r="745" spans="1:13" s="48" customFormat="1" ht="12.95" customHeight="1" x14ac:dyDescent="0.2">
      <c r="A745" s="178"/>
      <c r="B745" s="179" t="s">
        <v>104</v>
      </c>
      <c r="C745" s="178"/>
      <c r="D745" s="178"/>
      <c r="E745" s="228"/>
      <c r="F745" s="178">
        <f>+F75+F179+F243+F306+F413+F479+F529+F590+F738+F744</f>
        <v>0</v>
      </c>
      <c r="H745" s="41"/>
    </row>
    <row r="746" spans="1:13" ht="12.95" customHeight="1" x14ac:dyDescent="0.2">
      <c r="A746" s="180"/>
      <c r="B746" s="181" t="s">
        <v>104</v>
      </c>
      <c r="C746" s="180"/>
      <c r="D746" s="180"/>
      <c r="E746" s="229"/>
      <c r="F746" s="180">
        <f>+F745</f>
        <v>0</v>
      </c>
      <c r="H746" s="6"/>
    </row>
    <row r="747" spans="1:13" ht="12.95" customHeight="1" x14ac:dyDescent="0.2">
      <c r="A747" s="64"/>
      <c r="B747" s="93"/>
      <c r="C747" s="64"/>
      <c r="D747" s="65"/>
      <c r="E747" s="195"/>
      <c r="F747" s="63"/>
      <c r="H747" s="6"/>
    </row>
    <row r="748" spans="1:13" ht="12.95" customHeight="1" x14ac:dyDescent="0.2">
      <c r="A748" s="64"/>
      <c r="B748" s="63" t="s">
        <v>5</v>
      </c>
      <c r="C748" s="64"/>
      <c r="D748" s="65"/>
      <c r="E748" s="195"/>
      <c r="F748" s="64"/>
      <c r="H748" s="6"/>
    </row>
    <row r="749" spans="1:13" s="10" customFormat="1" ht="15" customHeight="1" x14ac:dyDescent="0.2">
      <c r="A749" s="182"/>
      <c r="B749" s="183" t="s">
        <v>105</v>
      </c>
      <c r="C749" s="184">
        <v>0.1</v>
      </c>
      <c r="D749" s="185"/>
      <c r="E749" s="230"/>
      <c r="F749" s="256">
        <f>+F746*C749</f>
        <v>0</v>
      </c>
      <c r="G749" s="31"/>
      <c r="H749" s="6"/>
      <c r="I749" s="32"/>
      <c r="J749" s="32"/>
      <c r="K749" s="32"/>
      <c r="L749" s="32"/>
      <c r="M749" s="32"/>
    </row>
    <row r="750" spans="1:13" s="10" customFormat="1" ht="15" customHeight="1" x14ac:dyDescent="0.2">
      <c r="A750" s="182"/>
      <c r="B750" s="183" t="s">
        <v>106</v>
      </c>
      <c r="C750" s="184">
        <v>0.03</v>
      </c>
      <c r="D750" s="185"/>
      <c r="E750" s="230"/>
      <c r="F750" s="256">
        <f>+F745*C750</f>
        <v>0</v>
      </c>
      <c r="G750" s="31"/>
      <c r="H750" s="6"/>
      <c r="I750" s="32"/>
      <c r="J750" s="32"/>
      <c r="K750" s="32"/>
      <c r="L750" s="32"/>
      <c r="M750" s="32"/>
    </row>
    <row r="751" spans="1:13" s="10" customFormat="1" ht="15" customHeight="1" x14ac:dyDescent="0.2">
      <c r="A751" s="182"/>
      <c r="B751" s="183" t="s">
        <v>107</v>
      </c>
      <c r="C751" s="184">
        <v>0.04</v>
      </c>
      <c r="D751" s="185"/>
      <c r="E751" s="230"/>
      <c r="F751" s="256">
        <f>+F746*C751</f>
        <v>0</v>
      </c>
      <c r="G751" s="31"/>
      <c r="H751" s="6"/>
      <c r="I751" s="32"/>
      <c r="J751" s="32"/>
      <c r="K751" s="32"/>
      <c r="L751" s="32"/>
      <c r="M751" s="32"/>
    </row>
    <row r="752" spans="1:13" s="10" customFormat="1" ht="15" customHeight="1" x14ac:dyDescent="0.2">
      <c r="A752" s="182"/>
      <c r="B752" s="183" t="s">
        <v>108</v>
      </c>
      <c r="C752" s="184">
        <v>0.04</v>
      </c>
      <c r="D752" s="185"/>
      <c r="E752" s="230"/>
      <c r="F752" s="256">
        <f>+F746*C752</f>
        <v>0</v>
      </c>
      <c r="G752" s="31"/>
      <c r="H752" s="6"/>
      <c r="I752" s="32"/>
      <c r="J752" s="32"/>
      <c r="K752" s="32"/>
      <c r="L752" s="32"/>
      <c r="M752" s="32"/>
    </row>
    <row r="753" spans="1:13" s="10" customFormat="1" ht="15" customHeight="1" x14ac:dyDescent="0.2">
      <c r="A753" s="182"/>
      <c r="B753" s="183" t="s">
        <v>109</v>
      </c>
      <c r="C753" s="184">
        <v>0.05</v>
      </c>
      <c r="D753" s="185"/>
      <c r="E753" s="230"/>
      <c r="F753" s="256">
        <f>+F745*C753</f>
        <v>0</v>
      </c>
      <c r="G753" s="31"/>
      <c r="H753" s="6"/>
      <c r="I753" s="32"/>
      <c r="J753" s="32"/>
      <c r="K753" s="32"/>
      <c r="L753" s="32"/>
      <c r="M753" s="32"/>
    </row>
    <row r="754" spans="1:13" s="10" customFormat="1" ht="15" customHeight="1" x14ac:dyDescent="0.2">
      <c r="A754" s="182"/>
      <c r="B754" s="183" t="s">
        <v>110</v>
      </c>
      <c r="C754" s="184">
        <v>0.1</v>
      </c>
      <c r="D754" s="185"/>
      <c r="E754" s="230"/>
      <c r="F754" s="256">
        <f>+F746*C754</f>
        <v>0</v>
      </c>
      <c r="G754" s="31"/>
      <c r="H754" s="6"/>
      <c r="I754" s="32"/>
      <c r="J754" s="32"/>
      <c r="K754" s="32"/>
      <c r="L754" s="32"/>
      <c r="M754" s="32"/>
    </row>
    <row r="755" spans="1:13" s="10" customFormat="1" ht="15" customHeight="1" x14ac:dyDescent="0.2">
      <c r="A755" s="182"/>
      <c r="B755" s="183" t="s">
        <v>111</v>
      </c>
      <c r="C755" s="184">
        <v>1.4999999999999999E-2</v>
      </c>
      <c r="D755" s="185"/>
      <c r="E755" s="230"/>
      <c r="F755" s="256">
        <f>+F746*C755</f>
        <v>0</v>
      </c>
      <c r="G755" s="31"/>
      <c r="H755" s="6"/>
      <c r="I755" s="32"/>
      <c r="J755" s="32"/>
      <c r="K755" s="32"/>
      <c r="L755" s="32"/>
      <c r="M755" s="32"/>
    </row>
    <row r="756" spans="1:13" s="10" customFormat="1" ht="15" customHeight="1" x14ac:dyDescent="0.2">
      <c r="A756" s="182"/>
      <c r="B756" s="183" t="s">
        <v>112</v>
      </c>
      <c r="C756" s="184">
        <v>0.18</v>
      </c>
      <c r="D756" s="185"/>
      <c r="E756" s="230"/>
      <c r="F756" s="256">
        <f>+F749*C756</f>
        <v>0</v>
      </c>
      <c r="G756" s="31"/>
      <c r="H756" s="6"/>
      <c r="I756" s="32"/>
      <c r="J756" s="32"/>
      <c r="K756" s="32"/>
      <c r="L756" s="32"/>
      <c r="M756" s="32"/>
    </row>
    <row r="757" spans="1:13" s="10" customFormat="1" ht="15" customHeight="1" x14ac:dyDescent="0.2">
      <c r="A757" s="182"/>
      <c r="B757" s="183" t="s">
        <v>35</v>
      </c>
      <c r="C757" s="184">
        <v>0.01</v>
      </c>
      <c r="D757" s="185"/>
      <c r="E757" s="230"/>
      <c r="F757" s="256">
        <f>+F746*C757</f>
        <v>0</v>
      </c>
      <c r="G757" s="31"/>
      <c r="H757" s="6"/>
      <c r="I757" s="32"/>
      <c r="J757" s="32"/>
      <c r="K757" s="32"/>
      <c r="L757" s="32"/>
      <c r="M757" s="32"/>
    </row>
    <row r="758" spans="1:13" s="10" customFormat="1" ht="15" customHeight="1" x14ac:dyDescent="0.2">
      <c r="A758" s="182"/>
      <c r="B758" s="183" t="s">
        <v>113</v>
      </c>
      <c r="C758" s="184">
        <v>1E-3</v>
      </c>
      <c r="D758" s="185"/>
      <c r="E758" s="230"/>
      <c r="F758" s="256">
        <f>+F746*C758</f>
        <v>0</v>
      </c>
      <c r="G758" s="31"/>
      <c r="H758" s="6"/>
      <c r="I758" s="32"/>
      <c r="J758" s="32"/>
      <c r="K758" s="32"/>
      <c r="L758" s="32"/>
      <c r="M758" s="32"/>
    </row>
    <row r="759" spans="1:13" s="10" customFormat="1" ht="15" customHeight="1" x14ac:dyDescent="0.2">
      <c r="A759" s="182"/>
      <c r="B759" s="183" t="s">
        <v>36</v>
      </c>
      <c r="C759" s="184">
        <v>0.05</v>
      </c>
      <c r="D759" s="185"/>
      <c r="E759" s="230"/>
      <c r="F759" s="256">
        <f>+F746*C759</f>
        <v>0</v>
      </c>
      <c r="G759" s="31"/>
      <c r="H759" s="6"/>
      <c r="I759" s="32"/>
      <c r="J759" s="32"/>
      <c r="K759" s="32"/>
      <c r="L759" s="32"/>
      <c r="M759" s="32"/>
    </row>
    <row r="760" spans="1:13" ht="12.95" customHeight="1" x14ac:dyDescent="0.2">
      <c r="A760" s="124"/>
      <c r="B760" s="88" t="s">
        <v>0</v>
      </c>
      <c r="C760" s="124"/>
      <c r="D760" s="160"/>
      <c r="E760" s="221"/>
      <c r="F760" s="257">
        <f>SUM(F749:F759)</f>
        <v>0</v>
      </c>
      <c r="H760" s="6"/>
    </row>
    <row r="761" spans="1:13" ht="12.95" customHeight="1" x14ac:dyDescent="0.2">
      <c r="A761" s="186"/>
      <c r="B761" s="187"/>
      <c r="C761" s="188"/>
      <c r="D761" s="189"/>
      <c r="E761" s="231"/>
      <c r="F761" s="258"/>
      <c r="H761" s="6"/>
    </row>
    <row r="762" spans="1:13" ht="12.95" customHeight="1" x14ac:dyDescent="0.2">
      <c r="A762" s="190"/>
      <c r="B762" s="191" t="s">
        <v>114</v>
      </c>
      <c r="C762" s="190"/>
      <c r="D762" s="192"/>
      <c r="E762" s="232"/>
      <c r="F762" s="259">
        <f>SUM(F746,F760)</f>
        <v>0</v>
      </c>
      <c r="H762" s="6"/>
    </row>
    <row r="768" spans="1:13" ht="12.95" customHeight="1" x14ac:dyDescent="0.2">
      <c r="E768" s="238"/>
    </row>
    <row r="769" spans="1:6" ht="12.95" customHeight="1" x14ac:dyDescent="0.2">
      <c r="A769" s="312"/>
      <c r="B769" s="312"/>
      <c r="C769" s="312"/>
      <c r="D769" s="312"/>
      <c r="E769" s="312"/>
      <c r="F769" s="312"/>
    </row>
    <row r="770" spans="1:6" ht="12.95" customHeight="1" x14ac:dyDescent="0.2">
      <c r="A770" s="306"/>
      <c r="B770" s="306"/>
      <c r="C770" s="306"/>
      <c r="D770" s="306"/>
      <c r="E770" s="306"/>
      <c r="F770" s="306"/>
    </row>
  </sheetData>
  <sheetProtection algorithmName="SHA-512" hashValue="v2dSPjzNgntanumdxfqsMk734BGPGQP9UFnLOdzd+021pR5v0BPvXcRdUVez/gVqmT495CL2T+l3QWdB1y3Vtg==" saltValue="cxFo5YdyVAuH2JexkRW3rw==" spinCount="100000" sheet="1" objects="1" scenarios="1"/>
  <mergeCells count="5">
    <mergeCell ref="A770:F770"/>
    <mergeCell ref="B1:F1"/>
    <mergeCell ref="A4:F4"/>
    <mergeCell ref="B2:F2"/>
    <mergeCell ref="A769:F769"/>
  </mergeCells>
  <printOptions horizontalCentered="1"/>
  <pageMargins left="0.7" right="0.7" top="0.75" bottom="0.75" header="0.3" footer="0.3"/>
  <pageSetup scale="86" fitToHeight="0" orientation="portrait" r:id="rId1"/>
  <headerFooter>
    <oddFooter>&amp;R&amp;P/&amp;N</oddFooter>
  </headerFooter>
  <rowBreaks count="2" manualBreakCount="2">
    <brk id="273" max="5" man="1"/>
    <brk id="491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Lote III</vt:lpstr>
      <vt:lpstr>'Lote III'!Área_de_impresión</vt:lpstr>
      <vt:lpstr>'Lote III'!Títulos_a_imprimir</vt:lpstr>
    </vt:vector>
  </TitlesOfParts>
  <Company>sdo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Josefa Núñez Guzmán</dc:creator>
  <cp:lastModifiedBy>Ana Josefa Núñez Guzmán</cp:lastModifiedBy>
  <cp:lastPrinted>2023-05-02T13:48:22Z</cp:lastPrinted>
  <dcterms:created xsi:type="dcterms:W3CDTF">2008-02-19T10:28:27Z</dcterms:created>
  <dcterms:modified xsi:type="dcterms:W3CDTF">2023-07-06T11:52:49Z</dcterms:modified>
</cp:coreProperties>
</file>