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LICITACIONES OBRAS\INAPA-CCC-LPN-2021-0045  MEJORAMIENTO MATAS DE FARFAN\"/>
    </mc:Choice>
  </mc:AlternateContent>
  <xr:revisionPtr revIDLastSave="0" documentId="8_{376564DF-234F-4010-8B40-4B59451664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c. Sanitario Las Matas Fa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b">'[1]CUB-10181-3(Rescision)'!#REF!</definedName>
    <definedName name="\c">#N/A</definedName>
    <definedName name="\d">#N/A</definedName>
    <definedName name="\f">'[1]CUB-10181-3(Rescision)'!#REF!</definedName>
    <definedName name="\i">'[1]CUB-10181-3(Rescision)'!#REF!</definedName>
    <definedName name="\m">'[1]CUB-10181-3(Rescision)'!#REF!</definedName>
    <definedName name="\o" localSheetId="0">'Alc. Sanitario Las Matas Fa (2)'!$K$11:$K$219</definedName>
    <definedName name="\o">#REF!</definedName>
    <definedName name="\p" localSheetId="0">'Alc. Sanitario Las Matas Fa (2)'!$K$1:$K$8</definedName>
    <definedName name="\p">#REF!</definedName>
    <definedName name="\q" localSheetId="0">'Alc. Sanitario Las Matas Fa (2)'!$M$1:$M$8</definedName>
    <definedName name="\q">#REF!</definedName>
    <definedName name="\w" localSheetId="0">'Alc. Sanitario Las Matas Fa (2)'!$M$11:$M$219</definedName>
    <definedName name="\w">#REF!</definedName>
    <definedName name="\z" localSheetId="0">'Alc. Sanitario Las Matas Fa (2)'!$I$5</definedName>
    <definedName name="\z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REALIZADO" localSheetId="0">'Alc. Sanitario Las Matas Fa (2)'!$M$1:$M$8</definedName>
    <definedName name="__REALIZADO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1">#N/A</definedName>
    <definedName name="_F">#REF!</definedName>
    <definedName name="_Fill" hidden="1">#REF!</definedName>
    <definedName name="_Regression_Int" localSheetId="0" hidden="1">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 localSheetId="0">'Alc. Sanitario Las Matas Fa (2)'!#REF!</definedName>
    <definedName name="A_IMPRESIÓN_IM">#REF!</definedName>
    <definedName name="AC38G40">'[2]LISTADO INSUMOS DEL 2000'!$I$29</definedName>
    <definedName name="acero">#REF!</definedName>
    <definedName name="Acero_QQ">#REF!</definedName>
    <definedName name="acero60">#REF!</definedName>
    <definedName name="ACUEDUCTO">[3]INS!#REF!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ICIONAL">#N/A</definedName>
    <definedName name="ADITIVO_IMPERMEABILIZANTE">#REF!</definedName>
    <definedName name="Agua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ambre_Varilla">#REF!</definedName>
    <definedName name="alambre18">#REF!</definedName>
    <definedName name="ALBANIL">#REF!</definedName>
    <definedName name="ALBANIL2">#REF!</definedName>
    <definedName name="ALBANIL3">#REF!</definedName>
    <definedName name="ana">[4]PRESUPUESTO!$C$4</definedName>
    <definedName name="analiis">'[5]M.O.'!#REF!</definedName>
    <definedName name="ANALISSSSS">#N/A</definedName>
    <definedName name="ANDAMIOS">#REF!</definedName>
    <definedName name="ANGULAR">#REF!</definedName>
    <definedName name="ARANDELA_INODORO_PVC_4">#REF!</definedName>
    <definedName name="ARCILLA_ROJA">#REF!</definedName>
    <definedName name="_xlnm.Extract" localSheetId="0">'Alc. Sanitario Las Matas Fa (2)'!$I$11:$AC$249</definedName>
    <definedName name="_xlnm.Extract">#REF!</definedName>
    <definedName name="_xlnm.Print_Area" localSheetId="0">'Alc. Sanitario Las Matas Fa (2)'!$A$1:$F$409</definedName>
    <definedName name="_xlnm.Print_Area">#REF!</definedName>
    <definedName name="ARENA_PAÑETE">#REF!</definedName>
    <definedName name="ArenaItabo">#REF!</definedName>
    <definedName name="ArenaPlanta">#REF!</definedName>
    <definedName name="as">'[6]M.O.'!#REF!</definedName>
    <definedName name="asd">#REF!</definedName>
    <definedName name="AYCARP">#REF!</definedName>
    <definedName name="Ayudante">#REF!</definedName>
    <definedName name="Ayudante_2da">#REF!</definedName>
    <definedName name="Ayudante_Soldador">#REF!</definedName>
    <definedName name="b">[7]ADDENDA!#REF!</definedName>
    <definedName name="BALDOSAS_TRANSPARENTE">#REF!</definedName>
    <definedName name="bas3e">#N/A</definedName>
    <definedName name="base">#REF!</definedName>
    <definedName name="BASE_CONTEN">#REF!</definedName>
    <definedName name="BLOCK_4">#REF!</definedName>
    <definedName name="BLOCK_6">#REF!</definedName>
    <definedName name="BLOCK_8">#REF!</definedName>
    <definedName name="BLOCK_CALADO">#REF!</definedName>
    <definedName name="bloque8">#REF!</definedName>
    <definedName name="BOMBA_ACHIQUE">#REF!</definedName>
    <definedName name="BOMBILLAS_1500W">[8]INSU!$B$42</definedName>
    <definedName name="BOQUILLA_FREGADERO_CROMO">#REF!</definedName>
    <definedName name="BOQUILLA_LAVADERO_CROMO">#REF!</definedName>
    <definedName name="BOTE">#REF!</definedName>
    <definedName name="BREAKERS">#REF!</definedName>
    <definedName name="BREAKERS_15A">#REF!</definedName>
    <definedName name="BREAKERS_20A">#REF!</definedName>
    <definedName name="BREAKERS_30A">#REF!</definedName>
    <definedName name="BRIGADATOPOGRAFICA">#REF!</definedName>
    <definedName name="BVNBVNBV">#N/A</definedName>
    <definedName name="C._ADICIONAL">#N/A</definedName>
    <definedName name="caballeteasbecto">[9]precios!#REF!</definedName>
    <definedName name="caballeteasbeto">[9]precios!#REF!</definedName>
    <definedName name="CAJA_2x4_12">#REF!</definedName>
    <definedName name="CAJA_2x4_34">#REF!</definedName>
    <definedName name="CAJA_OCTAGONAL">#REF!</definedName>
    <definedName name="Cal">#REF!</definedName>
    <definedName name="CALICHE">#REF!</definedName>
    <definedName name="CAMION_BOTE">#REF!</definedName>
    <definedName name="CARACOL">'[5]M.O.'!#REF!</definedName>
    <definedName name="CARANTEPECHO">#REF!</definedName>
    <definedName name="CARCOL30">#REF!</definedName>
    <definedName name="CARCOL50">#REF!</definedName>
    <definedName name="CARCOLAMARRE">#REF!</definedName>
    <definedName name="CARGA_SOCIAL">#REF!</definedName>
    <definedName name="CARLOSAPLA">#REF!</definedName>
    <definedName name="CARLOSAVARIASAGUAS">#REF!</definedName>
    <definedName name="CARMURO">#REF!</definedName>
    <definedName name="CARP1">#REF!</definedName>
    <definedName name="CARP2">#REF!</definedName>
    <definedName name="CARPDINTEL">#REF!</definedName>
    <definedName name="CARPINTERIA_COL_PERIMETRO">#REF!</definedName>
    <definedName name="CARPINTERIA_INSTAL_COL_PERIMETRO">#REF!</definedName>
    <definedName name="CARPVIGA2040">#REF!</definedName>
    <definedName name="CARPVIGA3050">#REF!</definedName>
    <definedName name="CARPVIGA3060">#REF!</definedName>
    <definedName name="CARPVIGA4080">#REF!</definedName>
    <definedName name="CARRAMPA">#REF!</definedName>
    <definedName name="CARRETILLA">#REF!</definedName>
    <definedName name="CASABE">'[5]M.O.'!#REF!</definedName>
    <definedName name="CASBESTO">#REF!</definedName>
    <definedName name="CBLOCK10">#REF!</definedName>
    <definedName name="cell">'[10]LISTADO INSUMOS DEL 2000'!$I$29</definedName>
    <definedName name="CEMENTO">#REF!</definedName>
    <definedName name="CEMENTO_BLANCO">#REF!</definedName>
    <definedName name="CEMENTO_PVC">#REF!</definedName>
    <definedName name="CERAMICA_20x20_BLANCA">#REF!</definedName>
    <definedName name="CERAMICA_ANTIDESLIZANTE">#REF!</definedName>
    <definedName name="CERAMICA_PISOS_40x40">#REF!</definedName>
    <definedName name="CHAZO">[8]INSU!$B$104</definedName>
    <definedName name="CHAZOS">#REF!</definedName>
    <definedName name="CHEQUE_HORZ_34">#REF!</definedName>
    <definedName name="CHEQUE_VERT_34">#REF!</definedName>
    <definedName name="CLAVO_ACERO">#REF!</definedName>
    <definedName name="CLAVO_CORRIENTE">#REF!</definedName>
    <definedName name="CLAVO_ZINC">#REF!</definedName>
    <definedName name="clavos">#REF!</definedName>
    <definedName name="CLAVOZINC">[11]INS!$D$767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LA_EXT_LAVAMANOS_PVC_1_14x8">#REF!</definedName>
    <definedName name="COLC1">#REF!</definedName>
    <definedName name="COLC2">#REF!</definedName>
    <definedName name="COLC3CIR">#REF!</definedName>
    <definedName name="COLC4">#REF!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MPRESOR">#REF!</definedName>
    <definedName name="COMPUERTA_1x1_VOLANTA">#REF!</definedName>
    <definedName name="CONTEN">#REF!</definedName>
    <definedName name="COPIA">[3]INS!#REF!</definedName>
    <definedName name="CRUZ_HG_1_12">#REF!</definedName>
    <definedName name="cuadro">[7]ADDENDA!#REF!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REFALTA_INODORO_CROMO_38">#REF!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ZINC">#REF!</definedName>
    <definedName name="derop">'[6]M.O.'!#REF!</definedName>
    <definedName name="DERRETIDO_BCO">#REF!</definedName>
    <definedName name="DESAGUE_DOBLE_FREGADERO_PVC">#REF!</definedName>
    <definedName name="DESCRIPCION">#N/A</definedName>
    <definedName name="desencofrado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ofradovigas">#REF!</definedName>
    <definedName name="DIA">#REF!</definedName>
    <definedName name="DISTRIBUCION_DE_AREAS_POR_NIVEL">#REF!</definedName>
    <definedName name="donatelo">[12]INS!#REF!</definedName>
    <definedName name="DUCHA_PLASTICA_CALIENTE_CROMO_12">#REF!</definedName>
    <definedName name="e">#REF!</definedName>
    <definedName name="ELECTRODOS">#REF!</definedName>
    <definedName name="ENCACHE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ncofradocolumna">#REF!</definedName>
    <definedName name="encofradorampa">#REF!</definedName>
    <definedName name="ESCALON_17x30">#REF!</definedName>
    <definedName name="ESCOBILLON">#REF!</definedName>
    <definedName name="ESTAMPADO">#REF!</definedName>
    <definedName name="ESTOPA">#REF!</definedName>
    <definedName name="expl">[7]ADDENDA!#REF!</definedName>
    <definedName name="Extracción_IM" localSheetId="0">'Alc. Sanitario Las Matas Fa (2)'!$I$11:$AC$249</definedName>
    <definedName name="Extracción_IM">#REF!</definedName>
    <definedName name="FIOR">#REF!</definedName>
    <definedName name="FREGADERO_DOBLE_ACERO_INOX">#REF!</definedName>
    <definedName name="FREGADERO_SENCILLO_ACERO_INOX">#REF!</definedName>
    <definedName name="FSDFS">#N/A</definedName>
    <definedName name="GAS_CIL">#REF!</definedName>
    <definedName name="GASOIL">#REF!</definedName>
    <definedName name="GASOLINA">#REF!</definedName>
    <definedName name="GAVIONES">#REF!</definedName>
    <definedName name="GENERADOR_DIESEL_400KW">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UA">#REF!</definedName>
    <definedName name="HACHA">#REF!</definedName>
    <definedName name="HERR_MENO">#REF!</definedName>
    <definedName name="HILO">#REF!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35_MANUAL">'[11]HORM. Y MORTEROS.'!$H$212</definedName>
    <definedName name="hormigon140">#REF!</definedName>
    <definedName name="hormigon180">#REF!</definedName>
    <definedName name="hormigon210">#REF!</definedName>
    <definedName name="ilma">'[5]M.O.'!#REF!</definedName>
    <definedName name="Imprimir_área_IM">[4]PRESUPUESTO!$A$1763:$L$1796</definedName>
    <definedName name="ingeniera">'[6]M.O.'!$C$10</definedName>
    <definedName name="INODORO_BCO_TAPA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k">'[5]M.O.'!#REF!</definedName>
    <definedName name="LADRILLOS_4x8x2">#REF!</definedName>
    <definedName name="LAMPARA_FLUORESC_2x4">#REF!</definedName>
    <definedName name="LAMPARAS_DE_1500W_220V">[8]INSU!$B$41</definedName>
    <definedName name="LAQUEAR_MADERA">#REF!</definedName>
    <definedName name="LAVADERO_DOBLE">#REF!</definedName>
    <definedName name="LAVADERO_GRANITO_SENCILLO">#REF!</definedName>
    <definedName name="LAVAMANO_19x17_BCO">#REF!</definedName>
    <definedName name="Ligadora2fdas">#REF!</definedName>
    <definedName name="LINEA_DE_CONDUC">#N/A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IN_PUERTA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OSA12">#REF!</definedName>
    <definedName name="LOSA20">#REF!</definedName>
    <definedName name="LOSA30">#REF!</definedName>
    <definedName name="MA">#REF!</definedName>
    <definedName name="MACHETE">#REF!</definedName>
    <definedName name="MACO">#REF!</definedName>
    <definedName name="Madera_P2">#REF!</definedName>
    <definedName name="maderabrutapino">#REF!</definedName>
    <definedName name="Maestro">#REF!</definedName>
    <definedName name="MAESTROCARP">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RCO_PUERTA_PINO">#REF!</definedName>
    <definedName name="MATERIAL_RELLENO">#REF!</definedName>
    <definedName name="MBA">#REF!</definedName>
    <definedName name="MEXCLADORA_LAVAMANOS">#REF!</definedName>
    <definedName name="MEZCLA_CAL_ARENA_PISOS">#REF!</definedName>
    <definedName name="MezclaAntillana">#REF!</definedName>
    <definedName name="mezclajuntabloque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cero">#REF!</definedName>
    <definedName name="moaceromalla">#REF!</definedName>
    <definedName name="moacerorampa">#REF!</definedName>
    <definedName name="MOLDE_ESTAMPADO">#REF!</definedName>
    <definedName name="MOPISOCERAMICA">#REF!</definedName>
    <definedName name="MOTONIVELADORA">#REF!</definedName>
    <definedName name="MURO30">#REF!</definedName>
    <definedName name="MUROBOVEDA12A10X2AD">#REF!</definedName>
    <definedName name="NADA">[13]Insumos!#REF!</definedName>
    <definedName name="NINGUNA">[13]Insumos!#REF!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OPERADOR_GREADER">#REF!</definedName>
    <definedName name="OPERADOR_PALA">#REF!</definedName>
    <definedName name="OPERADOR_TRACTOR">#REF!</definedName>
    <definedName name="Operario_1ra">#REF!</definedName>
    <definedName name="Operario_2da">#REF!</definedName>
    <definedName name="Operario_3ra">#REF!</definedName>
    <definedName name="OPERARIOPRIMERA">[11]SALARIOS!$C$10</definedName>
    <definedName name="OXIGENO_CIL">#REF!</definedName>
    <definedName name="p">[14]peso!#REF!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LA">#REF!</definedName>
    <definedName name="PALA_950">#REF!</definedName>
    <definedName name="PANEL_DIST_24C">#REF!</definedName>
    <definedName name="PANEL_DIST_32C">#REF!</definedName>
    <definedName name="PANEL_DIST_4a8C">#REF!</definedName>
    <definedName name="PanelDist_6a12_Circ_125a">#REF!</definedName>
    <definedName name="PARARRAYOS_9KV">#REF!</definedName>
    <definedName name="Peon">#REF!</definedName>
    <definedName name="Peon_1">#REF!</definedName>
    <definedName name="Peon_Colchas">[8]MO!$B$11</definedName>
    <definedName name="PEONCARP">#REF!</definedName>
    <definedName name="PERFIL_CUADRADO_34">[8]INSU!$B$91</definedName>
    <definedName name="Pernos">#REF!</definedName>
    <definedName name="PICO">#REF!</definedName>
    <definedName name="PIEDRA">#REF!</definedName>
    <definedName name="PIEDRA_GAVIONES">#REF!</definedName>
    <definedName name="PINO">[11]INS!$D$770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MANTENIMIENTO">#REF!</definedName>
    <definedName name="PINTURA_OXIDO_ROJO">#REF!</definedName>
    <definedName name="PISO_GRANITO_FONDO_BCO">[8]INSU!$B$103</definedName>
    <definedName name="PLANTA_ELECTRICA">#REF!</definedName>
    <definedName name="PLASTICO">[8]INSU!$B$90</definedName>
    <definedName name="PLIGADORA2">#REF!</definedName>
    <definedName name="PLOMERO">#REF!</definedName>
    <definedName name="PLOMERO_SOLDADOR">#REF!</definedName>
    <definedName name="PLOMEROAYUDANTE">#REF!</definedName>
    <definedName name="PLOMEROOFICIAL">#REF!</definedName>
    <definedName name="PLYWOOD_34_2CARAS">#REF!</definedName>
    <definedName name="pmadera2162">[9]precios!#REF!</definedName>
    <definedName name="po">[15]PRESUPUESTO!$O$9:$O$236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REC._UNITARIO">#N/A</definedName>
    <definedName name="precios">[16]Precios!$A$4:$F$1576</definedName>
    <definedName name="PRESUPUESTO">#N/A</definedName>
    <definedName name="PUERTA_PANEL_PINO">#REF!</definedName>
    <definedName name="PUERTA_PLYWOOD">#REF!</definedName>
    <definedName name="PULIDO_Y_BRILLADO_ESCALON">#REF!</definedName>
    <definedName name="PULIDOyBRILLADO_TC">#REF!</definedName>
    <definedName name="PWINCHE2000K">#REF!</definedName>
    <definedName name="Q" localSheetId="0">'Alc. Sanitario Las Matas Fa (2)'!$M$1:$M$8</definedName>
    <definedName name="Q">#REF!</definedName>
    <definedName name="qw">[15]PRESUPUESTO!$M$10:$AH$731</definedName>
    <definedName name="qwe">[4]PRESUPUESTO!$D$133</definedName>
    <definedName name="RASTRILLO">#REF!</definedName>
    <definedName name="REDUCCION_BUSHING_HG_12x38">#REF!</definedName>
    <definedName name="REDUCCION_PVC_34a12">#REF!</definedName>
    <definedName name="REDUCCION_PVC_DREN_4x2">#REF!</definedName>
    <definedName name="REFERENCIA">[17]COF!$G$733</definedName>
    <definedName name="REGISTRO_ELEC_6x6">#REF!</definedName>
    <definedName name="REGLA_PAÑETE">#REF!</definedName>
    <definedName name="REJILLA_PISO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#REF!</definedName>
    <definedName name="REVESTIMIENTO_CERAMICA_20x20">#REF!</definedName>
    <definedName name="RODILLO_CAT_815">#REF!</definedName>
    <definedName name="ROSETA">#REF!</definedName>
    <definedName name="SALARIO">#REF!</definedName>
    <definedName name="SALIDA">#N/A</definedName>
    <definedName name="SDSDFSDFSDF">#N/A</definedName>
    <definedName name="SEGUETA">#REF!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LICONE">#REF!</definedName>
    <definedName name="SOLDADORA">#REF!</definedName>
    <definedName name="spm">#REF!</definedName>
    <definedName name="SS">'[5]M.O.'!$C$12</definedName>
    <definedName name="SUB_TOTAL">#REF!</definedName>
    <definedName name="TANQUE_55Gls">#REF!</definedName>
    <definedName name="TAPA_ALUMINIO_1x1">#REF!</definedName>
    <definedName name="TAPA_REGISTRO_HF">#REF!</definedName>
    <definedName name="TAPA_REGISTRO_HF_LIVIANA">#REF!</definedName>
    <definedName name="TAPE_3M">#REF!</definedName>
    <definedName name="TC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FLON">#REF!</definedName>
    <definedName name="THINNER">#REF!</definedName>
    <definedName name="_xlnm.Print_Titles" localSheetId="0">'Alc. Sanitario Las Matas Fa (2)'!$1:$11</definedName>
    <definedName name="_xlnm.Print_Titles">#N/A</definedName>
    <definedName name="Títulos_a_imprimir_IM" localSheetId="0">'Alc. Sanitario Las Matas Fa (2)'!$1:$9</definedName>
    <definedName name="Tolas">#REF!</definedName>
    <definedName name="TOMACORRIENTE_110V">#REF!</definedName>
    <definedName name="TOMACORRIENTE_220V_SENC">#REF!</definedName>
    <definedName name="TOMACORRIENTE_30a">#REF!</definedName>
    <definedName name="Topografo">#REF!</definedName>
    <definedName name="TORNILLOS">#REF!</definedName>
    <definedName name="TORNILLOS_INODORO">#REF!</definedName>
    <definedName name="TRACTOR_D8K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ompo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YPE_3M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vaciadohormigonindustrial">#REF!</definedName>
    <definedName name="vaciadozapata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COLGANTE1590">#REF!</definedName>
    <definedName name="VIBRADO">#REF!</definedName>
    <definedName name="VIGASHP">#REF!</definedName>
    <definedName name="VIOLINADO">#REF!</definedName>
    <definedName name="VUELO10">#REF!</definedName>
    <definedName name="Winche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ZINC_CAL26_3x6">#REF!</definedName>
    <definedName name="ZOCALO_8x3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4" i="1" l="1"/>
  <c r="F385" i="1"/>
  <c r="F384" i="1"/>
  <c r="F383" i="1"/>
  <c r="F386" i="1" s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79" i="1" s="1"/>
  <c r="F381" i="1" s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56" i="1" s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49" i="1" s="1"/>
  <c r="F222" i="1"/>
  <c r="F221" i="1"/>
  <c r="F220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218" i="1" s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76" i="1" s="1"/>
  <c r="F120" i="1"/>
  <c r="F119" i="1"/>
  <c r="F118" i="1"/>
  <c r="F117" i="1"/>
  <c r="F116" i="1"/>
  <c r="F121" i="1" s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14" i="1" l="1"/>
  <c r="F388" i="1" s="1"/>
  <c r="F389" i="1" s="1"/>
  <c r="F403" i="1" s="1"/>
  <c r="A369" i="1"/>
  <c r="A370" i="1" s="1"/>
  <c r="A371" i="1" s="1"/>
  <c r="A365" i="1"/>
  <c r="A366" i="1" s="1"/>
  <c r="A270" i="1"/>
  <c r="A271" i="1" s="1"/>
  <c r="A272" i="1" s="1"/>
  <c r="A257" i="1"/>
  <c r="A132" i="1"/>
  <c r="A133" i="1" s="1"/>
  <c r="A134" i="1" s="1"/>
  <c r="A135" i="1" s="1"/>
  <c r="F393" i="1" l="1"/>
  <c r="F401" i="1" s="1"/>
  <c r="F400" i="1"/>
  <c r="F397" i="1"/>
  <c r="F395" i="1"/>
  <c r="F402" i="1"/>
  <c r="F399" i="1"/>
  <c r="F394" i="1"/>
  <c r="F398" i="1"/>
  <c r="F392" i="1"/>
  <c r="F404" i="1" s="1"/>
  <c r="F406" i="1" s="1"/>
  <c r="F396" i="1"/>
</calcChain>
</file>

<file path=xl/sharedStrings.xml><?xml version="1.0" encoding="utf-8"?>
<sst xmlns="http://schemas.openxmlformats.org/spreadsheetml/2006/main" count="545" uniqueCount="324">
  <si>
    <t>Obra:</t>
  </si>
  <si>
    <t>MEJORAMIENTO ALCANTARILLADO SANITARIO LAS MATAS DE FARFÁN 
(PLANTA TRATAMIENTO DE AGUAS RESIDUALES Y COLECTOR PRINCIPAL)</t>
  </si>
  <si>
    <r>
      <t xml:space="preserve">Ubicación: </t>
    </r>
    <r>
      <rPr>
        <sz val="10"/>
        <rFont val="Arial"/>
        <family val="2"/>
      </rPr>
      <t>PROVINCIA SAN JUAN</t>
    </r>
  </si>
  <si>
    <t>Zona:</t>
  </si>
  <si>
    <t>II</t>
  </si>
  <si>
    <t xml:space="preserve">Nº </t>
  </si>
  <si>
    <t>DESCRIPCION</t>
  </si>
  <si>
    <t>CANTIDAD</t>
  </si>
  <si>
    <t>UD</t>
  </si>
  <si>
    <t>P.U. RD$</t>
  </si>
  <si>
    <t>VALOR RD$</t>
  </si>
  <si>
    <t>A</t>
  </si>
  <si>
    <t>COLECTOR DE Ø16", Ø8" Y LÍNEA DE SERVICIO DE Ø8" PVC SDR 32.5 C/J.G</t>
  </si>
  <si>
    <t>REPLANTEO Y CONTROL TOPOGRÁFICO</t>
  </si>
  <si>
    <t>M</t>
  </si>
  <si>
    <t xml:space="preserve">CORTE, REMOCIÒN Y BOTE DE MATERIAL </t>
  </si>
  <si>
    <t xml:space="preserve">Corte de asfalto c/disco e=2" </t>
  </si>
  <si>
    <t>Remoción de asfalto</t>
  </si>
  <si>
    <r>
      <t>M</t>
    </r>
    <r>
      <rPr>
        <sz val="10"/>
        <rFont val="Calibri"/>
        <family val="2"/>
      </rPr>
      <t>²</t>
    </r>
  </si>
  <si>
    <t>Bote carpeta asfáltica c/camión D=5KM</t>
  </si>
  <si>
    <r>
      <t>M</t>
    </r>
    <r>
      <rPr>
        <sz val="10"/>
        <rFont val="Calibri"/>
        <family val="2"/>
      </rPr>
      <t>³</t>
    </r>
  </si>
  <si>
    <t>MOVIMIENTO DE TIERRA:</t>
  </si>
  <si>
    <t>Excavación material compacto con equipo</t>
  </si>
  <si>
    <r>
      <t>M</t>
    </r>
    <r>
      <rPr>
        <sz val="10"/>
        <rFont val="Calibri"/>
        <family val="2"/>
      </rPr>
      <t>³N</t>
    </r>
  </si>
  <si>
    <t>Regularización de zanjas</t>
  </si>
  <si>
    <t>Asiento de arena</t>
  </si>
  <si>
    <r>
      <t>M</t>
    </r>
    <r>
      <rPr>
        <sz val="10"/>
        <rFont val="Calibri"/>
        <family val="2"/>
      </rPr>
      <t>³S</t>
    </r>
  </si>
  <si>
    <t>Suministro material de mina (distancia aproximada 10 km)</t>
  </si>
  <si>
    <t xml:space="preserve">Relleno compactado c/compactador mecánico en capas de 0.20 m </t>
  </si>
  <si>
    <r>
      <t>M</t>
    </r>
    <r>
      <rPr>
        <sz val="10"/>
        <rFont val="Calibri"/>
        <family val="2"/>
      </rPr>
      <t>³C</t>
    </r>
  </si>
  <si>
    <t>Bote de material c/camión d=5 km (incluye esparcimiento en botadero)</t>
  </si>
  <si>
    <r>
      <t>M</t>
    </r>
    <r>
      <rPr>
        <sz val="10"/>
        <rFont val="Calibri"/>
        <family val="2"/>
      </rPr>
      <t>³E</t>
    </r>
  </si>
  <si>
    <t>SUMINISTRO DE TUBERÍA</t>
  </si>
  <si>
    <r>
      <t xml:space="preserve">De 24" PVC SDR 32.5 C/J.G  + 7% </t>
    </r>
    <r>
      <rPr>
        <sz val="11"/>
        <color theme="1"/>
        <rFont val="Arial"/>
        <family val="2"/>
      </rPr>
      <t>de pérdida por campana</t>
    </r>
  </si>
  <si>
    <t>De 8" PVC SDR 32.5 C/J.G  + 3% de pérdida por campana</t>
  </si>
  <si>
    <r>
      <t xml:space="preserve">De 8" PVC SDR 32.5 C/J.G  + % 3 </t>
    </r>
    <r>
      <rPr>
        <sz val="11"/>
        <color theme="1"/>
        <rFont val="Arial"/>
        <family val="2"/>
      </rPr>
      <t>de pérdida por campana (Línea de servicio)</t>
    </r>
  </si>
  <si>
    <t>COLOCACIÓN DE TUBERÍA</t>
  </si>
  <si>
    <t xml:space="preserve">De 24" PVC SDR 32.5 C/J.G  </t>
  </si>
  <si>
    <t xml:space="preserve">De 8" PVC SDR 32.5 C/J.G  </t>
  </si>
  <si>
    <t>De 8" PVC SDR 32.5 C/J.G   (línea de servicio)</t>
  </si>
  <si>
    <t>PRUEBA HIDROSTÁTICA</t>
  </si>
  <si>
    <t xml:space="preserve">De 16" PVC SDR 32.5 C/J.G  </t>
  </si>
  <si>
    <t>De 8" PVC SDR 32.5 C/J.G (línea de servicio)</t>
  </si>
  <si>
    <t>REGISTROS PREFABRICADOS (INCLUYE TAPA EN GRP O POLIETILENO) VER DETALLE DE PLANO</t>
  </si>
  <si>
    <t>De 1.00 a 1.50 m (Línea de servicio)</t>
  </si>
  <si>
    <t>Ud</t>
  </si>
  <si>
    <t>De 1.51 a 2.00 m</t>
  </si>
  <si>
    <t>De 2.01 a 2.50 m</t>
  </si>
  <si>
    <t>De 2.51 a 3.00 m</t>
  </si>
  <si>
    <t>De 3.01 a 3.50 m</t>
  </si>
  <si>
    <t>De 3.51 a 4.00 m</t>
  </si>
  <si>
    <t>De 4.51 a 5.00 m</t>
  </si>
  <si>
    <t>De 5.51 a 6.00 m</t>
  </si>
  <si>
    <t>De 6.51 a 7.00 m</t>
  </si>
  <si>
    <t>CAÍDAS</t>
  </si>
  <si>
    <t xml:space="preserve">De 1.00 a 2.00 en Tubería de Ø8" PVC SDR 32.5 C/J.G  </t>
  </si>
  <si>
    <t xml:space="preserve">De 2.00 a 3.00 en Tubería de Ø8" PVC SDR 32.5 C/J.G  </t>
  </si>
  <si>
    <t xml:space="preserve">De 3.00 a 4.00 en Tubería de Ø8" PVC SDR 32.5 C/J.G  </t>
  </si>
  <si>
    <t>ENTIBADOS</t>
  </si>
  <si>
    <t>Entibado para alturas mayores de 2.5 m</t>
  </si>
  <si>
    <t>Acometidas domiciliarias 8" X 4" PVC SDR-32.5</t>
  </si>
  <si>
    <t>DEMOLICIÓN Y BOTE DE:</t>
  </si>
  <si>
    <t>Baden</t>
  </si>
  <si>
    <t>Conten</t>
  </si>
  <si>
    <t xml:space="preserve">Acera ancho 1.00 m </t>
  </si>
  <si>
    <t>Bote de material c/camión</t>
  </si>
  <si>
    <t>REPOSICIÓN DE:</t>
  </si>
  <si>
    <t>Badén</t>
  </si>
  <si>
    <t>COLECTOR EXISTENTE</t>
  </si>
  <si>
    <t>Extracción de agua con bomba de achique</t>
  </si>
  <si>
    <t>Horas</t>
  </si>
  <si>
    <t>Llenado y tapado de registros</t>
  </si>
  <si>
    <t>CONTROL Y MANEJO DE TRÁNSITO (INCLUYE USO DE LETREROS, USO DE  CONOS REFRACTARIOS Y HOMBRES CON BANDEROLAS)</t>
  </si>
  <si>
    <t xml:space="preserve">SEÑALIZACIÓN, CONTROL Y SEGURIDAD EN LA OBRA (INCLUYE PASARELAS, LETREROS METÁLICOS CON BASE EN ANGULARES, POSTES PARA CINTAS REFRACTARIA, MECHONES, BARRERAS DE PELIGRO NARANJA). </t>
  </si>
  <si>
    <t>CARPETA ASFÁLTICA L= 1,260.73 M</t>
  </si>
  <si>
    <t>Imprimación sencilla</t>
  </si>
  <si>
    <t>Suministro y colocación de asfalto e=2"</t>
  </si>
  <si>
    <t>Transporte de asfalto, distancia aproximada de 50 km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</si>
  <si>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/KM</t>
    </r>
  </si>
  <si>
    <t>REPARACIÓN DE SERVICIOS EXISTENTES</t>
  </si>
  <si>
    <t>USO BOMBAS DE ACHIQUE</t>
  </si>
  <si>
    <t>16.1.1</t>
  </si>
  <si>
    <t>Achique Ø3" (5,5 HP)</t>
  </si>
  <si>
    <t>SUMINISTRO TUBERÍAS</t>
  </si>
  <si>
    <t>16.2.1</t>
  </si>
  <si>
    <t xml:space="preserve">De Ø1/2" PVC (SCH-40)  </t>
  </si>
  <si>
    <t>16.2.2</t>
  </si>
  <si>
    <t>De Ø3/4" PVC (SCH-40)</t>
  </si>
  <si>
    <t>16.2.3</t>
  </si>
  <si>
    <t xml:space="preserve">De Ø1" PVC (SCH-40) </t>
  </si>
  <si>
    <t>16.2.4</t>
  </si>
  <si>
    <t xml:space="preserve">De Ø2" PVC (SCH-40) </t>
  </si>
  <si>
    <t>16.2.5</t>
  </si>
  <si>
    <t>De Ø3" PVC SDR-26 C/JG</t>
  </si>
  <si>
    <t>SUMINISTRO DE:</t>
  </si>
  <si>
    <t>16.3.1</t>
  </si>
  <si>
    <t>Coupling Ø1/2" PVC</t>
  </si>
  <si>
    <t>16.3.2</t>
  </si>
  <si>
    <t>Coupling Ø3/4" PVC</t>
  </si>
  <si>
    <t>16.3.3</t>
  </si>
  <si>
    <t>Coupling Ø1" PVC</t>
  </si>
  <si>
    <t>16.3.4</t>
  </si>
  <si>
    <t>Coupling Ø2" PVC</t>
  </si>
  <si>
    <t>16.3.5</t>
  </si>
  <si>
    <t>Junta mecánica tipo Dresser Ø3" 150 PSI</t>
  </si>
  <si>
    <t xml:space="preserve">MANO DE OBRA </t>
  </si>
  <si>
    <t>16.4.1</t>
  </si>
  <si>
    <t>Maestro plomero (1H)</t>
  </si>
  <si>
    <t>Día</t>
  </si>
  <si>
    <t>16.4.2</t>
  </si>
  <si>
    <t>Peón (2H)</t>
  </si>
  <si>
    <t>LIMPIEZA CONTINUA Y FINAL</t>
  </si>
  <si>
    <t>Meses</t>
  </si>
  <si>
    <t>SUB-TOTAL A</t>
  </si>
  <si>
    <t>B</t>
  </si>
  <si>
    <t>PLANTA DEPURADORA DE AGUAS RESIDUALES</t>
  </si>
  <si>
    <t>I</t>
  </si>
  <si>
    <t>PRELIMINAR</t>
  </si>
  <si>
    <t>Limpieza de área en general, incluido corte y bote de árboles y malezas, con equipos y camión, D=5 Km</t>
  </si>
  <si>
    <t>M²</t>
  </si>
  <si>
    <t>Demolición y bote de hormigón en taludes y fondo de lagunas existentes, con equipos y camión, D=5 Km.</t>
  </si>
  <si>
    <t>SUB-TOTAL FASE I</t>
  </si>
  <si>
    <t>LAGUNAS FACULTATIVAS (2 UD)</t>
  </si>
  <si>
    <t>REPLANTEO Y TOPOGRAFÍA</t>
  </si>
  <si>
    <t>Visita</t>
  </si>
  <si>
    <t>TALUD</t>
  </si>
  <si>
    <t>Corte y redefinición, (Ver detalle en planos).</t>
  </si>
  <si>
    <t>Relleno compactado con compactador mecánico, h=0.05m</t>
  </si>
  <si>
    <t>M³c</t>
  </si>
  <si>
    <t>MOVIMIENTO DE TIERRA</t>
  </si>
  <si>
    <t>Excavación material no clasificado c/equipo</t>
  </si>
  <si>
    <t>M³n</t>
  </si>
  <si>
    <t>Suministro y colocación de asiento de arena</t>
  </si>
  <si>
    <t>M³</t>
  </si>
  <si>
    <t>Relleno compactado con compactador mecánico, en capas de 0.20m</t>
  </si>
  <si>
    <t xml:space="preserve">Bote de material con camión D= 5 km (incluye carguío y esparcimiento en botadero) </t>
  </si>
  <si>
    <t>M³E</t>
  </si>
  <si>
    <t>SUMINISTRO DE TUBERÍA DESDE DESARENADOR A ENTRADA LAGUNAS FACULTATIVAS</t>
  </si>
  <si>
    <t>De Ø20" PVC SDR 32.5 C/J.G  + 6% de pérdida por campana</t>
  </si>
  <si>
    <t>De Ø16" PVC SDR 32.5 C/J.G  + 5% de pérdida por campana</t>
  </si>
  <si>
    <t>COLOCACIÓN DE TUBERÍA DESDE DESARENADOR A ENTRADA LAGUNAS FACULTATIVAS</t>
  </si>
  <si>
    <t>De Ø20" PVC SDR 32.5 C/J.G.</t>
  </si>
  <si>
    <t xml:space="preserve">De Ø16" PVC SDR 32.5 C/J.G. </t>
  </si>
  <si>
    <t>REVESTIMIENTO TOTAL DE TALUDES</t>
  </si>
  <si>
    <t>H.A. con malla electrosoldada (2.5 x 2.5) - (100X100), F'c=210 Kg/Cm² hidrófugo, F'y=5000 Kg/cm² (Malla).</t>
  </si>
  <si>
    <t>IMPERMEABILIZACIÓN TOTAL DE FONDO LAGUNAS</t>
  </si>
  <si>
    <t>H.S. hidrófugo en suelo cemento con relación 1:5 y e= 0.10 m</t>
  </si>
  <si>
    <t>VERTEDERO DE SALIDA</t>
  </si>
  <si>
    <t>MOVIMIENTO DE TIERRA.</t>
  </si>
  <si>
    <t>1.1.2</t>
  </si>
  <si>
    <t>Relleno compactado con compactador mecánico, en capas de 0.20m.</t>
  </si>
  <si>
    <t>SUMINISTRO DE TUBERÍA DESDE SALIDA VERTEDEROS A LAGUNA DE ACABADO</t>
  </si>
  <si>
    <t>COLOCACIÓN DE TUBERIA  DESDE SALIDA VERTEDEROS A LAGUNA DE ACABADO.</t>
  </si>
  <si>
    <t>CONSTRUCCIÓN DE VERTEDEROS DE SALIDA EN H.A.</t>
  </si>
  <si>
    <t>H.A. con e=0.15 m, Ø3/8" @0.20 m, l =15 m, F'c=210 kg/cm² hidrófugo y F'y=4200 Kg/Cm² (ver detalle planos ), 2.215 qq/m³</t>
  </si>
  <si>
    <t>MOVIMIENTO DE TIERRA PARA REGISTRO</t>
  </si>
  <si>
    <t>Excavación para registros con equipo (Ver detalle planos)</t>
  </si>
  <si>
    <t>CONSTRUCCIÓN REGISTROS INTERCONEXIÓN TUBERÍAS</t>
  </si>
  <si>
    <t>Registro H&lt;1.50 m, 1.10 m X 1.10 m (ver detalles en plano)</t>
  </si>
  <si>
    <t>SUB-TOTAL FASE II</t>
  </si>
  <si>
    <t>III</t>
  </si>
  <si>
    <t>LAGUNA DE ACABADO</t>
  </si>
  <si>
    <t>Corte y redefinición de taludes (Ver detalle en planos)</t>
  </si>
  <si>
    <t>Relleno compactado con caliche y equipo mecánico, h=0.05m</t>
  </si>
  <si>
    <t>Excavación para vertederos de salida con equipo (Ver detalle planos)</t>
  </si>
  <si>
    <t>Excavación para tuberías salida a canal riego en Ø20" con equipo</t>
  </si>
  <si>
    <t>Excavación zapata muros mampostería, 0.80 m X 1.10 m</t>
  </si>
  <si>
    <t>Excavación zapata columnas de amarre, 1.20 m X 1.20 m</t>
  </si>
  <si>
    <t>Relleno compactado con compactador mecánico, en capas de 0.20 m</t>
  </si>
  <si>
    <t>SUMINISTRO DE TUBERÍA DESDE SALIDA LAGUNA DE ACABADO A CANAL DE RIEGO</t>
  </si>
  <si>
    <t>De Ø20" PVC SDR 32.5 C/J.G.  + 6% de pérdida por campana</t>
  </si>
  <si>
    <t>COLOCACIÓN DE TUBERÍA DESDE SALIDA  LAGUNA DE ACABADO A CANAL DE RIEGO</t>
  </si>
  <si>
    <t xml:space="preserve">De Ø20" PVC SDR 32.5 C/J.G.  </t>
  </si>
  <si>
    <t>REVESTIMIENTO  TOTAL DE TALUDES</t>
  </si>
  <si>
    <t>H.A. con malla electrosoldada (2.5x2.5) -(100x100), F'c=210 kg/cm² hidrófugo, F'y=5000 kg/cm² (Malla).</t>
  </si>
  <si>
    <t>H.S. hidrófugo en suelo cemento con relación 1:5 y espesor de 0.10 m</t>
  </si>
  <si>
    <r>
      <t>CONSTRUCCIÓN MUROS DE MAMPOSTERÍA, HORMIGÓN ARMADO F'c=210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, (VER DETALLE EN PLANOS), EN:</t>
    </r>
  </si>
  <si>
    <t xml:space="preserve">Zapata de muros, A=0.80m y E=0.30m, 0.57 qq/m³. </t>
  </si>
  <si>
    <t>Zapata columnas de amarre, 0.25M x 0.25m, 0.96 qq/m³.</t>
  </si>
  <si>
    <t>Columnas de amarre 0.25m m 0.25m, 5.13 qq/m³.</t>
  </si>
  <si>
    <t>Viga de amarre BNP, 0.20m x 0.20m, 3.31 qq/m³.</t>
  </si>
  <si>
    <t>Viga de amarre SNP, 0.20m x 0.20m, 3.31 Qqq/m³.</t>
  </si>
  <si>
    <t>Muros de bloques 8" BNP, Ø3/8"@0.20m, cámaras llenas</t>
  </si>
  <si>
    <t>Muros de bloques 8" SNP, Ø3/8"@0.20m, cámaras llenas</t>
  </si>
  <si>
    <t>Fraguache en vigas y columnas</t>
  </si>
  <si>
    <t>Pañete Exterior</t>
  </si>
  <si>
    <t>Cantos</t>
  </si>
  <si>
    <t>H.A. con e=0.15m, Ø3/8" @0.20 m, L =15 m, F'c = 210 kg/cm² hidrófugo y F'y=4200 Kg/Cm² (Ver detalle planos ), 2.215 qq/m³</t>
  </si>
  <si>
    <t>SUB-TOTAL FASE III</t>
  </si>
  <si>
    <t>IV</t>
  </si>
  <si>
    <t xml:space="preserve">DESARENADOR </t>
  </si>
  <si>
    <t>Excavación terreno, material indefinido, h=1.92 m, con equipo.</t>
  </si>
  <si>
    <t>M³e</t>
  </si>
  <si>
    <r>
      <t>HORMIGON ARMADO EN : F'c=210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EN:</t>
    </r>
  </si>
  <si>
    <t>Losa de fondo, e=0.30 m, 4.42 qq/m³</t>
  </si>
  <si>
    <t>Muros exteriores, e=0.25 m, 2.12 qq/m³</t>
  </si>
  <si>
    <t>Muro central, e=0.20 m, 2.65 qq/m³</t>
  </si>
  <si>
    <t>Muro rebose, e=0.20 m, 2.73 qq/m³</t>
  </si>
  <si>
    <t>Losa pasillo central para manejo limpieza sobre rejillas, 0.80 m x 0.12 m espesor,  3.76 qq/m³</t>
  </si>
  <si>
    <t>H.S. frotado sobre losa de fondo para lograr pendiente deslizamiento arenas, F'c=140 kg/cm²</t>
  </si>
  <si>
    <t>H.S. en entrada para conducción aguas hacia compuertas, F'c=140 Kg/Cm²</t>
  </si>
  <si>
    <t>H.S. nivelación y limpieza de fondo, e=0.05m, F'c=140 kg/cm².</t>
  </si>
  <si>
    <t>TERMINACIÓN DE SUPERFICIES</t>
  </si>
  <si>
    <t>Fraguache</t>
  </si>
  <si>
    <t>Pañete Interior</t>
  </si>
  <si>
    <t>COMPUERTA TIPO CHANNEL CON VOLANTA,1.00M X 0.90M, EN ACERO INOXIDABLE</t>
  </si>
  <si>
    <t>REJILLA EN BARRAS Ø1/2" ACERO INOXIDABLE, SEPARACIÓN = 0.0134 M, 0.95M X 1.15M (VER DISEÑO EN PLANOS)</t>
  </si>
  <si>
    <t>CANASTA DE MALLA EN ACERO INOXIDABLE (VER DISEÑO EN PLANOS)</t>
  </si>
  <si>
    <t>SUB-TOTAL FASE IV</t>
  </si>
  <si>
    <t>V</t>
  </si>
  <si>
    <t>CASETA DE UNA (1) HABITACIÓN PARA VIGILANTE</t>
  </si>
  <si>
    <t>P.A.</t>
  </si>
  <si>
    <t>Excavación zapatas a mano, material indefinido, h=0.85m.</t>
  </si>
  <si>
    <t>Relleno compactado con material granular, c/equipo (incluyen suministro material)</t>
  </si>
  <si>
    <t>HORMIGÓN ARMADO  (F'c=210 KG/CM²) EN:</t>
  </si>
  <si>
    <t>Zapata de muros, h=0.25m - 0.88 qq/m³</t>
  </si>
  <si>
    <t>Viga de amarre BNP, 0.15m x 0.20m, 2.89 qq/m³</t>
  </si>
  <si>
    <t>Viga de amarre SNP, 0.15m x 0.20m, 2.64 qq/m³</t>
  </si>
  <si>
    <t>Losa de piso, h=0.10m,  0.27 qq/m³</t>
  </si>
  <si>
    <t>Losa de techo, h=0.12m, 3.28 qq/m³</t>
  </si>
  <si>
    <t>Columna C1, 0.15m x 0.30m - 4.47 qq/m³</t>
  </si>
  <si>
    <t>Viga Dintel D2, 0.15m x 0.40m, 3.00 qq/m³</t>
  </si>
  <si>
    <t xml:space="preserve">MUROS DE BLOCK </t>
  </si>
  <si>
    <t>B.N.P de Ø6"</t>
  </si>
  <si>
    <t>S.N.P de Ø6"</t>
  </si>
  <si>
    <t>S.N.P de Ø4"</t>
  </si>
  <si>
    <t>TERMINACIÓN DE SUPERFICIE:</t>
  </si>
  <si>
    <t>Pañete Techo</t>
  </si>
  <si>
    <t>Fino de Techo</t>
  </si>
  <si>
    <t>Fino pulido losa de piso</t>
  </si>
  <si>
    <t>Pintura Acrílica</t>
  </si>
  <si>
    <t>Antepecho de Hormigón simple</t>
  </si>
  <si>
    <t>Zabaleta de techo</t>
  </si>
  <si>
    <t>Desagüe de techo</t>
  </si>
  <si>
    <t>SUMINISTRO E INSTALACIÓN PUERTAS Y VENTANAS</t>
  </si>
  <si>
    <t>Puerta de Polimetal, 2.10m x 0.90 m, incluye cerradura</t>
  </si>
  <si>
    <t>Ventana Salomónica AA aluminio, color blanco, 0.60m x 0.40m</t>
  </si>
  <si>
    <t>Ventana salomónica AA aluminio, color blanco, 0.80m x 1.20m</t>
  </si>
  <si>
    <t>Verja de protección en H.N</t>
  </si>
  <si>
    <t>P²</t>
  </si>
  <si>
    <t>INSTALACIONES SANITARIAS</t>
  </si>
  <si>
    <t>Inodoro sencillo completo</t>
  </si>
  <si>
    <t>Lavamanos sencillo completo</t>
  </si>
  <si>
    <t>Ducha</t>
  </si>
  <si>
    <t>Desagüe de piso</t>
  </si>
  <si>
    <t>Tinaco 150 gl completo</t>
  </si>
  <si>
    <t>Cámara de inspección</t>
  </si>
  <si>
    <t>Cámara Séptica</t>
  </si>
  <si>
    <t>Pozo filtrante  (Ver especificaciones técnicas).</t>
  </si>
  <si>
    <t>INSTALACIONES ELÉCTRICAS</t>
  </si>
  <si>
    <t>Salida cenital</t>
  </si>
  <si>
    <t>Salida de pared</t>
  </si>
  <si>
    <t>Salida de tomacorriente doble, 125V, 15A</t>
  </si>
  <si>
    <t>Interruptor sencillo</t>
  </si>
  <si>
    <t>Interruptor doble.</t>
  </si>
  <si>
    <t>Panel de breaker 4C, 120/240 v</t>
  </si>
  <si>
    <t>ACERA PERIMETRAL 0.80 M</t>
  </si>
  <si>
    <t>LIMPIEZA FINAL</t>
  </si>
  <si>
    <t>SUB-TOTAL FASE V</t>
  </si>
  <si>
    <t>VI</t>
  </si>
  <si>
    <t>VERJA PERIMETRAL EN MALLA CICLÓNICA Y BLOQUES, L=1,200 m</t>
  </si>
  <si>
    <t>Excavación zapata con equipo, h=0.85m.</t>
  </si>
  <si>
    <t>Reposición relleno compactado con material excavación.</t>
  </si>
  <si>
    <t>HORMIGÓN ARMADO F'c=180 KG/CM² Y F'y=4200 KG/CM² EN:</t>
  </si>
  <si>
    <t>Zapata de muro (0.45 m 0.25 m)  - 0.87 qq/m³</t>
  </si>
  <si>
    <t>MUROS</t>
  </si>
  <si>
    <t>Bloques de 6" Ø3/8"@0.40m SNP</t>
  </si>
  <si>
    <t>Bloques de 6"  Ø3/8"@0.40m  BNP</t>
  </si>
  <si>
    <t>SUMINISTRO E INSTALACIÓN TUBOS GALVANIZADOS Ø2" X 10', COLOCADOS @ 15 M</t>
  </si>
  <si>
    <t>SUMINISTRO E INSTALACIÓN TUBOS GALVANIZADOS Ø1.1/2" X 10', COLOCADOS @ 3M</t>
  </si>
  <si>
    <t>SUMINISTRO E INSTALACIÓN TUBOS GALVANIZADOS Ø1.1/4" X 20', COLOCADOS @ 3M</t>
  </si>
  <si>
    <t>SUMINISTRO E INSTALACIÓN MALLA CICLÓNICA GALVANIZADA 6' X 50 M (INCLUYE ACCESORIOS E INSTALACIÓN)</t>
  </si>
  <si>
    <t>ZABALETA PARA AMARRE MALLA A MURO DE BLOQUES</t>
  </si>
  <si>
    <t>SUMINISTRO Y COLOCACIÓN DE ALAMBRE GALVANIZADO TIPO TRINCHERA</t>
  </si>
  <si>
    <t xml:space="preserve">PORTÓN CORREDIZO EN MALLA CICLÓNICA Y TUBOS Ø2" (VER DISEÑO EN PLANOS) (L=4 M) </t>
  </si>
  <si>
    <t>ILUMINACIÓN EXTERIOR</t>
  </si>
  <si>
    <t>Lámpara tipo cobra 175W HPS, 120/240V, Fotocelda y brazo 6' incluye. estructura AP-103.</t>
  </si>
  <si>
    <t>Poste H.A. Pretensado, h=25', CLASE III.</t>
  </si>
  <si>
    <t>Registro eléctrico.</t>
  </si>
  <si>
    <t>Estructura TR-105 (Incluye transformador 15KVA, 1Ø, 12.5/7.2KV, 120/240V).</t>
  </si>
  <si>
    <t>Alimentación eléctrica en vynil UF 10/3C (Incl. accesorios y conectores).</t>
  </si>
  <si>
    <t xml:space="preserve"> M</t>
  </si>
  <si>
    <t>Hoyo para postes.</t>
  </si>
  <si>
    <t>Hoyo para vientos.</t>
  </si>
  <si>
    <t>SUB-TOTAL FASE VI</t>
  </si>
  <si>
    <t>VII</t>
  </si>
  <si>
    <t xml:space="preserve">CAMINO DE ACCESO EXTERNO E  INTERNO Y PARQUEO, L=1,800 m </t>
  </si>
  <si>
    <t>TRABAJOS PRELIMINARES</t>
  </si>
  <si>
    <t>Ingeniería y topografía de campo</t>
  </si>
  <si>
    <t>Desmonte y corte capa vegetal</t>
  </si>
  <si>
    <t>Corte de material no clasificado, con equipo (un espesor de 30 cm)</t>
  </si>
  <si>
    <t>Bote material, D=5K km</t>
  </si>
  <si>
    <t xml:space="preserve">RELLENO PARA CONFORMAR RASANTE </t>
  </si>
  <si>
    <t>Suministro material de mina</t>
  </si>
  <si>
    <t>Regado, nivelado y perfilado con equipo</t>
  </si>
  <si>
    <t>Compactado y mojado con equipo</t>
  </si>
  <si>
    <t>IMPRIMACIÓN VÍA DE ACCESO</t>
  </si>
  <si>
    <t>Imprimación doble con RC2.</t>
  </si>
  <si>
    <t>PARQUEO PARA 4 VEHÍCULOS EN GRAVA COMPACTADA</t>
  </si>
  <si>
    <t>JARDINERÍA EN GENERAL. ACONDICIONAMIENTO DE ÁREAS VERDES, SIEMBRA DE ESPECIES LOCALES Y PLANTAS DECORATIVAS</t>
  </si>
  <si>
    <t>SUB-TOTAL FASE VII</t>
  </si>
  <si>
    <t>SUB-TOTAL B</t>
  </si>
  <si>
    <t>C</t>
  </si>
  <si>
    <t>VARIOS</t>
  </si>
  <si>
    <t>Valla anunciando obra 16' x 8' impresión full color conteniendo logo de INAPA, nombre de proyecto y contratista. estructura en tubos galvanizados 1.1/2" x 1.1/2" y soportes en tubo cuadrado 4" x 4".</t>
  </si>
  <si>
    <t>Campamento (Alquiler de Solar o Casa  y Caseta materiales ).</t>
  </si>
  <si>
    <t>Mes</t>
  </si>
  <si>
    <t>SUB TOTAL C</t>
  </si>
  <si>
    <t>SUB TOTAL GENERAL</t>
  </si>
  <si>
    <t>GASTOS INDIRECTOS</t>
  </si>
  <si>
    <t>Gastos Administrativos</t>
  </si>
  <si>
    <t>Honorarios Profesionales</t>
  </si>
  <si>
    <t>Seguros, Pólizas y Fianzas</t>
  </si>
  <si>
    <t>Supervisión de la Obra</t>
  </si>
  <si>
    <t>Gastos de Transporte</t>
  </si>
  <si>
    <t>Ley 6-86</t>
  </si>
  <si>
    <t>Estudios (Sociales, Ambientales, Geotécnicos, Topográficos y de Calidad, entre otros)</t>
  </si>
  <si>
    <t>Medida de Compensación Ambiental</t>
  </si>
  <si>
    <t>CODIA</t>
  </si>
  <si>
    <t>ITBIS de honorarios profesionales(Ley 07-2007)</t>
  </si>
  <si>
    <t>Mantenimiento y Operación sistemas INAPA</t>
  </si>
  <si>
    <t>Imprevistos</t>
  </si>
  <si>
    <t>TOTAL GASTOS INDIRECTOS</t>
  </si>
  <si>
    <t>TOTAL A CONTRATAR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</si>
</sst>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-#,##0"/>
    <numFmt numFmtId="165" formatCode="#,##0.0;\-#,##0.0"/>
    <numFmt numFmtId="166" formatCode="#,##0.0_);\(#,##0.0\)"/>
    <numFmt numFmtId="167" formatCode="_(* #,##0_);_(* \(#,##0\);_(* &quot;-&quot;??_);_(@_)"/>
    <numFmt numFmtId="168" formatCode="_-* #,##0.00\ _€_-;\-* #,##0.00\ _€_-;_-* &quot;-&quot;??\ _€_-;_-@_-"/>
    <numFmt numFmtId="169" formatCode="_-* #,##0.00_-;\-* #,##0.00_-;_-* &quot;-&quot;??_-;_-@_-"/>
    <numFmt numFmtId="170" formatCode="_-* #,##0.0_-;\-* #,##0.0_-;_-* &quot;-&quot;??_-;_-@_-"/>
    <numFmt numFmtId="171" formatCode="#,##0.00;[Red]#,##0.00"/>
    <numFmt numFmtId="172" formatCode="0.0"/>
    <numFmt numFmtId="173" formatCode="#,##0.00;\-#,##0.00"/>
    <numFmt numFmtId="174" formatCode="0.0.0"/>
    <numFmt numFmtId="175" formatCode="#,##0.0.0"/>
    <numFmt numFmtId="176" formatCode="0.00;[Red]0.00"/>
    <numFmt numFmtId="177" formatCode="General_)"/>
    <numFmt numFmtId="178" formatCode="#,##0.0;[Red]#,##0.0"/>
    <numFmt numFmtId="179" formatCode="0;[Red]0"/>
    <numFmt numFmtId="180" formatCode="0.0;[Red]0.0"/>
    <numFmt numFmtId="181" formatCode="0.00_)"/>
    <numFmt numFmtId="182" formatCode="0.0_)"/>
  </numFmts>
  <fonts count="23">
    <font>
      <sz val="12"/>
      <name val="Courier"/>
    </font>
    <font>
      <sz val="12"/>
      <name val="Courie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1"/>
      <color rgb="FF000000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Arial"/>
      <family val="2"/>
    </font>
    <font>
      <b/>
      <vertAlign val="superscript"/>
      <sz val="10"/>
      <name val="Arial"/>
      <family val="2"/>
    </font>
    <font>
      <sz val="10"/>
      <name val="Gill Sans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2"/>
      <name val="Courier"/>
    </font>
    <font>
      <sz val="8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</borders>
  <cellStyleXfs count="23">
    <xf numFmtId="39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39" fontId="19" fillId="0" borderId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81" fontId="22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</cellStyleXfs>
  <cellXfs count="295">
    <xf numFmtId="39" fontId="0" fillId="0" borderId="0" xfId="0"/>
    <xf numFmtId="39" fontId="3" fillId="0" borderId="0" xfId="0" applyFont="1" applyAlignment="1">
      <alignment vertical="top"/>
    </xf>
    <xf numFmtId="39" fontId="3" fillId="0" borderId="0" xfId="0" applyFont="1" applyAlignment="1">
      <alignment horizontal="left" vertical="top"/>
    </xf>
    <xf numFmtId="39" fontId="5" fillId="0" borderId="0" xfId="0" applyFont="1" applyAlignment="1" applyProtection="1">
      <alignment horizontal="left" vertical="top"/>
      <protection locked="0"/>
    </xf>
    <xf numFmtId="39" fontId="6" fillId="0" borderId="0" xfId="0" applyFont="1" applyAlignment="1">
      <alignment horizontal="right" vertical="top"/>
    </xf>
    <xf numFmtId="39" fontId="6" fillId="0" borderId="0" xfId="0" applyFont="1" applyAlignment="1">
      <alignment horizontal="center" vertical="top"/>
    </xf>
    <xf numFmtId="39" fontId="6" fillId="0" borderId="0" xfId="0" applyFont="1" applyAlignment="1" applyProtection="1">
      <alignment horizontal="center" vertical="top"/>
      <protection locked="0"/>
    </xf>
    <xf numFmtId="39" fontId="6" fillId="0" borderId="0" xfId="0" applyFont="1" applyAlignment="1">
      <alignment vertical="top"/>
    </xf>
    <xf numFmtId="39" fontId="3" fillId="2" borderId="3" xfId="0" applyFont="1" applyFill="1" applyBorder="1" applyAlignment="1" applyProtection="1">
      <alignment vertical="top"/>
      <protection locked="0"/>
    </xf>
    <xf numFmtId="39" fontId="8" fillId="2" borderId="0" xfId="0" applyFont="1" applyFill="1" applyAlignment="1">
      <alignment horizontal="left" vertical="top"/>
    </xf>
    <xf numFmtId="39" fontId="8" fillId="2" borderId="0" xfId="0" applyFont="1" applyFill="1" applyAlignment="1">
      <alignment vertical="top"/>
    </xf>
    <xf numFmtId="4" fontId="8" fillId="2" borderId="0" xfId="0" applyNumberFormat="1" applyFont="1" applyFill="1" applyAlignment="1">
      <alignment vertical="top"/>
    </xf>
    <xf numFmtId="167" fontId="2" fillId="2" borderId="4" xfId="1" applyNumberFormat="1" applyFont="1" applyFill="1" applyBorder="1" applyAlignment="1" applyProtection="1">
      <alignment horizontal="right" vertical="top"/>
    </xf>
    <xf numFmtId="171" fontId="3" fillId="2" borderId="4" xfId="5" applyNumberFormat="1" applyFont="1" applyFill="1" applyBorder="1" applyAlignment="1" applyProtection="1">
      <alignment horizontal="right" vertical="top" wrapText="1"/>
      <protection locked="0"/>
    </xf>
    <xf numFmtId="171" fontId="2" fillId="2" borderId="4" xfId="5" applyNumberFormat="1" applyFont="1" applyFill="1" applyBorder="1" applyAlignment="1" applyProtection="1">
      <alignment horizontal="right" vertical="top" wrapText="1"/>
      <protection locked="0"/>
    </xf>
    <xf numFmtId="39" fontId="8" fillId="5" borderId="0" xfId="0" applyFont="1" applyFill="1" applyAlignment="1">
      <alignment vertical="top"/>
    </xf>
    <xf numFmtId="39" fontId="8" fillId="6" borderId="0" xfId="0" applyFont="1" applyFill="1" applyAlignment="1">
      <alignment vertical="top"/>
    </xf>
    <xf numFmtId="39" fontId="3" fillId="2" borderId="4" xfId="0" applyFont="1" applyFill="1" applyBorder="1" applyAlignment="1" applyProtection="1">
      <alignment vertical="top"/>
      <protection locked="0"/>
    </xf>
    <xf numFmtId="39" fontId="3" fillId="7" borderId="12" xfId="0" applyFont="1" applyFill="1" applyBorder="1" applyAlignment="1" applyProtection="1">
      <alignment vertical="top"/>
      <protection locked="0"/>
    </xf>
    <xf numFmtId="39" fontId="3" fillId="0" borderId="0" xfId="0" applyFont="1" applyAlignment="1">
      <alignment horizontal="right" vertical="top"/>
    </xf>
    <xf numFmtId="39" fontId="3" fillId="0" borderId="4" xfId="0" applyFont="1" applyBorder="1" applyAlignment="1">
      <alignment vertical="top" wrapText="1"/>
    </xf>
    <xf numFmtId="39" fontId="3" fillId="2" borderId="7" xfId="0" applyFont="1" applyFill="1" applyBorder="1" applyAlignment="1" applyProtection="1">
      <alignment vertical="top"/>
      <protection locked="0"/>
    </xf>
    <xf numFmtId="39" fontId="3" fillId="0" borderId="4" xfId="0" applyFont="1" applyBorder="1" applyAlignment="1">
      <alignment vertical="top"/>
    </xf>
    <xf numFmtId="39" fontId="6" fillId="2" borderId="5" xfId="0" applyFont="1" applyFill="1" applyBorder="1" applyAlignment="1">
      <alignment vertical="top"/>
    </xf>
    <xf numFmtId="4" fontId="3" fillId="0" borderId="0" xfId="0" applyNumberFormat="1" applyFont="1" applyAlignment="1">
      <alignment vertical="top"/>
    </xf>
    <xf numFmtId="39" fontId="3" fillId="7" borderId="14" xfId="0" applyFont="1" applyFill="1" applyBorder="1" applyAlignment="1" applyProtection="1">
      <alignment vertical="top"/>
      <protection locked="0"/>
    </xf>
    <xf numFmtId="4" fontId="3" fillId="2" borderId="4" xfId="16" applyNumberFormat="1" applyFont="1" applyFill="1" applyBorder="1" applyAlignment="1" applyProtection="1">
      <alignment horizontal="right" vertical="top" wrapText="1"/>
    </xf>
    <xf numFmtId="43" fontId="3" fillId="2" borderId="4" xfId="16" applyFont="1" applyFill="1" applyBorder="1" applyAlignment="1" applyProtection="1">
      <alignment horizontal="center" vertical="top"/>
    </xf>
    <xf numFmtId="39" fontId="3" fillId="0" borderId="0" xfId="0" applyFont="1" applyAlignment="1">
      <alignment vertical="top" wrapText="1"/>
    </xf>
    <xf numFmtId="39" fontId="3" fillId="2" borderId="0" xfId="0" applyFont="1" applyFill="1" applyAlignment="1" applyProtection="1">
      <alignment vertical="top"/>
      <protection locked="0"/>
    </xf>
    <xf numFmtId="39" fontId="3" fillId="2" borderId="0" xfId="0" applyFont="1" applyFill="1" applyAlignment="1" applyProtection="1">
      <alignment horizontal="right" vertical="top" wrapText="1"/>
      <protection locked="0"/>
    </xf>
    <xf numFmtId="39" fontId="3" fillId="2" borderId="0" xfId="0" applyFont="1" applyFill="1" applyAlignment="1" applyProtection="1">
      <alignment horizontal="right" vertical="top"/>
      <protection locked="0"/>
    </xf>
    <xf numFmtId="39" fontId="2" fillId="2" borderId="0" xfId="0" applyFont="1" applyFill="1" applyAlignment="1" applyProtection="1">
      <alignment horizontal="left" vertical="top"/>
      <protection locked="0"/>
    </xf>
    <xf numFmtId="39" fontId="2" fillId="2" borderId="0" xfId="0" applyFont="1" applyFill="1" applyAlignment="1" applyProtection="1">
      <alignment vertical="top"/>
      <protection locked="0"/>
    </xf>
    <xf numFmtId="39" fontId="2" fillId="2" borderId="1" xfId="0" applyFont="1" applyFill="1" applyBorder="1" applyAlignment="1" applyProtection="1">
      <alignment vertical="top"/>
      <protection locked="0"/>
    </xf>
    <xf numFmtId="39" fontId="3" fillId="2" borderId="1" xfId="0" applyFont="1" applyFill="1" applyBorder="1" applyAlignment="1" applyProtection="1">
      <alignment horizontal="right" vertical="top" wrapText="1"/>
      <protection locked="0"/>
    </xf>
    <xf numFmtId="39" fontId="3" fillId="2" borderId="1" xfId="0" applyFont="1" applyFill="1" applyBorder="1" applyAlignment="1" applyProtection="1">
      <alignment horizontal="right" vertical="top"/>
      <protection locked="0"/>
    </xf>
    <xf numFmtId="39" fontId="3" fillId="2" borderId="1" xfId="0" applyFont="1" applyFill="1" applyBorder="1" applyAlignment="1" applyProtection="1">
      <alignment vertical="top"/>
      <protection locked="0"/>
    </xf>
    <xf numFmtId="39" fontId="2" fillId="3" borderId="2" xfId="0" applyFont="1" applyFill="1" applyBorder="1" applyAlignment="1" applyProtection="1">
      <alignment horizontal="center" vertical="top"/>
      <protection locked="0"/>
    </xf>
    <xf numFmtId="39" fontId="2" fillId="3" borderId="2" xfId="0" applyFont="1" applyFill="1" applyBorder="1" applyAlignment="1" applyProtection="1">
      <alignment horizontal="center" vertical="top" wrapText="1"/>
      <protection locked="0"/>
    </xf>
    <xf numFmtId="39" fontId="3" fillId="2" borderId="3" xfId="0" applyFont="1" applyFill="1" applyBorder="1" applyAlignment="1" applyProtection="1">
      <alignment vertical="top" wrapText="1"/>
      <protection locked="0"/>
    </xf>
    <xf numFmtId="4" fontId="3" fillId="2" borderId="4" xfId="0" applyNumberFormat="1" applyFont="1" applyFill="1" applyBorder="1" applyAlignment="1" applyProtection="1">
      <alignment horizontal="left" vertical="top"/>
      <protection locked="0"/>
    </xf>
    <xf numFmtId="4" fontId="3" fillId="2" borderId="4" xfId="0" applyNumberFormat="1" applyFont="1" applyFill="1" applyBorder="1" applyAlignment="1" applyProtection="1">
      <alignment vertical="top"/>
      <protection locked="0"/>
    </xf>
    <xf numFmtId="4" fontId="3" fillId="2" borderId="5" xfId="0" applyNumberFormat="1" applyFont="1" applyFill="1" applyBorder="1" applyAlignment="1" applyProtection="1">
      <alignment vertical="top"/>
      <protection locked="0"/>
    </xf>
    <xf numFmtId="4" fontId="3" fillId="2" borderId="7" xfId="0" applyNumberFormat="1" applyFont="1" applyFill="1" applyBorder="1" applyAlignment="1" applyProtection="1">
      <alignment vertical="top"/>
      <protection locked="0"/>
    </xf>
    <xf numFmtId="4" fontId="3" fillId="2" borderId="4" xfId="5" applyNumberFormat="1" applyFont="1" applyFill="1" applyBorder="1" applyAlignment="1" applyProtection="1">
      <alignment horizontal="right" vertical="top" wrapText="1"/>
      <protection locked="0"/>
    </xf>
    <xf numFmtId="4" fontId="3" fillId="2" borderId="4" xfId="6" applyNumberFormat="1" applyFont="1" applyFill="1" applyBorder="1" applyAlignment="1" applyProtection="1">
      <alignment horizontal="right" vertical="top"/>
      <protection locked="0"/>
    </xf>
    <xf numFmtId="43" fontId="3" fillId="2" borderId="4" xfId="9" applyFont="1" applyFill="1" applyBorder="1" applyAlignment="1" applyProtection="1">
      <alignment vertical="top"/>
      <protection locked="0"/>
    </xf>
    <xf numFmtId="4" fontId="2" fillId="2" borderId="4" xfId="0" applyNumberFormat="1" applyFont="1" applyFill="1" applyBorder="1" applyAlignment="1" applyProtection="1">
      <alignment horizontal="right" vertical="top"/>
      <protection locked="0"/>
    </xf>
    <xf numFmtId="39" fontId="2" fillId="3" borderId="10" xfId="0" applyFont="1" applyFill="1" applyBorder="1" applyAlignment="1" applyProtection="1">
      <alignment horizontal="center" vertical="top" wrapText="1"/>
      <protection locked="0"/>
    </xf>
    <xf numFmtId="39" fontId="3" fillId="2" borderId="4" xfId="0" applyFont="1" applyFill="1" applyBorder="1" applyAlignment="1" applyProtection="1">
      <alignment horizontal="center" vertical="top"/>
      <protection locked="0"/>
    </xf>
    <xf numFmtId="39" fontId="3" fillId="2" borderId="4" xfId="0" applyFont="1" applyFill="1" applyBorder="1" applyAlignment="1" applyProtection="1">
      <alignment vertical="top" wrapText="1"/>
      <protection locked="0"/>
    </xf>
    <xf numFmtId="39" fontId="3" fillId="2" borderId="4" xfId="0" applyFont="1" applyFill="1" applyBorder="1" applyAlignment="1" applyProtection="1">
      <alignment horizontal="right" vertical="top"/>
      <protection locked="0"/>
    </xf>
    <xf numFmtId="4" fontId="17" fillId="2" borderId="4" xfId="2" applyNumberFormat="1" applyFont="1" applyFill="1" applyBorder="1" applyAlignment="1" applyProtection="1">
      <alignment vertical="top"/>
      <protection locked="0"/>
    </xf>
    <xf numFmtId="180" fontId="3" fillId="2" borderId="4" xfId="1" applyNumberFormat="1" applyFont="1" applyFill="1" applyBorder="1" applyAlignment="1" applyProtection="1">
      <alignment horizontal="right" vertical="top"/>
      <protection locked="0"/>
    </xf>
    <xf numFmtId="2" fontId="3" fillId="2" borderId="4" xfId="0" applyNumberFormat="1" applyFont="1" applyFill="1" applyBorder="1" applyAlignment="1" applyProtection="1">
      <alignment horizontal="right"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43" fontId="3" fillId="2" borderId="4" xfId="16" applyFont="1" applyFill="1" applyBorder="1" applyAlignment="1" applyProtection="1">
      <alignment horizontal="center" vertical="top"/>
      <protection locked="0"/>
    </xf>
    <xf numFmtId="43" fontId="3" fillId="2" borderId="4" xfId="1" applyFont="1" applyFill="1" applyBorder="1" applyAlignment="1" applyProtection="1">
      <alignment horizontal="right" vertical="top" wrapText="1"/>
      <protection locked="0"/>
    </xf>
    <xf numFmtId="4" fontId="3" fillId="2" borderId="4" xfId="0" applyNumberFormat="1" applyFont="1" applyFill="1" applyBorder="1" applyAlignment="1" applyProtection="1">
      <alignment vertical="top" wrapText="1"/>
      <protection locked="0"/>
    </xf>
    <xf numFmtId="39" fontId="3" fillId="3" borderId="4" xfId="0" applyFont="1" applyFill="1" applyBorder="1" applyAlignment="1" applyProtection="1">
      <alignment horizontal="center" vertical="top"/>
      <protection locked="0"/>
    </xf>
    <xf numFmtId="4" fontId="2" fillId="3" borderId="4" xfId="0" applyNumberFormat="1" applyFont="1" applyFill="1" applyBorder="1" applyAlignment="1" applyProtection="1">
      <alignment horizontal="right" vertical="top"/>
      <protection locked="0"/>
    </xf>
    <xf numFmtId="43" fontId="3" fillId="3" borderId="7" xfId="16" applyFont="1" applyFill="1" applyBorder="1" applyAlignment="1" applyProtection="1">
      <alignment horizontal="right" vertical="top" wrapText="1"/>
      <protection locked="0"/>
    </xf>
    <xf numFmtId="4" fontId="2" fillId="3" borderId="7" xfId="0" applyNumberFormat="1" applyFont="1" applyFill="1" applyBorder="1" applyAlignment="1" applyProtection="1">
      <alignment horizontal="right" vertical="top"/>
      <protection locked="0"/>
    </xf>
    <xf numFmtId="43" fontId="3" fillId="3" borderId="2" xfId="16" applyFont="1" applyFill="1" applyBorder="1" applyAlignment="1" applyProtection="1">
      <alignment horizontal="right" vertical="top" wrapText="1"/>
      <protection locked="0"/>
    </xf>
    <xf numFmtId="4" fontId="2" fillId="3" borderId="2" xfId="0" applyNumberFormat="1" applyFont="1" applyFill="1" applyBorder="1" applyAlignment="1" applyProtection="1">
      <alignment horizontal="right" vertical="top"/>
      <protection locked="0"/>
    </xf>
    <xf numFmtId="43" fontId="3" fillId="2" borderId="4" xfId="16" applyFont="1" applyFill="1" applyBorder="1" applyAlignment="1" applyProtection="1">
      <alignment horizontal="center" vertical="top" wrapText="1"/>
      <protection locked="0"/>
    </xf>
    <xf numFmtId="43" fontId="3" fillId="2" borderId="4" xfId="16" applyFont="1" applyFill="1" applyBorder="1" applyAlignment="1" applyProtection="1">
      <alignment horizontal="right" vertical="top" wrapText="1"/>
      <protection locked="0"/>
    </xf>
    <xf numFmtId="43" fontId="2" fillId="2" borderId="4" xfId="16" applyFont="1" applyFill="1" applyBorder="1" applyAlignment="1" applyProtection="1">
      <alignment horizontal="center" vertical="top"/>
      <protection locked="0"/>
    </xf>
    <xf numFmtId="43" fontId="3" fillId="3" borderId="4" xfId="16" applyFont="1" applyFill="1" applyBorder="1" applyAlignment="1" applyProtection="1">
      <alignment horizontal="center" vertical="top" wrapText="1"/>
      <protection locked="0"/>
    </xf>
    <xf numFmtId="4" fontId="2" fillId="3" borderId="4" xfId="22" applyNumberFormat="1" applyFont="1" applyFill="1" applyBorder="1" applyAlignment="1" applyProtection="1">
      <alignment vertical="top" wrapText="1"/>
      <protection locked="0"/>
    </xf>
    <xf numFmtId="4" fontId="2" fillId="2" borderId="4" xfId="22" applyNumberFormat="1" applyFont="1" applyFill="1" applyBorder="1" applyAlignment="1" applyProtection="1">
      <alignment vertical="top" wrapText="1"/>
      <protection locked="0"/>
    </xf>
    <xf numFmtId="43" fontId="3" fillId="3" borderId="7" xfId="16" applyFont="1" applyFill="1" applyBorder="1" applyAlignment="1" applyProtection="1">
      <alignment horizontal="center" vertical="top"/>
      <protection locked="0"/>
    </xf>
    <xf numFmtId="4" fontId="2" fillId="3" borderId="7" xfId="22" applyNumberFormat="1" applyFont="1" applyFill="1" applyBorder="1" applyAlignment="1" applyProtection="1">
      <alignment vertical="top"/>
      <protection locked="0"/>
    </xf>
    <xf numFmtId="39" fontId="3" fillId="2" borderId="16" xfId="0" applyFont="1" applyFill="1" applyBorder="1" applyAlignment="1" applyProtection="1">
      <alignment horizontal="right" vertical="top"/>
      <protection locked="0"/>
    </xf>
    <xf numFmtId="39" fontId="2" fillId="2" borderId="16" xfId="0" applyFont="1" applyFill="1" applyBorder="1" applyAlignment="1" applyProtection="1">
      <alignment horizontal="right" vertical="top" wrapText="1"/>
      <protection locked="0"/>
    </xf>
    <xf numFmtId="4" fontId="3" fillId="2" borderId="16" xfId="0" applyNumberFormat="1" applyFont="1" applyFill="1" applyBorder="1" applyAlignment="1" applyProtection="1">
      <alignment horizontal="center" vertical="top"/>
      <protection locked="0"/>
    </xf>
    <xf numFmtId="43" fontId="3" fillId="2" borderId="16" xfId="16" applyFont="1" applyFill="1" applyBorder="1" applyAlignment="1" applyProtection="1">
      <alignment horizontal="center" vertical="top"/>
      <protection locked="0"/>
    </xf>
    <xf numFmtId="4" fontId="2" fillId="2" borderId="16" xfId="22" applyNumberFormat="1" applyFont="1" applyFill="1" applyBorder="1" applyAlignment="1" applyProtection="1">
      <alignment vertical="top"/>
      <protection locked="0"/>
    </xf>
    <xf numFmtId="39" fontId="3" fillId="2" borderId="0" xfId="0" applyFont="1" applyFill="1" applyAlignment="1" applyProtection="1">
      <alignment vertical="top" wrapText="1"/>
      <protection locked="0"/>
    </xf>
    <xf numFmtId="39" fontId="3" fillId="0" borderId="0" xfId="0" applyFont="1" applyAlignment="1" applyProtection="1">
      <alignment vertical="top"/>
      <protection locked="0"/>
    </xf>
    <xf numFmtId="39" fontId="3" fillId="0" borderId="0" xfId="0" applyFont="1" applyAlignment="1" applyProtection="1">
      <alignment vertical="top" wrapText="1"/>
      <protection locked="0"/>
    </xf>
    <xf numFmtId="39" fontId="7" fillId="2" borderId="4" xfId="0" applyFont="1" applyFill="1" applyBorder="1" applyAlignment="1" applyProtection="1">
      <alignment horizontal="center" vertical="top"/>
    </xf>
    <xf numFmtId="0" fontId="2" fillId="2" borderId="4" xfId="3" applyFont="1" applyFill="1" applyBorder="1" applyAlignment="1" applyProtection="1">
      <alignment horizontal="left" vertical="top" wrapText="1"/>
    </xf>
    <xf numFmtId="4" fontId="3" fillId="2" borderId="4" xfId="0" applyNumberFormat="1" applyFont="1" applyFill="1" applyBorder="1" applyAlignment="1" applyProtection="1">
      <alignment horizontal="left" vertical="top"/>
    </xf>
    <xf numFmtId="39" fontId="8" fillId="2" borderId="4" xfId="0" applyFont="1" applyFill="1" applyBorder="1" applyAlignment="1" applyProtection="1">
      <alignment vertical="top"/>
    </xf>
    <xf numFmtId="0" fontId="3" fillId="2" borderId="4" xfId="3" applyFill="1" applyBorder="1" applyAlignment="1" applyProtection="1">
      <alignment vertical="top"/>
    </xf>
    <xf numFmtId="4" fontId="3" fillId="2" borderId="4" xfId="0" applyNumberFormat="1" applyFont="1" applyFill="1" applyBorder="1" applyAlignment="1" applyProtection="1">
      <alignment vertical="top"/>
    </xf>
    <xf numFmtId="4" fontId="3" fillId="2" borderId="4" xfId="0" applyNumberFormat="1" applyFont="1" applyFill="1" applyBorder="1" applyAlignment="1" applyProtection="1">
      <alignment horizontal="center" vertical="top"/>
    </xf>
    <xf numFmtId="37" fontId="7" fillId="2" borderId="4" xfId="0" applyNumberFormat="1" applyFont="1" applyFill="1" applyBorder="1" applyAlignment="1" applyProtection="1">
      <alignment vertical="top"/>
    </xf>
    <xf numFmtId="39" fontId="2" fillId="0" borderId="4" xfId="0" applyFont="1" applyBorder="1" applyAlignment="1" applyProtection="1">
      <alignment horizontal="left" vertical="top" wrapText="1"/>
    </xf>
    <xf numFmtId="164" fontId="2" fillId="2" borderId="4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vertical="top"/>
    </xf>
    <xf numFmtId="4" fontId="6" fillId="2" borderId="4" xfId="0" applyNumberFormat="1" applyFont="1" applyFill="1" applyBorder="1" applyAlignment="1" applyProtection="1">
      <alignment horizontal="center" vertical="top"/>
    </xf>
    <xf numFmtId="165" fontId="3" fillId="2" borderId="4" xfId="0" applyNumberFormat="1" applyFont="1" applyFill="1" applyBorder="1" applyAlignment="1" applyProtection="1">
      <alignment vertical="top" wrapText="1"/>
    </xf>
    <xf numFmtId="4" fontId="9" fillId="2" borderId="4" xfId="0" applyNumberFormat="1" applyFont="1" applyFill="1" applyBorder="1" applyAlignment="1" applyProtection="1">
      <alignment vertical="top"/>
    </xf>
    <xf numFmtId="0" fontId="2" fillId="2" borderId="4" xfId="3" applyFont="1" applyFill="1" applyBorder="1" applyAlignment="1" applyProtection="1">
      <alignment vertical="top"/>
    </xf>
    <xf numFmtId="166" fontId="8" fillId="2" borderId="6" xfId="0" applyNumberFormat="1" applyFont="1" applyFill="1" applyBorder="1" applyAlignment="1" applyProtection="1">
      <alignment vertical="top"/>
    </xf>
    <xf numFmtId="39" fontId="11" fillId="2" borderId="4" xfId="0" applyFont="1" applyFill="1" applyBorder="1" applyAlignment="1" applyProtection="1">
      <alignment vertical="top" wrapText="1"/>
    </xf>
    <xf numFmtId="4" fontId="3" fillId="2" borderId="5" xfId="0" applyNumberFormat="1" applyFont="1" applyFill="1" applyBorder="1" applyAlignment="1" applyProtection="1">
      <alignment vertical="top"/>
    </xf>
    <xf numFmtId="39" fontId="11" fillId="2" borderId="4" xfId="0" applyFont="1" applyFill="1" applyBorder="1" applyAlignment="1" applyProtection="1">
      <alignment vertical="top"/>
    </xf>
    <xf numFmtId="39" fontId="11" fillId="2" borderId="4" xfId="0" applyFont="1" applyFill="1" applyBorder="1" applyAlignment="1" applyProtection="1">
      <alignment horizontal="justify" vertical="top" wrapText="1"/>
    </xf>
    <xf numFmtId="37" fontId="7" fillId="2" borderId="6" xfId="0" applyNumberFormat="1" applyFont="1" applyFill="1" applyBorder="1" applyAlignment="1" applyProtection="1">
      <alignment vertical="top"/>
    </xf>
    <xf numFmtId="0" fontId="9" fillId="2" borderId="4" xfId="3" applyFont="1" applyFill="1" applyBorder="1" applyAlignment="1" applyProtection="1">
      <alignment vertical="top" wrapText="1"/>
    </xf>
    <xf numFmtId="0" fontId="3" fillId="2" borderId="4" xfId="3" applyFill="1" applyBorder="1" applyAlignment="1" applyProtection="1">
      <alignment vertical="top" wrapText="1"/>
    </xf>
    <xf numFmtId="39" fontId="3" fillId="2" borderId="4" xfId="0" applyFont="1" applyFill="1" applyBorder="1" applyAlignment="1" applyProtection="1">
      <alignment vertical="top"/>
    </xf>
    <xf numFmtId="39" fontId="2" fillId="2" borderId="4" xfId="0" applyFont="1" applyFill="1" applyBorder="1" applyAlignment="1" applyProtection="1">
      <alignment vertical="top"/>
    </xf>
    <xf numFmtId="166" fontId="8" fillId="2" borderId="4" xfId="0" applyNumberFormat="1" applyFont="1" applyFill="1" applyBorder="1" applyAlignment="1" applyProtection="1">
      <alignment vertical="top"/>
    </xf>
    <xf numFmtId="0" fontId="2" fillId="2" borderId="4" xfId="3" applyFont="1" applyFill="1" applyBorder="1" applyAlignment="1" applyProtection="1">
      <alignment horizontal="justify" vertical="top" wrapText="1"/>
    </xf>
    <xf numFmtId="166" fontId="8" fillId="2" borderId="7" xfId="0" applyNumberFormat="1" applyFont="1" applyFill="1" applyBorder="1" applyAlignment="1" applyProtection="1">
      <alignment vertical="top"/>
    </xf>
    <xf numFmtId="0" fontId="9" fillId="2" borderId="7" xfId="3" applyFont="1" applyFill="1" applyBorder="1" applyAlignment="1" applyProtection="1">
      <alignment vertical="top" wrapText="1"/>
    </xf>
    <xf numFmtId="4" fontId="3" fillId="2" borderId="7" xfId="0" applyNumberFormat="1" applyFont="1" applyFill="1" applyBorder="1" applyAlignment="1" applyProtection="1">
      <alignment vertical="top"/>
    </xf>
    <xf numFmtId="4" fontId="3" fillId="2" borderId="7" xfId="0" applyNumberFormat="1" applyFont="1" applyFill="1" applyBorder="1" applyAlignment="1" applyProtection="1">
      <alignment horizontal="center" vertical="top"/>
    </xf>
    <xf numFmtId="0" fontId="2" fillId="2" borderId="4" xfId="4" applyFont="1" applyFill="1" applyBorder="1" applyAlignment="1" applyProtection="1">
      <alignment horizontal="left" vertical="top" wrapText="1"/>
    </xf>
    <xf numFmtId="4" fontId="3" fillId="2" borderId="4" xfId="5" applyNumberFormat="1" applyFont="1" applyFill="1" applyBorder="1" applyAlignment="1" applyProtection="1">
      <alignment horizontal="right" vertical="top" wrapText="1"/>
    </xf>
    <xf numFmtId="4" fontId="3" fillId="2" borderId="4" xfId="5" applyNumberFormat="1" applyFont="1" applyFill="1" applyBorder="1" applyAlignment="1" applyProtection="1">
      <alignment horizontal="center" vertical="top"/>
    </xf>
    <xf numFmtId="170" fontId="3" fillId="2" borderId="4" xfId="6" applyNumberFormat="1" applyFont="1" applyFill="1" applyBorder="1" applyAlignment="1" applyProtection="1">
      <alignment horizontal="right" vertical="top" wrapText="1"/>
    </xf>
    <xf numFmtId="39" fontId="11" fillId="0" borderId="0" xfId="0" applyFont="1" applyAlignment="1" applyProtection="1">
      <alignment vertical="top"/>
    </xf>
    <xf numFmtId="4" fontId="3" fillId="2" borderId="4" xfId="0" applyNumberFormat="1" applyFont="1" applyFill="1" applyBorder="1" applyAlignment="1" applyProtection="1">
      <alignment horizontal="right" vertical="top"/>
    </xf>
    <xf numFmtId="171" fontId="3" fillId="2" borderId="4" xfId="7" applyNumberFormat="1" applyFill="1" applyBorder="1" applyAlignment="1" applyProtection="1">
      <alignment horizontal="center" vertical="top"/>
    </xf>
    <xf numFmtId="39" fontId="8" fillId="2" borderId="6" xfId="0" applyFont="1" applyFill="1" applyBorder="1" applyAlignment="1" applyProtection="1">
      <alignment vertical="top"/>
    </xf>
    <xf numFmtId="37" fontId="8" fillId="2" borderId="6" xfId="0" applyNumberFormat="1" applyFont="1" applyFill="1" applyBorder="1" applyAlignment="1" applyProtection="1">
      <alignment vertical="top"/>
    </xf>
    <xf numFmtId="39" fontId="9" fillId="2" borderId="4" xfId="0" applyFont="1" applyFill="1" applyBorder="1" applyAlignment="1" applyProtection="1">
      <alignment vertical="top" wrapText="1"/>
    </xf>
    <xf numFmtId="2" fontId="8" fillId="2" borderId="6" xfId="0" applyNumberFormat="1" applyFont="1" applyFill="1" applyBorder="1" applyAlignment="1" applyProtection="1">
      <alignment vertical="top"/>
    </xf>
    <xf numFmtId="1" fontId="7" fillId="2" borderId="6" xfId="0" applyNumberFormat="1" applyFont="1" applyFill="1" applyBorder="1" applyAlignment="1" applyProtection="1">
      <alignment vertical="top"/>
    </xf>
    <xf numFmtId="172" fontId="8" fillId="2" borderId="6" xfId="0" applyNumberFormat="1" applyFont="1" applyFill="1" applyBorder="1" applyAlignment="1" applyProtection="1">
      <alignment vertical="top"/>
    </xf>
    <xf numFmtId="39" fontId="9" fillId="2" borderId="4" xfId="0" applyFont="1" applyFill="1" applyBorder="1" applyAlignment="1" applyProtection="1">
      <alignment vertical="top"/>
    </xf>
    <xf numFmtId="43" fontId="6" fillId="2" borderId="4" xfId="0" applyNumberFormat="1" applyFont="1" applyFill="1" applyBorder="1" applyAlignment="1" applyProtection="1">
      <alignment horizontal="center" vertical="top"/>
    </xf>
    <xf numFmtId="37" fontId="12" fillId="2" borderId="6" xfId="0" applyNumberFormat="1" applyFont="1" applyFill="1" applyBorder="1" applyAlignment="1" applyProtection="1">
      <alignment horizontal="right" vertical="top" wrapText="1"/>
    </xf>
    <xf numFmtId="39" fontId="13" fillId="4" borderId="8" xfId="0" applyFont="1" applyFill="1" applyBorder="1" applyAlignment="1" applyProtection="1">
      <alignment vertical="center" wrapText="1"/>
    </xf>
    <xf numFmtId="4" fontId="6" fillId="2" borderId="5" xfId="0" applyNumberFormat="1" applyFont="1" applyFill="1" applyBorder="1" applyAlignment="1" applyProtection="1">
      <alignment vertical="top"/>
    </xf>
    <xf numFmtId="37" fontId="12" fillId="2" borderId="4" xfId="0" applyNumberFormat="1" applyFont="1" applyFill="1" applyBorder="1" applyAlignment="1" applyProtection="1">
      <alignment horizontal="right" vertical="top" wrapText="1"/>
    </xf>
    <xf numFmtId="39" fontId="13" fillId="4" borderId="8" xfId="0" applyFont="1" applyFill="1" applyBorder="1" applyAlignment="1" applyProtection="1">
      <alignment horizontal="justify" vertical="center" wrapText="1"/>
    </xf>
    <xf numFmtId="4" fontId="6" fillId="2" borderId="4" xfId="0" applyNumberFormat="1" applyFont="1" applyFill="1" applyBorder="1" applyAlignment="1" applyProtection="1">
      <alignment vertical="top"/>
    </xf>
    <xf numFmtId="2" fontId="8" fillId="2" borderId="4" xfId="0" applyNumberFormat="1" applyFont="1" applyFill="1" applyBorder="1" applyAlignment="1" applyProtection="1">
      <alignment vertical="top"/>
    </xf>
    <xf numFmtId="1" fontId="14" fillId="2" borderId="4" xfId="0" applyNumberFormat="1" applyFont="1" applyFill="1" applyBorder="1" applyAlignment="1" applyProtection="1">
      <alignment vertical="top" wrapText="1"/>
    </xf>
    <xf numFmtId="166" fontId="6" fillId="2" borderId="4" xfId="0" applyNumberFormat="1" applyFont="1" applyFill="1" applyBorder="1" applyAlignment="1" applyProtection="1">
      <alignment horizontal="right" vertical="top" wrapText="1"/>
    </xf>
    <xf numFmtId="39" fontId="11" fillId="4" borderId="4" xfId="0" applyFont="1" applyFill="1" applyBorder="1" applyAlignment="1" applyProtection="1">
      <alignment vertical="top" wrapText="1"/>
    </xf>
    <xf numFmtId="172" fontId="6" fillId="2" borderId="7" xfId="0" applyNumberFormat="1" applyFont="1" applyFill="1" applyBorder="1" applyAlignment="1" applyProtection="1">
      <alignment horizontal="right" vertical="top" wrapText="1"/>
    </xf>
    <xf numFmtId="39" fontId="11" fillId="4" borderId="7" xfId="0" applyFont="1" applyFill="1" applyBorder="1" applyAlignment="1" applyProtection="1">
      <alignment vertical="top" wrapText="1"/>
    </xf>
    <xf numFmtId="172" fontId="6" fillId="2" borderId="4" xfId="0" applyNumberFormat="1" applyFont="1" applyFill="1" applyBorder="1" applyAlignment="1" applyProtection="1">
      <alignment horizontal="right" vertical="top" wrapText="1"/>
    </xf>
    <xf numFmtId="37" fontId="7" fillId="2" borderId="4" xfId="0" applyNumberFormat="1" applyFont="1" applyFill="1" applyBorder="1" applyAlignment="1" applyProtection="1">
      <alignment horizontal="right" vertical="top"/>
    </xf>
    <xf numFmtId="0" fontId="2" fillId="2" borderId="4" xfId="8" applyFont="1" applyFill="1" applyBorder="1" applyAlignment="1" applyProtection="1">
      <alignment horizontal="right" vertical="top"/>
    </xf>
    <xf numFmtId="0" fontId="2" fillId="2" borderId="4" xfId="8" applyFont="1" applyFill="1" applyBorder="1" applyAlignment="1" applyProtection="1">
      <alignment vertical="top" wrapText="1"/>
    </xf>
    <xf numFmtId="4" fontId="3" fillId="2" borderId="4" xfId="8" applyNumberFormat="1" applyFill="1" applyBorder="1" applyAlignment="1" applyProtection="1">
      <alignment vertical="top"/>
    </xf>
    <xf numFmtId="4" fontId="3" fillId="2" borderId="4" xfId="8" applyNumberFormat="1" applyFill="1" applyBorder="1" applyAlignment="1" applyProtection="1">
      <alignment horizontal="center" vertical="top"/>
    </xf>
    <xf numFmtId="165" fontId="3" fillId="2" borderId="4" xfId="0" applyNumberFormat="1" applyFont="1" applyFill="1" applyBorder="1" applyAlignment="1" applyProtection="1">
      <alignment horizontal="right" vertical="top"/>
    </xf>
    <xf numFmtId="0" fontId="9" fillId="2" borderId="4" xfId="0" applyNumberFormat="1" applyFont="1" applyFill="1" applyBorder="1" applyAlignment="1" applyProtection="1">
      <alignment vertical="top" wrapText="1"/>
    </xf>
    <xf numFmtId="165" fontId="2" fillId="2" borderId="4" xfId="0" applyNumberFormat="1" applyFont="1" applyFill="1" applyBorder="1" applyAlignment="1" applyProtection="1">
      <alignment horizontal="right" vertical="top"/>
    </xf>
    <xf numFmtId="0" fontId="2" fillId="2" borderId="4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/>
    </xf>
    <xf numFmtId="4" fontId="2" fillId="2" borderId="4" xfId="0" applyNumberFormat="1" applyFont="1" applyFill="1" applyBorder="1" applyAlignment="1" applyProtection="1">
      <alignment horizontal="center" vertical="top"/>
    </xf>
    <xf numFmtId="173" fontId="3" fillId="2" borderId="4" xfId="0" applyNumberFormat="1" applyFont="1" applyFill="1" applyBorder="1" applyAlignment="1" applyProtection="1">
      <alignment horizontal="right" vertical="top"/>
    </xf>
    <xf numFmtId="0" fontId="3" fillId="2" borderId="4" xfId="0" applyNumberFormat="1" applyFont="1" applyFill="1" applyBorder="1" applyAlignment="1" applyProtection="1">
      <alignment vertical="top" wrapText="1"/>
    </xf>
    <xf numFmtId="39" fontId="15" fillId="2" borderId="4" xfId="0" applyFont="1" applyFill="1" applyBorder="1" applyAlignment="1" applyProtection="1">
      <alignment horizontal="justify" vertical="center" wrapText="1"/>
    </xf>
    <xf numFmtId="39" fontId="3" fillId="3" borderId="9" xfId="0" applyFont="1" applyFill="1" applyBorder="1" applyAlignment="1" applyProtection="1">
      <alignment vertical="top"/>
    </xf>
    <xf numFmtId="39" fontId="2" fillId="3" borderId="10" xfId="0" applyFont="1" applyFill="1" applyBorder="1" applyAlignment="1" applyProtection="1">
      <alignment horizontal="center" vertical="top" wrapText="1"/>
    </xf>
    <xf numFmtId="39" fontId="3" fillId="3" borderId="11" xfId="0" applyFont="1" applyFill="1" applyBorder="1" applyAlignment="1" applyProtection="1">
      <alignment vertical="top"/>
    </xf>
    <xf numFmtId="165" fontId="3" fillId="2" borderId="6" xfId="0" applyNumberFormat="1" applyFont="1" applyFill="1" applyBorder="1" applyAlignment="1" applyProtection="1">
      <alignment horizontal="right" vertical="top"/>
    </xf>
    <xf numFmtId="39" fontId="2" fillId="2" borderId="6" xfId="0" applyFont="1" applyFill="1" applyBorder="1" applyAlignment="1" applyProtection="1">
      <alignment horizontal="center" vertical="top"/>
    </xf>
    <xf numFmtId="39" fontId="2" fillId="2" borderId="4" xfId="0" applyFont="1" applyFill="1" applyBorder="1" applyAlignment="1" applyProtection="1">
      <alignment vertical="top" wrapText="1"/>
    </xf>
    <xf numFmtId="37" fontId="2" fillId="2" borderId="6" xfId="0" applyNumberFormat="1" applyFont="1" applyFill="1" applyBorder="1" applyAlignment="1" applyProtection="1">
      <alignment vertical="top"/>
    </xf>
    <xf numFmtId="39" fontId="3" fillId="4" borderId="4" xfId="0" applyFont="1" applyFill="1" applyBorder="1" applyAlignment="1" applyProtection="1">
      <alignment horizontal="justify" vertical="top" wrapText="1"/>
    </xf>
    <xf numFmtId="39" fontId="3" fillId="2" borderId="4" xfId="0" applyFont="1" applyFill="1" applyBorder="1" applyAlignment="1" applyProtection="1">
      <alignment horizontal="center" vertical="top"/>
    </xf>
    <xf numFmtId="39" fontId="3" fillId="7" borderId="12" xfId="0" applyFont="1" applyFill="1" applyBorder="1" applyAlignment="1" applyProtection="1">
      <alignment vertical="top"/>
    </xf>
    <xf numFmtId="39" fontId="2" fillId="7" borderId="12" xfId="0" applyFont="1" applyFill="1" applyBorder="1" applyAlignment="1" applyProtection="1">
      <alignment horizontal="center" vertical="top" wrapText="1"/>
    </xf>
    <xf numFmtId="39" fontId="3" fillId="2" borderId="4" xfId="0" applyFont="1" applyFill="1" applyBorder="1" applyAlignment="1" applyProtection="1">
      <alignment vertical="top" wrapText="1"/>
    </xf>
    <xf numFmtId="37" fontId="3" fillId="2" borderId="13" xfId="0" applyNumberFormat="1" applyFont="1" applyFill="1" applyBorder="1" applyAlignment="1" applyProtection="1">
      <alignment vertical="top"/>
    </xf>
    <xf numFmtId="39" fontId="3" fillId="2" borderId="7" xfId="0" applyFont="1" applyFill="1" applyBorder="1" applyAlignment="1" applyProtection="1">
      <alignment vertical="top" wrapText="1"/>
    </xf>
    <xf numFmtId="39" fontId="3" fillId="2" borderId="7" xfId="0" applyFont="1" applyFill="1" applyBorder="1" applyAlignment="1" applyProtection="1">
      <alignment vertical="top"/>
    </xf>
    <xf numFmtId="39" fontId="3" fillId="2" borderId="7" xfId="0" applyFont="1" applyFill="1" applyBorder="1" applyAlignment="1" applyProtection="1">
      <alignment horizontal="center" vertical="top"/>
    </xf>
    <xf numFmtId="166" fontId="3" fillId="2" borderId="6" xfId="0" applyNumberFormat="1" applyFont="1" applyFill="1" applyBorder="1" applyAlignment="1" applyProtection="1">
      <alignment vertical="top"/>
    </xf>
    <xf numFmtId="39" fontId="3" fillId="4" borderId="4" xfId="0" applyFont="1" applyFill="1" applyBorder="1" applyAlignment="1" applyProtection="1">
      <alignment vertical="top" wrapText="1"/>
    </xf>
    <xf numFmtId="39" fontId="3" fillId="0" borderId="4" xfId="0" applyFont="1" applyBorder="1" applyAlignment="1" applyProtection="1">
      <alignment vertical="top" wrapText="1"/>
    </xf>
    <xf numFmtId="39" fontId="2" fillId="2" borderId="4" xfId="0" applyFont="1" applyFill="1" applyBorder="1" applyAlignment="1" applyProtection="1">
      <alignment horizontal="justify" vertical="top" wrapText="1"/>
    </xf>
    <xf numFmtId="0" fontId="3" fillId="0" borderId="4" xfId="3" applyBorder="1" applyAlignment="1" applyProtection="1">
      <alignment vertical="top" wrapText="1"/>
    </xf>
    <xf numFmtId="37" fontId="2" fillId="2" borderId="6" xfId="0" applyNumberFormat="1" applyFont="1" applyFill="1" applyBorder="1" applyAlignment="1" applyProtection="1">
      <alignment horizontal="right" vertical="top"/>
    </xf>
    <xf numFmtId="166" fontId="3" fillId="2" borderId="4" xfId="0" applyNumberFormat="1" applyFont="1" applyFill="1" applyBorder="1" applyAlignment="1" applyProtection="1">
      <alignment vertical="top"/>
    </xf>
    <xf numFmtId="37" fontId="2" fillId="2" borderId="4" xfId="0" applyNumberFormat="1" applyFont="1" applyFill="1" applyBorder="1" applyAlignment="1" applyProtection="1">
      <alignment vertical="top"/>
    </xf>
    <xf numFmtId="166" fontId="2" fillId="2" borderId="6" xfId="0" applyNumberFormat="1" applyFont="1" applyFill="1" applyBorder="1" applyAlignment="1" applyProtection="1">
      <alignment vertical="top"/>
    </xf>
    <xf numFmtId="174" fontId="3" fillId="2" borderId="6" xfId="0" applyNumberFormat="1" applyFont="1" applyFill="1" applyBorder="1" applyAlignment="1" applyProtection="1">
      <alignment horizontal="right" vertical="top"/>
    </xf>
    <xf numFmtId="175" fontId="3" fillId="2" borderId="6" xfId="0" applyNumberFormat="1" applyFont="1" applyFill="1" applyBorder="1" applyAlignment="1" applyProtection="1">
      <alignment horizontal="right" vertical="top"/>
    </xf>
    <xf numFmtId="39" fontId="3" fillId="2" borderId="4" xfId="0" applyFont="1" applyFill="1" applyBorder="1" applyAlignment="1" applyProtection="1">
      <alignment horizontal="justify" vertical="top" wrapText="1"/>
    </xf>
    <xf numFmtId="175" fontId="3" fillId="2" borderId="6" xfId="0" applyNumberFormat="1" applyFont="1" applyFill="1" applyBorder="1" applyAlignment="1" applyProtection="1">
      <alignment vertical="top"/>
    </xf>
    <xf numFmtId="166" fontId="3" fillId="2" borderId="13" xfId="0" applyNumberFormat="1" applyFont="1" applyFill="1" applyBorder="1" applyAlignment="1" applyProtection="1">
      <alignment vertical="top"/>
    </xf>
    <xf numFmtId="39" fontId="2" fillId="4" borderId="4" xfId="0" applyFont="1" applyFill="1" applyBorder="1" applyAlignment="1" applyProtection="1">
      <alignment vertical="top" wrapText="1"/>
    </xf>
    <xf numFmtId="39" fontId="3" fillId="2" borderId="4" xfId="0" applyFont="1" applyFill="1" applyBorder="1" applyAlignment="1" applyProtection="1">
      <alignment horizontal="right" vertical="top"/>
    </xf>
    <xf numFmtId="39" fontId="3" fillId="0" borderId="6" xfId="0" applyFont="1" applyBorder="1" applyAlignment="1" applyProtection="1">
      <alignment vertical="top"/>
    </xf>
    <xf numFmtId="39" fontId="2" fillId="0" borderId="4" xfId="0" applyFont="1" applyBorder="1" applyAlignment="1" applyProtection="1">
      <alignment horizontal="center" vertical="top" wrapText="1"/>
    </xf>
    <xf numFmtId="39" fontId="3" fillId="0" borderId="4" xfId="0" applyFont="1" applyBorder="1" applyAlignment="1" applyProtection="1">
      <alignment vertical="top"/>
    </xf>
    <xf numFmtId="37" fontId="3" fillId="2" borderId="6" xfId="0" applyNumberFormat="1" applyFont="1" applyFill="1" applyBorder="1" applyAlignment="1" applyProtection="1">
      <alignment vertical="top"/>
    </xf>
    <xf numFmtId="39" fontId="2" fillId="0" borderId="4" xfId="0" applyFont="1" applyBorder="1" applyAlignment="1" applyProtection="1">
      <alignment vertical="top" wrapText="1"/>
    </xf>
    <xf numFmtId="39" fontId="2" fillId="4" borderId="4" xfId="0" applyFont="1" applyFill="1" applyBorder="1" applyAlignment="1" applyProtection="1">
      <alignment horizontal="justify" vertical="top" wrapText="1"/>
    </xf>
    <xf numFmtId="166" fontId="3" fillId="2" borderId="7" xfId="0" applyNumberFormat="1" applyFont="1" applyFill="1" applyBorder="1" applyAlignment="1" applyProtection="1">
      <alignment vertical="top"/>
    </xf>
    <xf numFmtId="39" fontId="3" fillId="4" borderId="7" xfId="0" applyFont="1" applyFill="1" applyBorder="1" applyAlignment="1" applyProtection="1">
      <alignment vertical="top" wrapText="1"/>
    </xf>
    <xf numFmtId="39" fontId="3" fillId="2" borderId="6" xfId="0" applyFont="1" applyFill="1" applyBorder="1" applyAlignment="1" applyProtection="1">
      <alignment vertical="top"/>
    </xf>
    <xf numFmtId="39" fontId="2" fillId="2" borderId="4" xfId="0" applyFont="1" applyFill="1" applyBorder="1" applyAlignment="1" applyProtection="1">
      <alignment horizontal="center" vertical="top"/>
    </xf>
    <xf numFmtId="39" fontId="2" fillId="4" borderId="8" xfId="0" applyFont="1" applyFill="1" applyBorder="1" applyAlignment="1" applyProtection="1">
      <alignment vertical="center" wrapText="1"/>
    </xf>
    <xf numFmtId="176" fontId="3" fillId="2" borderId="4" xfId="0" applyNumberFormat="1" applyFont="1" applyFill="1" applyBorder="1" applyAlignment="1" applyProtection="1">
      <alignment horizontal="right" vertical="top"/>
    </xf>
    <xf numFmtId="4" fontId="17" fillId="2" borderId="4" xfId="0" applyNumberFormat="1" applyFont="1" applyFill="1" applyBorder="1" applyAlignment="1" applyProtection="1">
      <alignment horizontal="center" vertical="top"/>
    </xf>
    <xf numFmtId="39" fontId="3" fillId="2" borderId="6" xfId="0" applyFont="1" applyFill="1" applyBorder="1" applyAlignment="1" applyProtection="1">
      <alignment horizontal="right" vertical="top"/>
    </xf>
    <xf numFmtId="39" fontId="18" fillId="4" borderId="4" xfId="0" applyFont="1" applyFill="1" applyBorder="1" applyAlignment="1" applyProtection="1">
      <alignment vertical="top" wrapText="1"/>
    </xf>
    <xf numFmtId="39" fontId="0" fillId="2" borderId="4" xfId="0" applyFill="1" applyBorder="1" applyAlignment="1" applyProtection="1">
      <alignment vertical="top"/>
    </xf>
    <xf numFmtId="177" fontId="3" fillId="2" borderId="4" xfId="0" applyNumberFormat="1" applyFont="1" applyFill="1" applyBorder="1" applyAlignment="1" applyProtection="1">
      <alignment horizontal="center" vertical="top"/>
    </xf>
    <xf numFmtId="37" fontId="3" fillId="2" borderId="4" xfId="0" applyNumberFormat="1" applyFont="1" applyFill="1" applyBorder="1" applyAlignment="1" applyProtection="1">
      <alignment horizontal="right" vertical="top"/>
    </xf>
    <xf numFmtId="37" fontId="2" fillId="2" borderId="4" xfId="0" applyNumberFormat="1" applyFont="1" applyFill="1" applyBorder="1" applyAlignment="1" applyProtection="1">
      <alignment horizontal="right" vertical="top"/>
    </xf>
    <xf numFmtId="166" fontId="3" fillId="2" borderId="4" xfId="11" applyNumberFormat="1" applyFill="1" applyBorder="1" applyAlignment="1" applyProtection="1">
      <alignment horizontal="right" vertical="top"/>
    </xf>
    <xf numFmtId="166" fontId="3" fillId="2" borderId="4" xfId="0" applyNumberFormat="1" applyFont="1" applyFill="1" applyBorder="1" applyAlignment="1" applyProtection="1">
      <alignment horizontal="right" vertical="top"/>
    </xf>
    <xf numFmtId="178" fontId="3" fillId="2" borderId="7" xfId="1" applyNumberFormat="1" applyFont="1" applyFill="1" applyBorder="1" applyAlignment="1" applyProtection="1">
      <alignment vertical="top"/>
    </xf>
    <xf numFmtId="39" fontId="1" fillId="4" borderId="7" xfId="0" applyFont="1" applyFill="1" applyBorder="1" applyAlignment="1" applyProtection="1">
      <alignment vertical="top" wrapText="1"/>
    </xf>
    <xf numFmtId="176" fontId="3" fillId="2" borderId="7" xfId="0" applyNumberFormat="1" applyFont="1" applyFill="1" applyBorder="1" applyAlignment="1" applyProtection="1">
      <alignment horizontal="right" vertical="top"/>
    </xf>
    <xf numFmtId="179" fontId="2" fillId="2" borderId="6" xfId="1" applyNumberFormat="1" applyFont="1" applyFill="1" applyBorder="1" applyAlignment="1" applyProtection="1">
      <alignment horizontal="right" vertical="top"/>
    </xf>
    <xf numFmtId="180" fontId="3" fillId="2" borderId="6" xfId="1" applyNumberFormat="1" applyFont="1" applyFill="1" applyBorder="1" applyAlignment="1" applyProtection="1">
      <alignment horizontal="right" vertical="top"/>
    </xf>
    <xf numFmtId="0" fontId="3" fillId="2" borderId="4" xfId="12" applyNumberFormat="1" applyFont="1" applyFill="1" applyBorder="1" applyAlignment="1" applyProtection="1">
      <alignment horizontal="center" vertical="top"/>
    </xf>
    <xf numFmtId="180" fontId="3" fillId="2" borderId="4" xfId="1" applyNumberFormat="1" applyFont="1" applyFill="1" applyBorder="1" applyAlignment="1" applyProtection="1">
      <alignment horizontal="right" vertical="top"/>
    </xf>
    <xf numFmtId="179" fontId="2" fillId="2" borderId="4" xfId="0" applyNumberFormat="1" applyFont="1" applyFill="1" applyBorder="1" applyAlignment="1" applyProtection="1">
      <alignment horizontal="right" vertical="top"/>
    </xf>
    <xf numFmtId="172" fontId="3" fillId="2" borderId="4" xfId="11" applyNumberFormat="1" applyFill="1" applyBorder="1" applyAlignment="1" applyProtection="1">
      <alignment horizontal="right" vertical="top"/>
    </xf>
    <xf numFmtId="176" fontId="3" fillId="2" borderId="4" xfId="13" applyNumberFormat="1" applyFont="1" applyFill="1" applyBorder="1" applyAlignment="1" applyProtection="1">
      <alignment vertical="top"/>
    </xf>
    <xf numFmtId="180" fontId="3" fillId="2" borderId="4" xfId="0" applyNumberFormat="1" applyFont="1" applyFill="1" applyBorder="1" applyAlignment="1" applyProtection="1">
      <alignment horizontal="right" vertical="top"/>
    </xf>
    <xf numFmtId="180" fontId="3" fillId="2" borderId="6" xfId="0" applyNumberFormat="1" applyFont="1" applyFill="1" applyBorder="1" applyAlignment="1" applyProtection="1">
      <alignment horizontal="right" vertical="top"/>
    </xf>
    <xf numFmtId="179" fontId="2" fillId="2" borderId="6" xfId="0" applyNumberFormat="1" applyFont="1" applyFill="1" applyBorder="1" applyAlignment="1" applyProtection="1">
      <alignment horizontal="right" vertical="top"/>
    </xf>
    <xf numFmtId="2" fontId="3" fillId="2" borderId="4" xfId="0" applyNumberFormat="1" applyFont="1" applyFill="1" applyBorder="1" applyAlignment="1" applyProtection="1">
      <alignment horizontal="right" vertical="top"/>
    </xf>
    <xf numFmtId="39" fontId="20" fillId="2" borderId="6" xfId="0" applyFont="1" applyFill="1" applyBorder="1" applyAlignment="1" applyProtection="1">
      <alignment vertical="top"/>
    </xf>
    <xf numFmtId="2" fontId="3" fillId="2" borderId="4" xfId="0" applyNumberFormat="1" applyFont="1" applyFill="1" applyBorder="1" applyAlignment="1" applyProtection="1">
      <alignment vertical="top"/>
    </xf>
    <xf numFmtId="39" fontId="3" fillId="7" borderId="14" xfId="0" applyFont="1" applyFill="1" applyBorder="1" applyAlignment="1" applyProtection="1">
      <alignment vertical="top"/>
    </xf>
    <xf numFmtId="39" fontId="2" fillId="7" borderId="14" xfId="0" applyFont="1" applyFill="1" applyBorder="1" applyAlignment="1" applyProtection="1">
      <alignment horizontal="center" vertical="top" wrapText="1"/>
    </xf>
    <xf numFmtId="39" fontId="0" fillId="2" borderId="6" xfId="0" applyFill="1" applyBorder="1" applyAlignment="1" applyProtection="1">
      <alignment vertical="top"/>
    </xf>
    <xf numFmtId="39" fontId="1" fillId="4" borderId="4" xfId="0" applyFont="1" applyFill="1" applyBorder="1" applyAlignment="1" applyProtection="1">
      <alignment vertical="top" wrapText="1"/>
    </xf>
    <xf numFmtId="164" fontId="2" fillId="2" borderId="6" xfId="3" applyNumberFormat="1" applyFont="1" applyFill="1" applyBorder="1" applyAlignment="1" applyProtection="1">
      <alignment horizontal="right" vertical="top"/>
    </xf>
    <xf numFmtId="4" fontId="3" fillId="2" borderId="4" xfId="3" applyNumberFormat="1" applyFill="1" applyBorder="1" applyAlignment="1" applyProtection="1">
      <alignment vertical="top"/>
    </xf>
    <xf numFmtId="177" fontId="3" fillId="2" borderId="4" xfId="3" applyNumberFormat="1" applyFill="1" applyBorder="1" applyAlignment="1" applyProtection="1">
      <alignment horizontal="center" vertical="top"/>
    </xf>
    <xf numFmtId="165" fontId="3" fillId="2" borderId="6" xfId="3" applyNumberFormat="1" applyFill="1" applyBorder="1" applyAlignment="1" applyProtection="1">
      <alignment horizontal="right" vertical="top"/>
    </xf>
    <xf numFmtId="165" fontId="3" fillId="2" borderId="4" xfId="3" applyNumberFormat="1" applyFill="1" applyBorder="1" applyAlignment="1" applyProtection="1">
      <alignment horizontal="right" vertical="top"/>
    </xf>
    <xf numFmtId="164" fontId="2" fillId="2" borderId="4" xfId="3" applyNumberFormat="1" applyFont="1" applyFill="1" applyBorder="1" applyAlignment="1" applyProtection="1">
      <alignment horizontal="right" vertical="top"/>
    </xf>
    <xf numFmtId="165" fontId="2" fillId="2" borderId="6" xfId="3" applyNumberFormat="1" applyFont="1" applyFill="1" applyBorder="1" applyAlignment="1" applyProtection="1">
      <alignment horizontal="right" vertical="top"/>
    </xf>
    <xf numFmtId="39" fontId="2" fillId="4" borderId="15" xfId="0" applyFont="1" applyFill="1" applyBorder="1" applyAlignment="1" applyProtection="1">
      <alignment vertical="top" wrapText="1"/>
    </xf>
    <xf numFmtId="4" fontId="3" fillId="2" borderId="5" xfId="3" applyNumberFormat="1" applyFill="1" applyBorder="1" applyAlignment="1" applyProtection="1">
      <alignment vertical="top"/>
    </xf>
    <xf numFmtId="39" fontId="2" fillId="4" borderId="15" xfId="0" applyFont="1" applyFill="1" applyBorder="1" applyAlignment="1" applyProtection="1">
      <alignment horizontal="left" vertical="top" wrapText="1"/>
    </xf>
    <xf numFmtId="39" fontId="3" fillId="4" borderId="15" xfId="0" applyFont="1" applyFill="1" applyBorder="1" applyAlignment="1" applyProtection="1">
      <alignment vertical="top" wrapText="1"/>
    </xf>
    <xf numFmtId="1" fontId="2" fillId="2" borderId="6" xfId="14" applyNumberFormat="1" applyFont="1" applyFill="1" applyBorder="1" applyAlignment="1" applyProtection="1">
      <alignment horizontal="right" vertical="top" wrapText="1"/>
    </xf>
    <xf numFmtId="39" fontId="3" fillId="2" borderId="5" xfId="14" applyNumberFormat="1" applyFill="1" applyBorder="1" applyAlignment="1" applyProtection="1">
      <alignment vertical="top"/>
    </xf>
    <xf numFmtId="0" fontId="3" fillId="2" borderId="4" xfId="14" applyFill="1" applyBorder="1" applyAlignment="1" applyProtection="1">
      <alignment horizontal="center" vertical="top" wrapText="1"/>
    </xf>
    <xf numFmtId="0" fontId="3" fillId="2" borderId="6" xfId="14" applyFill="1" applyBorder="1" applyAlignment="1" applyProtection="1">
      <alignment horizontal="right" vertical="top" wrapText="1"/>
    </xf>
    <xf numFmtId="39" fontId="3" fillId="2" borderId="4" xfId="14" applyNumberFormat="1" applyFill="1" applyBorder="1" applyAlignment="1" applyProtection="1">
      <alignment vertical="top"/>
    </xf>
    <xf numFmtId="0" fontId="3" fillId="2" borderId="13" xfId="14" applyFill="1" applyBorder="1" applyAlignment="1" applyProtection="1">
      <alignment horizontal="right" vertical="top" wrapText="1"/>
    </xf>
    <xf numFmtId="39" fontId="3" fillId="2" borderId="7" xfId="14" applyNumberFormat="1" applyFill="1" applyBorder="1" applyAlignment="1" applyProtection="1">
      <alignment vertical="top"/>
    </xf>
    <xf numFmtId="0" fontId="3" fillId="2" borderId="4" xfId="14" applyFill="1" applyBorder="1" applyAlignment="1" applyProtection="1">
      <alignment horizontal="right" vertical="top" wrapText="1"/>
    </xf>
    <xf numFmtId="164" fontId="2" fillId="2" borderId="4" xfId="15" applyNumberFormat="1" applyFont="1" applyFill="1" applyBorder="1" applyAlignment="1" applyProtection="1">
      <alignment horizontal="right" vertical="top"/>
    </xf>
    <xf numFmtId="39" fontId="2" fillId="0" borderId="0" xfId="0" applyFont="1" applyAlignment="1" applyProtection="1">
      <alignment vertical="center"/>
    </xf>
    <xf numFmtId="171" fontId="3" fillId="2" borderId="4" xfId="0" applyNumberFormat="1" applyFont="1" applyFill="1" applyBorder="1" applyAlignment="1" applyProtection="1">
      <alignment horizontal="center" vertical="top" wrapText="1"/>
    </xf>
    <xf numFmtId="43" fontId="3" fillId="2" borderId="4" xfId="1" applyFont="1" applyFill="1" applyBorder="1" applyAlignment="1" applyProtection="1">
      <alignment horizontal="right" vertical="top" wrapText="1"/>
    </xf>
    <xf numFmtId="171" fontId="21" fillId="2" borderId="4" xfId="17" applyNumberFormat="1" applyFont="1" applyFill="1" applyBorder="1" applyAlignment="1" applyProtection="1">
      <alignment horizontal="right" vertical="top" wrapText="1"/>
    </xf>
    <xf numFmtId="0" fontId="21" fillId="2" borderId="4" xfId="17" applyFont="1" applyFill="1" applyBorder="1" applyAlignment="1" applyProtection="1">
      <alignment horizontal="center" vertical="top" wrapText="1"/>
    </xf>
    <xf numFmtId="166" fontId="3" fillId="2" borderId="6" xfId="0" applyNumberFormat="1" applyFont="1" applyFill="1" applyBorder="1" applyAlignment="1" applyProtection="1">
      <alignment horizontal="right" vertical="top"/>
    </xf>
    <xf numFmtId="4" fontId="3" fillId="2" borderId="4" xfId="0" applyNumberFormat="1" applyFont="1" applyFill="1" applyBorder="1" applyAlignment="1" applyProtection="1">
      <alignment vertical="top" wrapText="1"/>
    </xf>
    <xf numFmtId="39" fontId="2" fillId="0" borderId="0" xfId="0" applyFont="1" applyAlignment="1" applyProtection="1">
      <alignment vertical="top"/>
    </xf>
    <xf numFmtId="39" fontId="2" fillId="0" borderId="0" xfId="0" applyFont="1" applyAlignment="1" applyProtection="1">
      <alignment vertical="top" wrapText="1"/>
    </xf>
    <xf numFmtId="1" fontId="2" fillId="2" borderId="4" xfId="0" applyNumberFormat="1" applyFont="1" applyFill="1" applyBorder="1" applyAlignment="1" applyProtection="1">
      <alignment horizontal="center" vertical="top"/>
    </xf>
    <xf numFmtId="171" fontId="3" fillId="2" borderId="4" xfId="0" applyNumberFormat="1" applyFont="1" applyFill="1" applyBorder="1" applyAlignment="1" applyProtection="1">
      <alignment vertical="top" wrapText="1"/>
    </xf>
    <xf numFmtId="1" fontId="3" fillId="2" borderId="4" xfId="0" applyNumberFormat="1" applyFont="1" applyFill="1" applyBorder="1" applyAlignment="1" applyProtection="1">
      <alignment horizontal="right" vertical="top"/>
    </xf>
    <xf numFmtId="37" fontId="3" fillId="2" borderId="4" xfId="0" applyNumberFormat="1" applyFont="1" applyFill="1" applyBorder="1" applyAlignment="1" applyProtection="1">
      <alignment vertical="top"/>
    </xf>
    <xf numFmtId="39" fontId="0" fillId="3" borderId="4" xfId="0" applyFill="1" applyBorder="1" applyAlignment="1" applyProtection="1">
      <alignment horizontal="center" vertical="top"/>
    </xf>
    <xf numFmtId="39" fontId="2" fillId="8" borderId="4" xfId="0" applyFont="1" applyFill="1" applyBorder="1" applyAlignment="1" applyProtection="1">
      <alignment horizontal="center" vertical="top" wrapText="1"/>
    </xf>
    <xf numFmtId="39" fontId="0" fillId="2" borderId="4" xfId="0" applyFill="1" applyBorder="1" applyAlignment="1" applyProtection="1">
      <alignment horizontal="center" vertical="top"/>
    </xf>
    <xf numFmtId="39" fontId="2" fillId="4" borderId="4" xfId="0" applyFont="1" applyFill="1" applyBorder="1" applyAlignment="1" applyProtection="1">
      <alignment horizontal="center" vertical="top" wrapText="1"/>
    </xf>
    <xf numFmtId="182" fontId="2" fillId="3" borderId="7" xfId="18" applyNumberFormat="1" applyFont="1" applyFill="1" applyBorder="1" applyAlignment="1" applyProtection="1">
      <alignment horizontal="right" vertical="top"/>
    </xf>
    <xf numFmtId="39" fontId="2" fillId="8" borderId="7" xfId="0" applyFont="1" applyFill="1" applyBorder="1" applyAlignment="1" applyProtection="1">
      <alignment horizontal="center" vertical="top" wrapText="1"/>
    </xf>
    <xf numFmtId="4" fontId="2" fillId="3" borderId="7" xfId="0" applyNumberFormat="1" applyFont="1" applyFill="1" applyBorder="1" applyAlignment="1" applyProtection="1">
      <alignment vertical="top"/>
    </xf>
    <xf numFmtId="39" fontId="2" fillId="3" borderId="7" xfId="0" applyFont="1" applyFill="1" applyBorder="1" applyAlignment="1" applyProtection="1">
      <alignment horizontal="center" vertical="top"/>
    </xf>
    <xf numFmtId="182" fontId="2" fillId="3" borderId="2" xfId="18" applyNumberFormat="1" applyFont="1" applyFill="1" applyBorder="1" applyAlignment="1" applyProtection="1">
      <alignment horizontal="right" vertical="top"/>
    </xf>
    <xf numFmtId="39" fontId="2" fillId="8" borderId="2" xfId="0" applyFont="1" applyFill="1" applyBorder="1" applyAlignment="1" applyProtection="1">
      <alignment horizontal="center" vertical="top" wrapText="1"/>
    </xf>
    <xf numFmtId="4" fontId="2" fillId="3" borderId="2" xfId="0" applyNumberFormat="1" applyFont="1" applyFill="1" applyBorder="1" applyAlignment="1" applyProtection="1">
      <alignment vertical="top"/>
    </xf>
    <xf numFmtId="39" fontId="2" fillId="3" borderId="2" xfId="0" applyFont="1" applyFill="1" applyBorder="1" applyAlignment="1" applyProtection="1">
      <alignment horizontal="center" vertical="top"/>
    </xf>
    <xf numFmtId="39" fontId="3" fillId="2" borderId="6" xfId="0" applyFont="1" applyFill="1" applyBorder="1" applyAlignment="1" applyProtection="1">
      <alignment vertical="top" wrapText="1"/>
    </xf>
    <xf numFmtId="39" fontId="2" fillId="4" borderId="4" xfId="0" applyFont="1" applyFill="1" applyBorder="1" applyAlignment="1" applyProtection="1">
      <alignment horizontal="right" vertical="top" wrapText="1"/>
    </xf>
    <xf numFmtId="39" fontId="3" fillId="4" borderId="4" xfId="0" applyFont="1" applyFill="1" applyBorder="1" applyAlignment="1" applyProtection="1">
      <alignment horizontal="right" vertical="top" wrapText="1"/>
    </xf>
    <xf numFmtId="10" fontId="3" fillId="2" borderId="4" xfId="19" applyNumberFormat="1" applyFont="1" applyFill="1" applyBorder="1" applyAlignment="1" applyProtection="1">
      <alignment vertical="top" wrapText="1"/>
    </xf>
    <xf numFmtId="4" fontId="3" fillId="2" borderId="4" xfId="0" applyNumberFormat="1" applyFont="1" applyFill="1" applyBorder="1" applyAlignment="1" applyProtection="1">
      <alignment horizontal="center" vertical="top" wrapText="1"/>
    </xf>
    <xf numFmtId="10" fontId="3" fillId="2" borderId="4" xfId="19" applyNumberFormat="1" applyFont="1" applyFill="1" applyBorder="1" applyAlignment="1" applyProtection="1">
      <alignment horizontal="right" vertical="top" wrapText="1"/>
    </xf>
    <xf numFmtId="4" fontId="3" fillId="2" borderId="4" xfId="0" applyNumberFormat="1" applyFont="1" applyFill="1" applyBorder="1" applyAlignment="1" applyProtection="1">
      <alignment horizontal="right" vertical="top" wrapText="1"/>
    </xf>
    <xf numFmtId="171" fontId="3" fillId="2" borderId="4" xfId="20" applyNumberFormat="1" applyFill="1" applyBorder="1" applyAlignment="1" applyProtection="1">
      <alignment horizontal="center" vertical="top"/>
    </xf>
    <xf numFmtId="10" fontId="3" fillId="2" borderId="4" xfId="21" applyNumberFormat="1" applyFont="1" applyFill="1" applyBorder="1" applyAlignment="1" applyProtection="1">
      <alignment vertical="top"/>
    </xf>
    <xf numFmtId="4" fontId="3" fillId="2" borderId="4" xfId="20" applyNumberFormat="1" applyFill="1" applyBorder="1" applyAlignment="1" applyProtection="1">
      <alignment horizontal="center" vertical="top" wrapText="1"/>
    </xf>
    <xf numFmtId="10" fontId="3" fillId="2" borderId="4" xfId="7" applyNumberFormat="1" applyFill="1" applyBorder="1" applyAlignment="1" applyProtection="1">
      <alignment vertical="top"/>
    </xf>
    <xf numFmtId="172" fontId="2" fillId="2" borderId="4" xfId="7" applyNumberFormat="1" applyFont="1" applyFill="1" applyBorder="1" applyAlignment="1" applyProtection="1">
      <alignment horizontal="right" vertical="top"/>
    </xf>
    <xf numFmtId="39" fontId="3" fillId="3" borderId="6" xfId="0" applyFont="1" applyFill="1" applyBorder="1" applyAlignment="1" applyProtection="1">
      <alignment vertical="top" wrapText="1"/>
    </xf>
    <xf numFmtId="39" fontId="2" fillId="3" borderId="4" xfId="0" applyFont="1" applyFill="1" applyBorder="1" applyAlignment="1" applyProtection="1">
      <alignment horizontal="right" vertical="top" wrapText="1"/>
    </xf>
    <xf numFmtId="4" fontId="3" fillId="3" borderId="4" xfId="0" applyNumberFormat="1" applyFont="1" applyFill="1" applyBorder="1" applyAlignment="1" applyProtection="1">
      <alignment horizontal="center" vertical="top" wrapText="1"/>
    </xf>
    <xf numFmtId="39" fontId="2" fillId="2" borderId="4" xfId="0" applyFont="1" applyFill="1" applyBorder="1" applyAlignment="1" applyProtection="1">
      <alignment horizontal="right" vertical="top" wrapText="1"/>
    </xf>
    <xf numFmtId="39" fontId="3" fillId="3" borderId="13" xfId="0" applyFont="1" applyFill="1" applyBorder="1" applyAlignment="1" applyProtection="1">
      <alignment horizontal="right" vertical="top"/>
    </xf>
    <xf numFmtId="39" fontId="2" fillId="3" borderId="7" xfId="0" applyFont="1" applyFill="1" applyBorder="1" applyAlignment="1" applyProtection="1">
      <alignment horizontal="right" vertical="top" wrapText="1"/>
    </xf>
    <xf numFmtId="4" fontId="3" fillId="3" borderId="7" xfId="0" applyNumberFormat="1" applyFont="1" applyFill="1" applyBorder="1" applyAlignment="1" applyProtection="1">
      <alignment horizontal="center" vertical="top"/>
    </xf>
    <xf numFmtId="39" fontId="2" fillId="2" borderId="0" xfId="0" applyFont="1" applyFill="1" applyAlignment="1">
      <alignment horizontal="center" vertical="top" wrapText="1"/>
    </xf>
    <xf numFmtId="39" fontId="4" fillId="2" borderId="0" xfId="0" applyFont="1" applyFill="1" applyAlignment="1">
      <alignment horizontal="center" vertical="top" wrapText="1"/>
    </xf>
    <xf numFmtId="39" fontId="3" fillId="2" borderId="0" xfId="0" applyFont="1" applyFill="1" applyAlignment="1" applyProtection="1">
      <alignment horizontal="left" vertical="top" wrapText="1"/>
      <protection locked="0"/>
    </xf>
  </cellXfs>
  <cellStyles count="23">
    <cellStyle name="Millares" xfId="1" builtinId="3"/>
    <cellStyle name="Millares 10" xfId="16" xr:uid="{00000000-0005-0000-0000-000001000000}"/>
    <cellStyle name="Millares 10 2" xfId="6" xr:uid="{00000000-0005-0000-0000-000002000000}"/>
    <cellStyle name="Millares 2 2 2 2" xfId="9" xr:uid="{00000000-0005-0000-0000-000003000000}"/>
    <cellStyle name="Millares 4 2 2" xfId="10" xr:uid="{00000000-0005-0000-0000-000004000000}"/>
    <cellStyle name="Millares 5 3" xfId="5" xr:uid="{00000000-0005-0000-0000-000005000000}"/>
    <cellStyle name="Millares_Hoja1" xfId="13" xr:uid="{00000000-0005-0000-0000-000006000000}"/>
    <cellStyle name="Millares_NUEVO FORMATO DE PRESUPUESTOS" xfId="22" xr:uid="{00000000-0005-0000-0000-000007000000}"/>
    <cellStyle name="Moneda" xfId="2" builtinId="4"/>
    <cellStyle name="Normal" xfId="0" builtinId="0"/>
    <cellStyle name="Normal 10" xfId="3" xr:uid="{00000000-0005-0000-0000-00000A000000}"/>
    <cellStyle name="Normal 13 2" xfId="15" xr:uid="{00000000-0005-0000-0000-00000B000000}"/>
    <cellStyle name="Normal 18" xfId="20" xr:uid="{00000000-0005-0000-0000-00000C000000}"/>
    <cellStyle name="Normal 2 2" xfId="17" xr:uid="{00000000-0005-0000-0000-00000D000000}"/>
    <cellStyle name="Normal 2 3" xfId="7" xr:uid="{00000000-0005-0000-0000-00000E000000}"/>
    <cellStyle name="Normal 3" xfId="12" xr:uid="{00000000-0005-0000-0000-00000F000000}"/>
    <cellStyle name="Normal 5" xfId="4" xr:uid="{00000000-0005-0000-0000-000010000000}"/>
    <cellStyle name="Normal 9" xfId="14" xr:uid="{00000000-0005-0000-0000-000011000000}"/>
    <cellStyle name="Normal_55-09 Equipamiento Pozos Ac. Rural El Llano" xfId="18" xr:uid="{00000000-0005-0000-0000-000012000000}"/>
    <cellStyle name="Normal_PRES030-2008" xfId="11" xr:uid="{00000000-0005-0000-0000-000013000000}"/>
    <cellStyle name="Normal_Presupuesto Terminaciones Edificio Mantenimiento Nave I " xfId="8" xr:uid="{00000000-0005-0000-0000-000014000000}"/>
    <cellStyle name="Porcentaje 2" xfId="19" xr:uid="{00000000-0005-0000-0000-000015000000}"/>
    <cellStyle name="Porcentual 2" xfId="2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80C2B3A3-CAF0-4433-8403-506E30CC307A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5D9AED0C-EDE7-4843-8B36-4AEC0FBF74C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47E318B3-6A98-4770-9C70-BDE30CB7B5A8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D220B9D-BC80-481C-8437-94D514397447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C7B2F466-9B21-4A8C-9BC8-0CF5AC6E676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234C1E6B-79DA-43F8-90B3-3C9E7C44196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4FA41677-51D9-4F34-9077-DD196E5DA0B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18433F0D-395A-4133-B0A4-F67091481ED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DDD5A31C-8477-4995-A6A5-CF75BF3A76AB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A777E971-DBC4-4A35-AA7B-5DC55C66FB3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46907AAB-7E74-48F2-A5C2-47E6B6C8D7A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4D4C05E1-648B-4EA7-BAF9-AF93EDBBD74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8B4E724A-4D03-4CFE-B327-23C9CF42F47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9A26540D-B19E-4441-BC63-CA331BB671D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6C211669-F660-42FE-B676-0F8F5B88EC9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DC0BC6D-3539-425D-86F5-D625E788102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D1EA62D9-D315-4BD9-962C-4ECD4BC4AED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38648CED-8DD3-478A-A657-1D8D84B9844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8D450115-677B-4F1E-9DC1-F88E018BE51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8A53275B-C7B7-4AD3-8085-5F340BC15EAA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A81D8663-ADB7-480E-85DF-0756DF36F5B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7334CA84-1770-464D-8915-072CBBC857FA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CEC97E2F-6E9F-464D-9AAA-1E8048ECE5F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566A40F8-7FDF-44E7-A6D5-C661EFE4014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846D3702-BD4E-4C68-8BEE-A28649B4459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F135392E-6F28-4395-966C-B2436F0D98A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4BE50A23-AA2D-4F4B-B428-39BE76079B2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5A46E754-4AF8-41CE-9488-982CB87361A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AFDFC9F1-2EE0-4C3C-AFFC-135696239DCA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DA10D676-90DD-425A-96A1-D54A3C534F2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11F0503D-A5A4-465A-8A4A-A5FBAAD881B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4FC2BEAA-65B8-4DD1-B444-C2967A93EA4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A59E63DE-5F39-48AB-A1D0-31AC77A2B41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7BB40E38-954D-41A1-86AF-CD582FA7E18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1C308DA0-CB55-410C-A16B-E21E2D97DCE3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C70D5CD7-C72A-4EFA-B762-96B62204534B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CB71548C-E81E-43E3-B08A-0C0C8CFDC2F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49C33F45-75FA-4EB5-8E68-7723D3DF798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E0FAC264-0D92-4985-B690-0E24710EB89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DDE8DF1E-FD99-4CF9-9FA1-D1F1AAAEA2A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2EA78DFF-A8E6-4ACC-9F37-DC2B7555BC6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ADBC45A1-C81E-4E6B-96C0-62B3D2C46F5A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48D5C827-6CEA-42BC-BC43-7FA9594C56A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EE571B5D-159A-4947-A1F1-8182EE23891B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FD061BD2-76D0-4BB7-8D62-A14DC609B85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B3D3ADE0-4E4D-45DE-91E6-01B0D43F29A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445DB1D1-85DD-4ABF-9CF4-C31126E89C0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245E25E0-0FE7-412C-B48C-30AAB357F19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6541448-0188-43A5-AC55-D63F7DDB15B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95A2C1FA-A3BE-4965-8969-B56B6EF0D05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69FF2F7B-2E96-4954-A427-37447E920EA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BC3B747-0C52-4CD0-85A6-F7E4E94BCD8B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EF505C52-311A-4A0E-A0F0-E2DB45002E1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A877199A-2290-476E-B756-009A827588E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F0C66105-C4A8-4D18-ABA9-421B11FA9A57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DDC543-2BBB-47E1-9C22-BE78E2B980B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CB7FAFDA-3A45-43EE-B866-57B785E54923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32AF8F76-5F20-4CD1-977D-3B9A98FB5B83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21B795C1-CFB5-4BB3-BA5B-94B2197493F7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3B6CA0E7-3509-4F9D-B314-880D9AF6604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41E77959-BB07-4A56-87E1-7228A0A2EE6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7A1F7C4D-88DC-441D-B185-3AE75808B1D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EE7A4FA3-ABD1-4D5F-A0F3-03C43B0E3D3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E9966BA3-524D-467F-93E5-9B8BC229991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663CE63D-0604-4373-B4F2-15666D5CC1B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DD16F4A0-F988-4C3D-AB63-A7B304F4FDA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A74EACDC-96E1-4C0D-8C3C-3A3855CEB2D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4C138550-9C54-4836-A2AC-29BD9DABA0C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F7006596-B81E-4FE3-A1EB-981AD2465C1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9C09B8BB-9847-4319-93DA-4823BF98E6B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FA136D4E-C21E-4FA9-9667-72EB6FA1B39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ABD4040E-34A4-4E91-92C7-17BA462BE67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4D9CD70D-E167-462A-815E-16DC1916DB78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5CDF5761-B3FA-4773-85DC-715BA830753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F615820-769C-424F-BE33-A22EB65A68A8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CD5F31BE-DC04-48B5-8200-DCC6D17F5D0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56207064-7A54-4146-AA0E-C93AB007A7C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456B9C8D-E2C8-4A90-9BE3-3CEF44034E3A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81EDC0A3-7CFA-4618-9DB5-79D13C978C3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B0CE8B20-0D7B-476E-8EB1-D13D4093D67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C3D4C4A6-452C-4EE7-9997-5C4DE71B88A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D5922096-F92F-4D16-9B64-5B57D6F6E41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F05D3EA5-FB3C-406F-8BE6-453C3CE7ABE8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0174437F-0F0F-4AFC-B091-8BBBA099C8DA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3DB9443D-0E12-492C-BBC0-F7C27CEDBDA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C0110394-B47C-49BA-A308-070C56F070A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1B9545C6-9DB0-4E81-A264-D4AA841A6E4B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83DB7C14-2F64-4439-B4CF-CF9B61CC1BE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5EF96F74-9625-4C4E-8EFE-2AC68F7F43F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91C6D217-DDC6-44E5-8C0F-6C186106A1A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C0851D1F-6DD7-4BD8-AC2D-FCC67DD0E2D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7C2E882C-993E-4632-970E-5C147AA7CCA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55F5A22C-304B-45E7-BF9C-942A3AC1CDF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FF5B7336-46F5-4290-BFA2-1967964C90A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481F4B39-B804-4A31-AE1E-1E378C0AF7A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192036D7-2846-4510-A851-6E49BC7B6C73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CC9BB9E3-02ED-44E2-86FC-1DC429F13147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FBC49133-361B-4B99-8286-D11DAF5B19F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5E7682CF-019E-4B68-8EA7-B104894B866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1653F37B-EA1D-4BB7-9FE3-C4CE9212898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6B7DFB2B-3D51-414E-9243-1FC23C47EF2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1E91EF9C-A52C-413B-9CBF-BA5B7C630DEA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83A88291-237F-48F1-BDFA-BE9C7202EE98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44DD0385-0462-456E-B22B-38E3BBD59D6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F8D4474-C823-450A-B606-BE093192987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A85F26C4-6F9E-4A04-89FB-2C2080B3C15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998E8D74-94CA-4F74-9D3A-95E807E7A5E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776C862A-A854-4440-BBAA-3ECAF280385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A932EAA9-4BDA-46FA-B67E-A7E84B680EF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6F354090-A542-4CF8-AA2D-B4D56E29DB8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3EEB036F-BD88-4F1B-94C9-4EE3B3780A4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C12234ED-C186-4FF1-B613-E5CF5A149EC7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C0C1C339-DE0E-4C95-B00F-40D6FAD32E6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9F328B7D-6A65-4BA9-A2EF-2149C8D9BF5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9105F385-DCEF-4319-94CD-39370CC8DEC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3C57D719-DD19-4D43-840D-5DD8C5BD503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96ABA662-1B1B-4200-B226-DA7742AB905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50F05745-8C72-41F3-9730-81ED9473176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9FC40DE1-CCA8-4BAA-9A85-E26F0F90A4D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7F10EB8-F59C-4C38-9641-3E1F61E0C89B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D29362CB-740E-4AAF-9747-A03604E6ED1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35B1FC00-9056-46CD-B711-9B1BB4BE1A5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16219D4C-93C7-4538-9799-E768FAD9F7E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FD50CEDB-5077-47B3-A20C-31EDD7DD867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4F377A3A-36E1-4D12-B056-D8797DEBE50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94574402-6E0B-4FBA-8066-B842804B3CE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B756ED3C-CF42-4DDC-B908-1FD7F905910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612A46B3-3EBE-44D2-9BE8-C78670D49D9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D3D09CA5-8B79-4F7E-AB8B-9E946D44F3A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46B48B73-CBE3-497C-A2CA-B39CFB0209D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96ADA5A0-8C64-4A21-884F-B6554FA6877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07F0852D-9579-4F1B-8057-00E217A7018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CC77C3FD-1BF9-4021-9255-B414425A43A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3CE22A06-AE75-4A1A-901D-D134406F4CD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A9029534-245A-4E5A-B335-D1EBC339DC5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58F5934-D478-44AF-AB79-4D4F56BEB968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763D09E7-16DE-4D0A-BC4E-F233EF2E130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C71AFF40-88FF-4C9F-8755-42717B373D1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3FDB9A60-941C-4B19-9F45-A4B9FF4A086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926661CF-ADF4-40A4-AFD3-469FD6027EA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4A3CA11D-D02B-44E9-B4F7-473EC67CD80B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247C0C09-7448-4BE1-A3E2-F68AA8D8514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526E45A6-D446-46E0-809F-60C64C2F552B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252</xdr:row>
      <xdr:rowOff>133350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5D11F803-0717-4232-9DC0-13C0CEA58C6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B1ECBEBC-8B0D-4821-AC72-6EE961FE190A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91D03489-5980-492C-BC08-D72D53C55CF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60B8961F-4A7B-4EF0-AA28-101507518B0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B8BB64C3-FE36-4B5C-BEE9-34B27456F3B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29B4CE8-FCC0-4A96-B767-50C214ECBB68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9AAA882D-F47A-4D8A-86F4-13DC172ED1F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1093CE22-9973-45F7-B6DC-2BB35866867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321B4455-3476-4E4C-B05A-A4B5718A950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5434776B-5C74-4070-BBCE-0FEF67B306D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116BACD1-F41E-4F67-8FAD-D98106A45D9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90421545-FD1A-4FD2-9536-58EDA1A10E3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8FF40433-043A-45E9-84C0-A995C341454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88F82067-CC02-4F21-9A2D-2B879071C85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78D57773-0A30-42AC-B0B8-17EDC23C6F4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DF3BB881-A1F2-490E-81C3-C114595F3C2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3C0F0593-B2F5-4433-AC66-E834827EABE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B73CF05D-4717-4754-9E3B-5C257C1E393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E3E753C2-6429-4ED6-B95F-4A67508BF393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A9F55724-0C4F-4AC5-94F9-C945D0C2A03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226EB400-9C82-4CA3-B019-C5AF04AB430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490F3BBD-6224-4BAA-AB4A-F175471B956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2D7851C0-0AB9-4025-BE5A-30CB8B13FA3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605350FC-0646-49A7-A1E2-9EB297411D5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D516F6E3-A7E8-48D2-9AC1-4F019E76502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A64F17DE-57A4-4D3A-9130-B0A5B4BD20E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A9E5BADA-494A-440E-937E-C585AC8136C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CA54202E-895E-4172-A568-169549899A8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CB2155E6-69CA-49CC-9906-10DDC8F67FE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E46C7458-5CA7-4608-BF1F-9C0555AA0FF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C019B1CA-F815-41D5-A3F1-728CF35B1D3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B0AD66C5-CE42-4CD9-A9CD-7281BF50CDA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CE51E9AE-6377-4E89-B727-2EE46829B0B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DD9FCE15-DA08-432C-9AFF-A8982F0244A3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0E4AA5B4-AC46-4F51-8405-316A3AF618E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D9F09C62-F528-46C6-B43E-9302B578E47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DBEA0061-D2E5-43EB-847E-FD819F7CF37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408E8F30-1BDC-4CAA-8EF5-23C54A0DD26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id="{7CF046ED-F7D7-441A-8E92-239E64D8187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01DCE628-5B74-456A-9C6B-6B926E81AA7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85" name="Text Box 9">
          <a:extLst>
            <a:ext uri="{FF2B5EF4-FFF2-40B4-BE49-F238E27FC236}">
              <a16:creationId xmlns:a16="http://schemas.microsoft.com/office/drawing/2014/main" id="{B20ACFBD-52E7-453F-AA70-9F386377191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43BA3F2F-55F8-4FA4-AF39-5E05ADDC9EE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4CF1AF18-1DE0-4827-9C8E-C41E3CD2D75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438FAEA8-AA1B-4ECB-9351-D0317189EF88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6BC76BB0-1D0B-43C8-B0BD-F1E6478E97E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8A2328D0-D00F-423B-BB09-FCDE9A85D0D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5539FBF0-42A8-4FF9-B0E3-4350BCE1BFC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AD911AA3-C112-4735-AE2E-96EA5B7C72AA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BF7A2DDD-EF1C-4334-AF85-9AE3A255DB8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8974D678-4466-4450-9EAE-D8D227F85DA3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AB352239-E992-431B-A1C3-D0E3BAB95087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69AFA250-5C72-45E4-A27B-D81FF7AF564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F6C03F96-5ABB-4E23-B893-66DBB3AB407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79685B2F-1E97-4B52-B225-B2EF394995D8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79F02616-4146-4663-A703-44FB098FC16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A08FAB69-8C9E-4AD0-8CC5-836E867D66CA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73815089-EA58-4CC7-887A-736F3FC66D2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3110AB4B-C60A-48D9-AC4E-C04A0A91471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05746381-8741-46A6-BEAB-0F5C079A684B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B118F98C-9E3C-4B5A-B36A-24E260346B23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1F6746FB-51C0-4991-B000-2A401D2EDB53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A26F18E8-2FD7-4203-B155-E233C6D44EEB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07" name="Text Box 9">
          <a:extLst>
            <a:ext uri="{FF2B5EF4-FFF2-40B4-BE49-F238E27FC236}">
              <a16:creationId xmlns:a16="http://schemas.microsoft.com/office/drawing/2014/main" id="{EE559407-C132-4003-BFB8-2621872915B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23EB2EBC-A46F-47DA-A516-BE1F43DBF6A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09" name="Text Box 9">
          <a:extLst>
            <a:ext uri="{FF2B5EF4-FFF2-40B4-BE49-F238E27FC236}">
              <a16:creationId xmlns:a16="http://schemas.microsoft.com/office/drawing/2014/main" id="{3725DC78-D9A2-4700-A300-7049D80F2B80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A5A0D8D4-DC97-42EC-A56C-D372B0E96737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69084F55-945C-45FA-88FA-A80598A2F258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CE2F03B7-C1D2-47DF-8C16-5411EE69BA4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13" name="Text Box 9">
          <a:extLst>
            <a:ext uri="{FF2B5EF4-FFF2-40B4-BE49-F238E27FC236}">
              <a16:creationId xmlns:a16="http://schemas.microsoft.com/office/drawing/2014/main" id="{BCB7F2F9-1606-4FA2-9E8A-28589BB3492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CDC4CEC4-16FC-4075-A53D-7F94D19D5E9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853CBB78-F64F-43B1-9372-DE044A452321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F8B89F4B-9B1F-4FF6-8DD6-73E1C565BA3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1304925</xdr:colOff>
      <xdr:row>253</xdr:row>
      <xdr:rowOff>95249</xdr:rowOff>
    </xdr:to>
    <xdr:sp macro="" textlink="">
      <xdr:nvSpPr>
        <xdr:cNvPr id="217" name="Text Box 9">
          <a:extLst>
            <a:ext uri="{FF2B5EF4-FFF2-40B4-BE49-F238E27FC236}">
              <a16:creationId xmlns:a16="http://schemas.microsoft.com/office/drawing/2014/main" id="{2CC85187-4D89-448D-BEF0-6FB77B8C7725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1400175</xdr:colOff>
      <xdr:row>251</xdr:row>
      <xdr:rowOff>66675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EE684612-801A-4E35-9B80-81B65D0C20A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95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1400175</xdr:colOff>
      <xdr:row>251</xdr:row>
      <xdr:rowOff>66675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034631A7-F713-48E3-867D-574E202FF59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95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76199</xdr:rowOff>
    </xdr:to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3E8175A5-F088-4E34-95F9-65D0CB99E738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66674</xdr:rowOff>
    </xdr:to>
    <xdr:sp macro="" textlink="">
      <xdr:nvSpPr>
        <xdr:cNvPr id="221" name="Text Box 8">
          <a:extLst>
            <a:ext uri="{FF2B5EF4-FFF2-40B4-BE49-F238E27FC236}">
              <a16:creationId xmlns:a16="http://schemas.microsoft.com/office/drawing/2014/main" id="{10031009-38CF-4C4E-AC17-3AC5511CB3FC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66674</xdr:rowOff>
    </xdr:to>
    <xdr:sp macro="" textlink="">
      <xdr:nvSpPr>
        <xdr:cNvPr id="222" name="Text Box 9">
          <a:extLst>
            <a:ext uri="{FF2B5EF4-FFF2-40B4-BE49-F238E27FC236}">
              <a16:creationId xmlns:a16="http://schemas.microsoft.com/office/drawing/2014/main" id="{8A474254-03F7-4201-95A2-9BF7FD859AA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76199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EFD81CFF-1A25-4C46-BB6A-D8AFD5DE99B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76199</xdr:rowOff>
    </xdr:to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143D5878-663F-44A3-A801-945FBB202E5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66674</xdr:rowOff>
    </xdr:to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9886E4D2-FADE-4515-A77D-A192EAC2E91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66674</xdr:rowOff>
    </xdr:to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6BE35D19-5036-439B-805F-6F5B816B40A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249</xdr:row>
      <xdr:rowOff>0</xdr:rowOff>
    </xdr:from>
    <xdr:to>
      <xdr:col>1</xdr:col>
      <xdr:colOff>1381125</xdr:colOff>
      <xdr:row>250</xdr:row>
      <xdr:rowOff>104774</xdr:rowOff>
    </xdr:to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898B6D33-7F2C-442C-9CAE-86BFC7622B59}"/>
            </a:ext>
          </a:extLst>
        </xdr:cNvPr>
        <xdr:cNvSpPr txBox="1">
          <a:spLocks noChangeArrowheads="1"/>
        </xdr:cNvSpPr>
      </xdr:nvSpPr>
      <xdr:spPr bwMode="auto">
        <a:xfrm>
          <a:off x="1762125" y="48301275"/>
          <a:ext cx="952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1400175</xdr:colOff>
      <xdr:row>251</xdr:row>
      <xdr:rowOff>66675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D0FD5F50-7977-40D6-9E88-E3BC1AC34C6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95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1400175</xdr:colOff>
      <xdr:row>251</xdr:row>
      <xdr:rowOff>66675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55C871DD-2142-4D5F-B818-92F03CEFA83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95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76199</xdr:rowOff>
    </xdr:to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952C3E88-5E4D-4C72-B94B-446DFFE8FB4B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66674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D9C1CB66-67E9-43EE-96DA-50681A90288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66674</xdr:rowOff>
    </xdr:to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828F8498-6A41-45D8-9F69-2B22DE9D3B97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76199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1859545C-BFC5-475E-92B7-6E0BAF12E5D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76199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4942E998-7130-4FD1-8E47-BE067A9143C2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66674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4C3A3EFF-29C3-4651-BAA4-686582A69DA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1409700</xdr:colOff>
      <xdr:row>250</xdr:row>
      <xdr:rowOff>66674</xdr:rowOff>
    </xdr:to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5DC90D0D-828D-4DE9-ACC4-D3EDA19A484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10477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1400175</xdr:colOff>
      <xdr:row>251</xdr:row>
      <xdr:rowOff>66675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12F169F5-18E6-40F1-9D9A-E48EB6759F04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95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1400175</xdr:colOff>
      <xdr:row>251</xdr:row>
      <xdr:rowOff>66675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4D56E716-99B2-4C2C-A011-6282BF27A296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95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1400175</xdr:colOff>
      <xdr:row>251</xdr:row>
      <xdr:rowOff>66675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302DEF5D-AE86-4AF3-9C3C-8EC8B9BF67CE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95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1400175</xdr:colOff>
      <xdr:row>251</xdr:row>
      <xdr:rowOff>66675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54613CF4-B477-46D5-A1F7-D4AAC6790719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95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1400175</xdr:colOff>
      <xdr:row>251</xdr:row>
      <xdr:rowOff>66675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C9C8782E-8E5C-429A-BD23-89CDEDE07A7D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95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249</xdr:row>
      <xdr:rowOff>0</xdr:rowOff>
    </xdr:from>
    <xdr:to>
      <xdr:col>1</xdr:col>
      <xdr:colOff>1400175</xdr:colOff>
      <xdr:row>251</xdr:row>
      <xdr:rowOff>66675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3328AEA9-680B-473E-AD64-08FCBC62A16F}"/>
            </a:ext>
          </a:extLst>
        </xdr:cNvPr>
        <xdr:cNvSpPr txBox="1">
          <a:spLocks noChangeArrowheads="1"/>
        </xdr:cNvSpPr>
      </xdr:nvSpPr>
      <xdr:spPr bwMode="auto">
        <a:xfrm>
          <a:off x="1781175" y="48301275"/>
          <a:ext cx="95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1400175</xdr:colOff>
      <xdr:row>250</xdr:row>
      <xdr:rowOff>47625</xdr:rowOff>
    </xdr:to>
    <xdr:sp macro="" textlink="">
      <xdr:nvSpPr>
        <xdr:cNvPr id="243" name="Cuadro de texto 222">
          <a:extLst>
            <a:ext uri="{FF2B5EF4-FFF2-40B4-BE49-F238E27FC236}">
              <a16:creationId xmlns:a16="http://schemas.microsoft.com/office/drawing/2014/main" id="{CFF45117-95B4-48D0-B97D-05CD9F12B8CB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95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1400175</xdr:colOff>
      <xdr:row>250</xdr:row>
      <xdr:rowOff>47625</xdr:rowOff>
    </xdr:to>
    <xdr:sp macro="" textlink="">
      <xdr:nvSpPr>
        <xdr:cNvPr id="244" name="Cuadro de texto 223">
          <a:extLst>
            <a:ext uri="{FF2B5EF4-FFF2-40B4-BE49-F238E27FC236}">
              <a16:creationId xmlns:a16="http://schemas.microsoft.com/office/drawing/2014/main" id="{A1F81682-9892-4FD0-BEE6-447CCA61D1B0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95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63500</xdr:rowOff>
    </xdr:to>
    <xdr:sp macro="" textlink="">
      <xdr:nvSpPr>
        <xdr:cNvPr id="245" name="Cuadro de texto 224">
          <a:extLst>
            <a:ext uri="{FF2B5EF4-FFF2-40B4-BE49-F238E27FC236}">
              <a16:creationId xmlns:a16="http://schemas.microsoft.com/office/drawing/2014/main" id="{DF0E05A5-44AE-4F22-8A62-2CC25BCE9295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53975</xdr:rowOff>
    </xdr:to>
    <xdr:sp macro="" textlink="">
      <xdr:nvSpPr>
        <xdr:cNvPr id="246" name="Cuadro de texto 225">
          <a:extLst>
            <a:ext uri="{FF2B5EF4-FFF2-40B4-BE49-F238E27FC236}">
              <a16:creationId xmlns:a16="http://schemas.microsoft.com/office/drawing/2014/main" id="{3E1FA009-E287-47DE-87E6-0B3ECA49148D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53975</xdr:rowOff>
    </xdr:to>
    <xdr:sp macro="" textlink="">
      <xdr:nvSpPr>
        <xdr:cNvPr id="247" name="Cuadro de texto 226">
          <a:extLst>
            <a:ext uri="{FF2B5EF4-FFF2-40B4-BE49-F238E27FC236}">
              <a16:creationId xmlns:a16="http://schemas.microsoft.com/office/drawing/2014/main" id="{16E89DED-8076-49C7-A941-A3A5A0F88BB0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63500</xdr:rowOff>
    </xdr:to>
    <xdr:sp macro="" textlink="">
      <xdr:nvSpPr>
        <xdr:cNvPr id="248" name="Cuadro de texto 227">
          <a:extLst>
            <a:ext uri="{FF2B5EF4-FFF2-40B4-BE49-F238E27FC236}">
              <a16:creationId xmlns:a16="http://schemas.microsoft.com/office/drawing/2014/main" id="{E7ECB63C-8633-426C-94BC-A53B2807DDEF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63500</xdr:rowOff>
    </xdr:to>
    <xdr:sp macro="" textlink="">
      <xdr:nvSpPr>
        <xdr:cNvPr id="249" name="Cuadro de texto 228">
          <a:extLst>
            <a:ext uri="{FF2B5EF4-FFF2-40B4-BE49-F238E27FC236}">
              <a16:creationId xmlns:a16="http://schemas.microsoft.com/office/drawing/2014/main" id="{04B651C5-9633-4AC2-B3AD-180E9C0E0DBC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53975</xdr:rowOff>
    </xdr:to>
    <xdr:sp macro="" textlink="">
      <xdr:nvSpPr>
        <xdr:cNvPr id="250" name="Cuadro de texto 229">
          <a:extLst>
            <a:ext uri="{FF2B5EF4-FFF2-40B4-BE49-F238E27FC236}">
              <a16:creationId xmlns:a16="http://schemas.microsoft.com/office/drawing/2014/main" id="{FECF4235-882D-4FC0-80A0-47DF8A8A7160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53975</xdr:rowOff>
    </xdr:to>
    <xdr:sp macro="" textlink="">
      <xdr:nvSpPr>
        <xdr:cNvPr id="251" name="Cuadro de texto 230">
          <a:extLst>
            <a:ext uri="{FF2B5EF4-FFF2-40B4-BE49-F238E27FC236}">
              <a16:creationId xmlns:a16="http://schemas.microsoft.com/office/drawing/2014/main" id="{48A490EA-59DF-4E84-9343-807114C9B19A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1285875</xdr:colOff>
      <xdr:row>247</xdr:row>
      <xdr:rowOff>142875</xdr:rowOff>
    </xdr:from>
    <xdr:to>
      <xdr:col>1</xdr:col>
      <xdr:colOff>1381125</xdr:colOff>
      <xdr:row>249</xdr:row>
      <xdr:rowOff>82550</xdr:rowOff>
    </xdr:to>
    <xdr:sp macro="" textlink="">
      <xdr:nvSpPr>
        <xdr:cNvPr id="252" name="Cuadro de texto 231">
          <a:extLst>
            <a:ext uri="{FF2B5EF4-FFF2-40B4-BE49-F238E27FC236}">
              <a16:creationId xmlns:a16="http://schemas.microsoft.com/office/drawing/2014/main" id="{57402C83-CD58-4A91-8989-8ED9BBD8ECAA}"/>
            </a:ext>
          </a:extLst>
        </xdr:cNvPr>
        <xdr:cNvSpPr txBox="1">
          <a:spLocks noChangeArrowheads="1"/>
        </xdr:cNvSpPr>
      </xdr:nvSpPr>
      <xdr:spPr bwMode="auto">
        <a:xfrm>
          <a:off x="1762125" y="47958375"/>
          <a:ext cx="952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1400175</xdr:colOff>
      <xdr:row>250</xdr:row>
      <xdr:rowOff>47625</xdr:rowOff>
    </xdr:to>
    <xdr:sp macro="" textlink="">
      <xdr:nvSpPr>
        <xdr:cNvPr id="253" name="Cuadro de texto 232">
          <a:extLst>
            <a:ext uri="{FF2B5EF4-FFF2-40B4-BE49-F238E27FC236}">
              <a16:creationId xmlns:a16="http://schemas.microsoft.com/office/drawing/2014/main" id="{685D8D45-1F8B-47CA-9AE3-6F1F0E001025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95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1400175</xdr:colOff>
      <xdr:row>250</xdr:row>
      <xdr:rowOff>47625</xdr:rowOff>
    </xdr:to>
    <xdr:sp macro="" textlink="">
      <xdr:nvSpPr>
        <xdr:cNvPr id="254" name="Cuadro de texto 233">
          <a:extLst>
            <a:ext uri="{FF2B5EF4-FFF2-40B4-BE49-F238E27FC236}">
              <a16:creationId xmlns:a16="http://schemas.microsoft.com/office/drawing/2014/main" id="{7F53C0CD-547D-468F-BC88-A9A82C941C9A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95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63500</xdr:rowOff>
    </xdr:to>
    <xdr:sp macro="" textlink="">
      <xdr:nvSpPr>
        <xdr:cNvPr id="255" name="Cuadro de texto 234">
          <a:extLst>
            <a:ext uri="{FF2B5EF4-FFF2-40B4-BE49-F238E27FC236}">
              <a16:creationId xmlns:a16="http://schemas.microsoft.com/office/drawing/2014/main" id="{C7C0A905-1C30-4E15-9023-3F91289FC364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53975</xdr:rowOff>
    </xdr:to>
    <xdr:sp macro="" textlink="">
      <xdr:nvSpPr>
        <xdr:cNvPr id="256" name="Cuadro de texto 235">
          <a:extLst>
            <a:ext uri="{FF2B5EF4-FFF2-40B4-BE49-F238E27FC236}">
              <a16:creationId xmlns:a16="http://schemas.microsoft.com/office/drawing/2014/main" id="{6E617467-3D2D-4D64-9380-8AD6A668AEC0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53975</xdr:rowOff>
    </xdr:to>
    <xdr:sp macro="" textlink="">
      <xdr:nvSpPr>
        <xdr:cNvPr id="257" name="Cuadro de texto 236">
          <a:extLst>
            <a:ext uri="{FF2B5EF4-FFF2-40B4-BE49-F238E27FC236}">
              <a16:creationId xmlns:a16="http://schemas.microsoft.com/office/drawing/2014/main" id="{F5BBC91F-B05F-411A-9D85-B90FFCB97464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63500</xdr:rowOff>
    </xdr:to>
    <xdr:sp macro="" textlink="">
      <xdr:nvSpPr>
        <xdr:cNvPr id="258" name="Cuadro de texto 237">
          <a:extLst>
            <a:ext uri="{FF2B5EF4-FFF2-40B4-BE49-F238E27FC236}">
              <a16:creationId xmlns:a16="http://schemas.microsoft.com/office/drawing/2014/main" id="{2A2E642B-485B-4D4F-82E8-673C363D4374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63500</xdr:rowOff>
    </xdr:to>
    <xdr:sp macro="" textlink="">
      <xdr:nvSpPr>
        <xdr:cNvPr id="259" name="Cuadro de texto 238">
          <a:extLst>
            <a:ext uri="{FF2B5EF4-FFF2-40B4-BE49-F238E27FC236}">
              <a16:creationId xmlns:a16="http://schemas.microsoft.com/office/drawing/2014/main" id="{BE71671A-C6BF-4177-B2AF-09F3764FD90B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53975</xdr:rowOff>
    </xdr:to>
    <xdr:sp macro="" textlink="">
      <xdr:nvSpPr>
        <xdr:cNvPr id="260" name="Cuadro de texto 239">
          <a:extLst>
            <a:ext uri="{FF2B5EF4-FFF2-40B4-BE49-F238E27FC236}">
              <a16:creationId xmlns:a16="http://schemas.microsoft.com/office/drawing/2014/main" id="{77CF2782-F573-4AC8-983D-9C6C5993098C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1409700</xdr:colOff>
      <xdr:row>249</xdr:row>
      <xdr:rowOff>53975</xdr:rowOff>
    </xdr:to>
    <xdr:sp macro="" textlink="">
      <xdr:nvSpPr>
        <xdr:cNvPr id="261" name="Cuadro de texto 240">
          <a:extLst>
            <a:ext uri="{FF2B5EF4-FFF2-40B4-BE49-F238E27FC236}">
              <a16:creationId xmlns:a16="http://schemas.microsoft.com/office/drawing/2014/main" id="{226BCE17-2165-4F91-AB58-7EA07E85374A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1047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1400175</xdr:colOff>
      <xdr:row>250</xdr:row>
      <xdr:rowOff>47625</xdr:rowOff>
    </xdr:to>
    <xdr:sp macro="" textlink="">
      <xdr:nvSpPr>
        <xdr:cNvPr id="262" name="Cuadro de texto 241">
          <a:extLst>
            <a:ext uri="{FF2B5EF4-FFF2-40B4-BE49-F238E27FC236}">
              <a16:creationId xmlns:a16="http://schemas.microsoft.com/office/drawing/2014/main" id="{63E6361C-1A35-4454-A1DD-0CEB727BED91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95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1400175</xdr:colOff>
      <xdr:row>250</xdr:row>
      <xdr:rowOff>47625</xdr:rowOff>
    </xdr:to>
    <xdr:sp macro="" textlink="">
      <xdr:nvSpPr>
        <xdr:cNvPr id="263" name="Cuadro de texto 242">
          <a:extLst>
            <a:ext uri="{FF2B5EF4-FFF2-40B4-BE49-F238E27FC236}">
              <a16:creationId xmlns:a16="http://schemas.microsoft.com/office/drawing/2014/main" id="{63C21949-6A39-43F3-8E45-1BEA360BB4DC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95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1400175</xdr:colOff>
      <xdr:row>250</xdr:row>
      <xdr:rowOff>47625</xdr:rowOff>
    </xdr:to>
    <xdr:sp macro="" textlink="">
      <xdr:nvSpPr>
        <xdr:cNvPr id="264" name="Cuadro de texto 243">
          <a:extLst>
            <a:ext uri="{FF2B5EF4-FFF2-40B4-BE49-F238E27FC236}">
              <a16:creationId xmlns:a16="http://schemas.microsoft.com/office/drawing/2014/main" id="{3FB388E9-38B4-4496-9380-DC1E2368D87D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95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1400175</xdr:colOff>
      <xdr:row>250</xdr:row>
      <xdr:rowOff>47625</xdr:rowOff>
    </xdr:to>
    <xdr:sp macro="" textlink="">
      <xdr:nvSpPr>
        <xdr:cNvPr id="265" name="Cuadro de texto 244">
          <a:extLst>
            <a:ext uri="{FF2B5EF4-FFF2-40B4-BE49-F238E27FC236}">
              <a16:creationId xmlns:a16="http://schemas.microsoft.com/office/drawing/2014/main" id="{13ED5F02-E0FA-4EDA-86C5-70E7A193C59C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95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1400175</xdr:colOff>
      <xdr:row>250</xdr:row>
      <xdr:rowOff>47625</xdr:rowOff>
    </xdr:to>
    <xdr:sp macro="" textlink="">
      <xdr:nvSpPr>
        <xdr:cNvPr id="266" name="Cuadro de texto 245">
          <a:extLst>
            <a:ext uri="{FF2B5EF4-FFF2-40B4-BE49-F238E27FC236}">
              <a16:creationId xmlns:a16="http://schemas.microsoft.com/office/drawing/2014/main" id="{E0BBCAA8-A3C8-487F-85F6-A406BCBD3592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95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1304925</xdr:colOff>
      <xdr:row>247</xdr:row>
      <xdr:rowOff>142875</xdr:rowOff>
    </xdr:from>
    <xdr:to>
      <xdr:col>1</xdr:col>
      <xdr:colOff>1400175</xdr:colOff>
      <xdr:row>250</xdr:row>
      <xdr:rowOff>47625</xdr:rowOff>
    </xdr:to>
    <xdr:sp macro="" textlink="">
      <xdr:nvSpPr>
        <xdr:cNvPr id="267" name="Cuadro de texto 246">
          <a:extLst>
            <a:ext uri="{FF2B5EF4-FFF2-40B4-BE49-F238E27FC236}">
              <a16:creationId xmlns:a16="http://schemas.microsoft.com/office/drawing/2014/main" id="{5B79404F-9708-4B93-B5B3-BD7F1C170009}"/>
            </a:ext>
          </a:extLst>
        </xdr:cNvPr>
        <xdr:cNvSpPr txBox="1">
          <a:spLocks noChangeArrowheads="1"/>
        </xdr:cNvSpPr>
      </xdr:nvSpPr>
      <xdr:spPr bwMode="auto">
        <a:xfrm>
          <a:off x="1781175" y="47958375"/>
          <a:ext cx="95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A8F1CBD7-97D0-4015-ADD7-7516B4E1B05B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6808E0E7-461B-48F3-97FB-E4CD3B570D9A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8B4BBC21-ECD2-4F14-8E7D-44AE9022F6A3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5A64C5BB-FCE1-4047-9603-4C8BF09332B7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99C6F9B2-D970-4534-A149-C9341E64C401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7F0E8825-D5A4-4020-A669-669C18373832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0A9E483A-ED1E-42F7-8EEE-23D675815DD6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FF113831-B28C-4E7E-985E-B9F9534E2605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1B574E7A-66B6-48FF-9F0B-134E48830280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5C4812D0-FC64-4C8C-B7E5-A15FB26018CE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81EEB7EA-AA8E-4140-B3FB-29C48794C529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ABC8204B-3856-4CCB-AB0D-D02E36504AA0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94D80192-0AE4-45D5-8BC3-995E26EB49FB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F6F28635-A33B-4F0E-AB15-57EA347B2126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1B191FA6-2A1D-410A-97FD-54ACE6549562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99B838A3-3021-4045-B533-0747FCBD9340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67288AD4-0938-4E4D-988F-93D2FD0869BD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D9849A51-AA34-4F89-B3BE-389FBDD52D7B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418FA65B-1669-46B5-8234-7CC7C6B1F3AE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85980A62-5094-4065-A154-1403CFA4937B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F1757ECE-287C-498F-9B3C-749D9C6CE89F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9A99086F-EFAB-46FA-9A09-B0217ADC3B7D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90" name="Text Box 15">
          <a:extLst>
            <a:ext uri="{FF2B5EF4-FFF2-40B4-BE49-F238E27FC236}">
              <a16:creationId xmlns:a16="http://schemas.microsoft.com/office/drawing/2014/main" id="{0A77A455-2591-44E3-8E80-EF899B3C4E42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209ACF42-6F69-4367-87A1-F5A9C62D1A02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2AA71080-8362-4C05-B0AE-FEC1E5E01046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6CBB9022-8658-48E7-B86E-366E3C23CB53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id="{BFB569F2-160D-4F67-865D-D43E049293CE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4BA86037-CD98-4F00-95E4-3C16563AD59D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C48CC585-9DD0-4DF9-B1AC-329733E79A18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4F0178DD-6BE1-4B6E-BFD4-2768E26F8E87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6EB266AA-57EC-4147-AE90-1E75E0C10FB0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376AD122-66A1-4016-BC17-10D3AFDB49F4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3C0A3AF6-61A8-40B4-A083-E66310BA8D7C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5D58B0A0-C7A1-4F34-8E7A-755B0A8E085B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7F0B11E7-2A91-4434-BD07-86A8FF1DEE04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0BB94ED8-C631-4CB7-BEE4-5F244713204C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16CFC5EB-ABDD-40AA-8422-92AB01DC625B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6E87DC94-D91F-4822-984F-F52C02822596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id="{EDA77F10-6570-4E2B-9F78-8267A0C062DB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1B9DA10A-F0E4-4556-B995-2EB7F582DAD5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id="{F12D4230-67EC-422F-8CD2-FA8EE25C3FF7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7418697B-9C63-4280-A264-C275699FCB9D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CAF4D129-7CFF-43D8-84FB-E1B012C31CD7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57703F05-670E-49B1-9FA4-A79DDD5B19EC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F816DCB4-A12D-4F43-90AE-EC060CE902F4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00236195-37DF-4CD9-90A4-3C6237E38513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id="{376200C3-C08D-409A-B226-873DC381DF50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520E9F27-E7DB-4EC3-A9FD-90416735DD64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6CDD7060-87F8-4E89-9BAF-E478C8233361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E61592F2-41B2-4B80-BB81-C3FFC33EE118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id="{59F5CAFB-2304-4179-A1AA-FE929178E429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5A75D02A-C8A7-4617-9C10-31F73E0B4853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268AAD46-1DF6-40CF-B7AB-F90E4111527B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1312769C-FE8D-4565-8714-7A01A6BA2487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id="{8D65A685-1E46-4035-8015-A276C2083F39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E2A7898F-C6B6-4818-9470-B20EF34FD414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id="{78ADF637-FF23-45EB-A028-4473B434A1B1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2B41FE13-A9CF-4901-AA21-8B9DA17F0F04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5C561F0C-028A-4933-B2D1-34091B7C4686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53346E8D-C985-4E20-B184-A58FD61A21C6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8249D173-F18F-47B7-B53B-A27EC692316A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2614DE3E-AFE5-4421-80DD-86482D359EEB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id="{01AF951D-7D09-45E5-BB80-62AE9DF12455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38D12AF6-4ECE-4456-A4E4-C6E37B8F11BE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ABE89C49-0594-416C-9AB3-B271864770F2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8A015208-80CF-40E4-810C-40D244AF50E0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658513E6-DD93-4A5F-89CE-3B2C26BF1B6A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CB53B9C0-9C5E-438C-8B90-D793E1403189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10183FF2-916B-495D-904B-7F2E71DAB8C4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9DC6550F-EAD6-414D-86B5-0A1648D0FE9F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id="{9115735B-6D2E-40F0-A94E-96251786851F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5EB640B4-5853-456B-9607-CC031B98BAEC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B7A60BBB-39A5-4117-9401-6B154C0C9EC1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6886D806-7F49-499F-A18C-140B6CBCEDAB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FDF4B72E-16EA-44BF-8A0E-1418E0D242CD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C64902F3-E51E-4F11-B70A-65C5F2150FC1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id="{29856F54-6AD2-4DFA-A5D1-1F9C6558A2C9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C9ECB2E2-B541-4E9F-A6E4-3E651E8EE344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id="{2B57694C-534B-4FA8-9074-FE2A596A9CDD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1E81ACF6-C2C5-47E4-A8D4-8DD04840D514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id="{1DDD1D76-6EFA-4CE9-9BEC-14C383B720DA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289DFBB7-B3E3-4143-A2B4-C6F1002DEC8F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C7E3B87A-D29A-4432-AF03-4BA2ED2DE08D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4ABF3EBE-81CA-4624-8B77-1976208DA436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74DF2A32-332D-4A06-AF38-F1F739D6663D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6D5E1E49-C410-4333-85D9-97C3D08F68B8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4590B49E-D662-424A-8707-7971433AEA90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B984AAD3-0CB7-4C1A-93C7-7D47FFB7ACAF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9994CE32-44D4-45B7-91F5-8D080193E3ED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1646644F-E25B-43C0-B907-4084DBE13DCD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DF49C72B-E197-48AC-883A-EA1D88521634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2107CBD6-2A74-43EB-8FA6-9260ABAACFE2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5E6E65B4-F0CE-4FD4-97FF-C4D249EF616C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B1EAE70B-1320-43AA-A276-8FFAA31364BF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BC2A6C9F-3F2C-4794-959E-4A80B095685F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BA703C81-6837-4D12-9505-299F94CDC1F3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id="{7BFB47DD-E355-49B8-9EF3-52B09D12F01B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08993490-FED8-4A30-A3C0-9A22CA4A80CF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id="{070F7FDC-F532-427A-877D-9CA3E72F2D62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6DE6E7A3-9B01-426A-AF7A-93EE12DD8A4B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id="{17AB9774-CFDE-45BB-8668-7E1C231B4CFE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340FB966-48AC-4AE6-BDF8-8070C7D086F3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id="{30811D93-9D12-4B03-8714-1CAEE782DFE1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593D7531-B7A3-44A4-A398-3FBF61E72A3F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A391FB81-41FE-43C9-A2AD-F44EE86C0091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1EA4E991-96CA-41EB-A619-39C19D03FA2D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id="{CB1CB2B9-9A2D-4BB4-B907-588EA8E5FE27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BFA332E2-AC0C-4FBC-A523-AF5540B20BB8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ABA90AFF-F20F-49DF-8C5E-DE1BD919628F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CE999690-E43C-4E4A-88B8-272204842F98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id="{AD54AF0D-76F9-4775-A721-75BEF21C6490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id="{290656EA-5AD7-4142-BBC5-38481015D822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9AC25E7B-007E-4CAF-A541-98665C0D21D2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0F23FC4A-470F-4F04-88DA-5011CDB2475F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id="{D52DF48D-F295-4770-8842-68E5557EFCB9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F0269EDA-D8B9-4605-BFC2-21C35963F94D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534B8DD6-BF41-404B-A8E7-716717AE240E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760709DA-1E30-4FEC-B04A-99B15702352D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id="{81240789-15CB-4A05-884A-DEE5DF872484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id="{0187B9DF-2198-4BAD-9A18-9E6C47E1A8A3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25F56F1F-BB60-4710-9187-B738FABBB16A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A7E097FE-77ED-4010-AEC3-A5B69178562A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EEDC8822-1631-4253-8024-6A1F6A0D2927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309C1FFE-0FF7-4956-96AA-B34F011726EE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8DA67A8E-89C8-4354-BF2A-67CDA72BD2D3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59EF26AC-2009-4FDA-8A46-A292F20E9ACF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DE05D69D-5ABD-4F4B-850B-0A9591A34B4E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id="{7F156E6E-F7C8-4B31-92CA-C8BA96C9A6DB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20527B98-E037-416A-A4A5-07845294F61A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id="{2FD1DE1C-D94A-4ADE-B77B-FC2396411DA0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id="{05AFF529-1311-4760-B61D-EE6AFD6CDA13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8A8855FD-B4E0-4C29-81AF-636C46FF2A37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0FDC197F-5C7A-47DB-BD17-CC1162364224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47B9279E-E4F1-4D2E-AA14-46F647585F2E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id="{2BB7B01C-C556-49CA-8AF4-933D54C6781B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id="{E61C31E3-030D-4BF1-8CB4-23AAC9E92F80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A9290EDB-58FD-4D3F-A68F-0C34A266F508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id="{86CFE1E6-A0E7-43D9-9F04-36C61006A4F0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C806C1F7-0D30-455C-99A3-95A6CF8218B4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9A76B471-E03E-4E8B-ADAA-C77EAD3F8847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837D75E5-175B-49F7-BC8D-7E2C174A9524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7437AAA6-FF15-4EC1-A58E-83E02392C668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id="{192F7B40-FCFB-45A8-9822-D5A8B326BAA7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id="{11EE2FF9-B56C-45CC-A04D-90FF45FF890F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id="{02B0A413-A68F-450C-B09E-368CC21A7000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id="{C5619872-3079-459F-B0D6-BE0711018EC7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4EEBDC35-AD53-46A8-BDBC-019487B4DB27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64DE5A12-3BF5-4BBE-8AA1-0A28BEF7CF1B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19C65F5A-E571-4F0B-9D2D-45DBCD2D6456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6BED61E1-92F7-4F0A-BEBF-F3668DA0855E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ACAE2874-D96A-4446-9774-2CC4C8D4211E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id="{8C3B1842-B245-4E3A-BEDB-83B53A7B8900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6104AE4E-737A-4D1C-ABA1-3247BDC551A5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id="{43F6BEC7-455F-4845-8B92-776F566DB5A9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id="{0E4AE9D7-7810-4D44-BDC1-0DCE197555DD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F87CBDA2-21FD-4CFB-A24D-DC14E7CBCCC3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262A4EA6-FF92-40D2-ACE2-14E65BF7F41E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id="{82A20BF5-B710-4BC5-95E5-EE83567FE8D1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E8951269-8C5C-450D-8A76-1038C18A31F3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19970F04-FE41-436D-A3D8-3FD3F2DFA6D9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id="{8AFF54F2-01C3-4502-B3F8-CBAD45E1ADF0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id="{A91BED9F-6543-4C4D-8EC7-16B46303FC09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id="{5520F544-4849-4106-BB89-E554F85C259B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493A23B4-0008-4192-8FA7-EF4CDF621AF8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id="{04D2FBB9-B651-4473-A614-085DDAB7C3FF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9B9DDDD3-B198-4967-8F27-B31C8F508969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B7EF26FB-177C-4DB5-A9FB-45204148F234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id="{92839995-710D-422A-947D-26E00F20441B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C828B7DB-9D89-4655-BC90-AE8C6997D76E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id="{573109E1-1341-425A-9336-CBCFC754C949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id="{04544D95-555E-46AC-9272-596603F781EA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id="{338C9EEF-E5AF-49DB-92BE-C0F3716C62BD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8E5A9F3A-4322-4366-ACAA-19744CD4EF13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A0FD0429-76AE-4D24-9FC0-9C083FC86221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id="{C9A8A965-D809-47B8-92AB-800BC939C1C8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3AB7271D-998A-4796-9B27-5644127C59BC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id="{E5BB837E-BB80-4E9C-8BD3-B474C718B9B8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id="{94738F96-0AC5-4390-AE69-9FCFBD0AC919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DD044B60-124C-47D6-9169-7F7D88202EC5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id="{F19019B4-B762-4555-BA1B-87486AE0C73D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0B35473F-4946-46E0-AD8E-A61CBDF7F1DD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3F2900E7-224F-49AE-8BD5-BCAA742B4E5D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id="{992D4F27-2943-4467-83CC-B36A47E381BD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id="{C3EC36BD-051F-49F8-A0F8-F8F110AE2B3E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23E3FD3E-FF1E-439E-9B95-EB882316BB48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C90BFF24-1E6B-4411-BC36-37CD05C64094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id="{C2D5B2E8-3E75-473D-9754-DB3B31C204E2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21FEA2FE-F741-4994-8283-4982900E95D1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53F16E9B-4D6F-432A-B0BC-4EB4AD0060D2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id="{A2015E48-907C-4C87-80E4-FE711F306959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id="{CBA76512-21E3-4315-967D-BC0560BEADE5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id="{7FE927A6-94F7-4CB7-A0C2-349B9D0BB1A0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1AF3A6D8-69C6-4D28-8018-3BA073694C41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id="{F96BED55-7DCA-4822-A1C0-F141CB992019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id="{ADDB748D-A45E-4726-9504-578B4207DF48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id="{5D34AA67-89DE-4E7F-A915-ADD8AFABEF52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id="{E087AD1D-32B2-4277-B39F-5C56AFEA009B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id="{D5DDAF45-4A3D-4D3D-8C1B-FC75518EFEC6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2658560E-8A6A-4DFC-BA03-FE05DCEDB16C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id="{201C71CB-4F84-4402-9A8F-784CBEE2A79A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D90A4584-BE85-4D9B-90AA-13A062AA2897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id="{551E2433-E9A2-47FC-BC8E-7248239F8D1C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id="{710E7E35-5F05-48BA-991A-04B470B385AC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C6B5FC95-7509-473D-BD87-C30D73980C91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FE0CA2CF-9EA4-483F-ABB0-EC300D2CAC23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id="{1CD8A7B4-BD73-4EDE-8EA0-27335FF49EAE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0ACA7E41-35B8-4809-A4E9-C976299083CD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71248C0C-3579-49E4-A59B-C0C12E8FED49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08DB359D-497E-477B-ABE9-F43FB614F490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8A2F16F6-7798-4946-8A25-A5BCFFCD990F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9F376B44-9D43-4B57-BB03-007AAD90AF58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E55F9962-BF50-40F9-AFA3-28A42040F38F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EF89BA02-E46F-4ACC-B242-7A924D846B17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04EAF963-8086-4969-AD03-B02673B7C551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89</xdr:row>
      <xdr:rowOff>0</xdr:rowOff>
    </xdr:from>
    <xdr:ext cx="95250" cy="164523"/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972A6969-CC35-4985-B98E-BE615DDA7174}"/>
            </a:ext>
          </a:extLst>
        </xdr:cNvPr>
        <xdr:cNvSpPr txBox="1">
          <a:spLocks noChangeArrowheads="1"/>
        </xdr:cNvSpPr>
      </xdr:nvSpPr>
      <xdr:spPr bwMode="auto">
        <a:xfrm>
          <a:off x="1809750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2596720A-A332-46C6-BEFC-ADED54F238CA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B3D650B8-7677-4F1E-9F84-742C06F85D8A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A8CF582F-D6F5-432B-A1C5-3060912D40CA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97D35848-9ADD-4E70-82F8-F8F4DC7FB36C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070A92EA-E25A-4361-B21D-C07B76095CB1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0</xdr:rowOff>
    </xdr:from>
    <xdr:ext cx="95250" cy="164523"/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709DA793-C22E-4CC8-BAEF-EBBEE071A9A0}"/>
            </a:ext>
          </a:extLst>
        </xdr:cNvPr>
        <xdr:cNvSpPr txBox="1">
          <a:spLocks noChangeArrowheads="1"/>
        </xdr:cNvSpPr>
      </xdr:nvSpPr>
      <xdr:spPr bwMode="auto">
        <a:xfrm>
          <a:off x="176212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89</xdr:row>
      <xdr:rowOff>0</xdr:rowOff>
    </xdr:from>
    <xdr:ext cx="95250" cy="164523"/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EE5B21E2-5254-4989-A940-46770AF4EC0F}"/>
            </a:ext>
          </a:extLst>
        </xdr:cNvPr>
        <xdr:cNvSpPr txBox="1">
          <a:spLocks noChangeArrowheads="1"/>
        </xdr:cNvSpPr>
      </xdr:nvSpPr>
      <xdr:spPr bwMode="auto">
        <a:xfrm>
          <a:off x="1781175" y="171831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89</xdr:row>
      <xdr:rowOff>0</xdr:rowOff>
    </xdr:from>
    <xdr:ext cx="95250" cy="316923"/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id="{7E2020D8-C99A-4FB4-A562-3CCFA6A4F894}"/>
            </a:ext>
          </a:extLst>
        </xdr:cNvPr>
        <xdr:cNvSpPr txBox="1">
          <a:spLocks noChangeArrowheads="1"/>
        </xdr:cNvSpPr>
      </xdr:nvSpPr>
      <xdr:spPr bwMode="auto">
        <a:xfrm>
          <a:off x="1771650" y="171831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  <sheetName val="Analisis Unit. "/>
      <sheetName val="Cargas Sociale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" transitionEvaluation="1" transitionEntry="1">
    <tabColor rgb="FF00B0F0"/>
  </sheetPr>
  <dimension ref="A1:AC412"/>
  <sheetViews>
    <sheetView showZeros="0" tabSelected="1" view="pageBreakPreview" topLeftCell="A2" zoomScale="110" zoomScaleNormal="100" zoomScaleSheetLayoutView="110" workbookViewId="0">
      <selection activeCell="A4" sqref="A4:F4"/>
    </sheetView>
  </sheetViews>
  <sheetFormatPr baseColWidth="10" defaultColWidth="9.77734375" defaultRowHeight="12.75"/>
  <cols>
    <col min="1" max="1" width="5.5546875" style="22" customWidth="1"/>
    <col min="2" max="2" width="44.44140625" style="20" customWidth="1"/>
    <col min="3" max="3" width="8.109375" style="22" customWidth="1"/>
    <col min="4" max="4" width="5.33203125" style="22" customWidth="1"/>
    <col min="5" max="5" width="10.21875" style="22" bestFit="1" customWidth="1"/>
    <col min="6" max="6" width="11.21875" style="22" customWidth="1"/>
    <col min="7" max="7" width="10.6640625" style="1" customWidth="1"/>
    <col min="8" max="8" width="12" style="1" customWidth="1"/>
    <col min="9" max="9" width="10.77734375" style="1" customWidth="1"/>
    <col min="10" max="10" width="8.33203125" style="1" customWidth="1"/>
    <col min="11" max="11" width="11.77734375" style="1" customWidth="1"/>
    <col min="12" max="12" width="7.88671875" style="1" customWidth="1"/>
    <col min="13" max="13" width="8.44140625" style="1" customWidth="1"/>
    <col min="14" max="14" width="7.44140625" style="1" customWidth="1"/>
    <col min="15" max="15" width="6.88671875" style="1" customWidth="1"/>
    <col min="16" max="16" width="6.5546875" style="1" customWidth="1"/>
    <col min="17" max="17" width="7.21875" style="1" customWidth="1"/>
    <col min="18" max="18" width="7.5546875" style="1" customWidth="1"/>
    <col min="19" max="19" width="7.44140625" style="1" customWidth="1"/>
    <col min="20" max="20" width="8.33203125" style="1" customWidth="1"/>
    <col min="21" max="21" width="6.5546875" style="1" customWidth="1"/>
    <col min="22" max="22" width="7" style="1" customWidth="1"/>
    <col min="23" max="23" width="8" style="1" customWidth="1"/>
    <col min="24" max="24" width="8.44140625" style="1" customWidth="1"/>
    <col min="25" max="25" width="7.44140625" style="1" customWidth="1"/>
    <col min="26" max="26" width="8.88671875" style="1" customWidth="1"/>
    <col min="27" max="27" width="7.6640625" style="1" customWidth="1"/>
    <col min="28" max="28" width="6.88671875" style="1" customWidth="1"/>
    <col min="29" max="29" width="6.77734375" style="1" customWidth="1"/>
    <col min="30" max="30" width="5.5546875" style="1" customWidth="1"/>
    <col min="31" max="31" width="8.88671875" style="1" customWidth="1"/>
    <col min="32" max="32" width="6.33203125" style="1" customWidth="1"/>
    <col min="33" max="38" width="11.44140625" style="1" customWidth="1"/>
    <col min="39" max="39" width="9.77734375" style="1"/>
    <col min="40" max="40" width="11.77734375" style="1" customWidth="1"/>
    <col min="41" max="16384" width="9.77734375" style="1"/>
  </cols>
  <sheetData>
    <row r="1" spans="1:29">
      <c r="A1" s="292"/>
      <c r="B1" s="292"/>
      <c r="C1" s="292"/>
      <c r="D1" s="292"/>
      <c r="E1" s="292"/>
      <c r="F1" s="292"/>
      <c r="K1" s="2"/>
      <c r="M1" s="2"/>
    </row>
    <row r="2" spans="1:29" ht="15.75">
      <c r="A2" s="293"/>
      <c r="B2" s="293"/>
      <c r="C2" s="293"/>
      <c r="D2" s="293"/>
      <c r="E2" s="293"/>
      <c r="F2" s="293"/>
      <c r="K2" s="2"/>
      <c r="M2" s="2"/>
    </row>
    <row r="3" spans="1:29">
      <c r="A3" s="292"/>
      <c r="B3" s="292"/>
      <c r="C3" s="292"/>
      <c r="D3" s="292"/>
      <c r="E3" s="292"/>
      <c r="F3" s="292"/>
      <c r="K3" s="2"/>
      <c r="M3" s="2"/>
    </row>
    <row r="4" spans="1:29">
      <c r="A4" s="292"/>
      <c r="B4" s="292"/>
      <c r="C4" s="292"/>
      <c r="D4" s="292"/>
      <c r="E4" s="292"/>
      <c r="F4" s="292"/>
      <c r="K4" s="3"/>
      <c r="M4" s="3"/>
    </row>
    <row r="5" spans="1:29">
      <c r="A5" s="29"/>
      <c r="B5" s="30"/>
      <c r="C5" s="31"/>
      <c r="D5" s="32"/>
      <c r="E5" s="29"/>
      <c r="F5" s="29"/>
      <c r="I5" s="2"/>
      <c r="J5" s="4"/>
      <c r="K5" s="2"/>
      <c r="M5" s="2"/>
    </row>
    <row r="6" spans="1:29">
      <c r="A6" s="29"/>
      <c r="B6" s="30"/>
      <c r="C6" s="31"/>
      <c r="D6" s="32"/>
      <c r="E6" s="29"/>
      <c r="F6" s="29"/>
      <c r="I6" s="2"/>
      <c r="J6" s="4"/>
      <c r="K6" s="2"/>
      <c r="M6" s="2"/>
    </row>
    <row r="7" spans="1:29">
      <c r="A7" s="33"/>
      <c r="B7" s="30"/>
      <c r="C7" s="31"/>
      <c r="D7" s="33"/>
      <c r="E7" s="29"/>
      <c r="F7" s="29"/>
      <c r="I7" s="2"/>
      <c r="J7" s="4"/>
      <c r="K7" s="2"/>
      <c r="M7" s="2"/>
    </row>
    <row r="8" spans="1:29">
      <c r="A8" s="33" t="s">
        <v>0</v>
      </c>
      <c r="B8" s="294" t="s">
        <v>1</v>
      </c>
      <c r="C8" s="294"/>
      <c r="D8" s="294"/>
      <c r="E8" s="294"/>
      <c r="F8" s="294"/>
      <c r="I8" s="2"/>
      <c r="J8" s="4"/>
      <c r="K8" s="2"/>
      <c r="M8" s="2"/>
    </row>
    <row r="9" spans="1:29">
      <c r="A9" s="33" t="s">
        <v>2</v>
      </c>
      <c r="B9" s="30"/>
      <c r="C9" s="31"/>
      <c r="D9" s="31" t="s">
        <v>3</v>
      </c>
      <c r="E9" s="29" t="s">
        <v>4</v>
      </c>
      <c r="F9" s="29"/>
      <c r="J9" s="4"/>
    </row>
    <row r="10" spans="1:29">
      <c r="A10" s="34"/>
      <c r="B10" s="35"/>
      <c r="C10" s="36"/>
      <c r="D10" s="36"/>
      <c r="E10" s="37"/>
      <c r="F10" s="37"/>
      <c r="J10" s="4"/>
    </row>
    <row r="11" spans="1:29">
      <c r="A11" s="38" t="s">
        <v>5</v>
      </c>
      <c r="B11" s="39" t="s">
        <v>6</v>
      </c>
      <c r="C11" s="38" t="s">
        <v>7</v>
      </c>
      <c r="D11" s="38" t="s">
        <v>8</v>
      </c>
      <c r="E11" s="38" t="s">
        <v>9</v>
      </c>
      <c r="F11" s="38" t="s">
        <v>10</v>
      </c>
      <c r="I11" s="5"/>
      <c r="J11" s="4"/>
      <c r="K11" s="2"/>
      <c r="L11" s="5"/>
      <c r="M11" s="2"/>
      <c r="N11" s="5"/>
      <c r="O11" s="6"/>
      <c r="P11" s="6"/>
      <c r="Q11" s="6"/>
      <c r="R11" s="6"/>
      <c r="S11" s="6"/>
      <c r="T11" s="6"/>
      <c r="U11" s="6"/>
      <c r="V11" s="6"/>
      <c r="W11" s="5"/>
      <c r="X11" s="5"/>
      <c r="Y11" s="5"/>
      <c r="Z11" s="6"/>
      <c r="AA11" s="6"/>
      <c r="AB11" s="5"/>
      <c r="AC11" s="7"/>
    </row>
    <row r="12" spans="1:29">
      <c r="A12" s="8"/>
      <c r="B12" s="40"/>
      <c r="C12" s="8"/>
      <c r="D12" s="8"/>
      <c r="E12" s="8"/>
      <c r="F12" s="8"/>
      <c r="K12" s="2"/>
      <c r="M12" s="2"/>
    </row>
    <row r="13" spans="1:29" s="9" customFormat="1" ht="25.5">
      <c r="A13" s="82" t="s">
        <v>11</v>
      </c>
      <c r="B13" s="83" t="s">
        <v>12</v>
      </c>
      <c r="C13" s="84"/>
      <c r="D13" s="84"/>
      <c r="E13" s="41"/>
      <c r="F13" s="41"/>
    </row>
    <row r="14" spans="1:29" s="10" customFormat="1">
      <c r="A14" s="85"/>
      <c r="B14" s="86"/>
      <c r="C14" s="87"/>
      <c r="D14" s="88"/>
      <c r="E14" s="42"/>
      <c r="F14" s="42"/>
    </row>
    <row r="15" spans="1:29" s="10" customFormat="1">
      <c r="A15" s="89">
        <v>1</v>
      </c>
      <c r="B15" s="90" t="s">
        <v>13</v>
      </c>
      <c r="C15" s="87">
        <v>1260.73</v>
      </c>
      <c r="D15" s="88" t="s">
        <v>14</v>
      </c>
      <c r="E15" s="42"/>
      <c r="F15" s="42">
        <f>C15*E15</f>
        <v>0</v>
      </c>
    </row>
    <row r="16" spans="1:29" s="10" customFormat="1">
      <c r="A16" s="85"/>
      <c r="B16" s="86"/>
      <c r="C16" s="87"/>
      <c r="D16" s="88"/>
      <c r="E16" s="42"/>
      <c r="F16" s="42">
        <f t="shared" ref="F16:F79" si="0">C16*E16</f>
        <v>0</v>
      </c>
    </row>
    <row r="17" spans="1:9" s="10" customFormat="1">
      <c r="A17" s="91">
        <v>2</v>
      </c>
      <c r="B17" s="92" t="s">
        <v>15</v>
      </c>
      <c r="C17" s="87"/>
      <c r="D17" s="93"/>
      <c r="E17" s="43"/>
      <c r="F17" s="42">
        <f t="shared" si="0"/>
        <v>0</v>
      </c>
    </row>
    <row r="18" spans="1:9" s="10" customFormat="1" ht="14.25">
      <c r="A18" s="94">
        <v>2.1</v>
      </c>
      <c r="B18" s="95" t="s">
        <v>16</v>
      </c>
      <c r="C18" s="87">
        <v>2521.46</v>
      </c>
      <c r="D18" s="88" t="s">
        <v>14</v>
      </c>
      <c r="E18" s="43"/>
      <c r="F18" s="42">
        <f t="shared" si="0"/>
        <v>0</v>
      </c>
    </row>
    <row r="19" spans="1:9" s="10" customFormat="1" ht="14.25">
      <c r="A19" s="94">
        <v>2.2000000000000002</v>
      </c>
      <c r="B19" s="95" t="s">
        <v>17</v>
      </c>
      <c r="C19" s="87">
        <v>1584.26</v>
      </c>
      <c r="D19" s="88" t="s">
        <v>18</v>
      </c>
      <c r="E19" s="43"/>
      <c r="F19" s="42">
        <f t="shared" si="0"/>
        <v>0</v>
      </c>
    </row>
    <row r="20" spans="1:9" s="10" customFormat="1" ht="14.25">
      <c r="A20" s="94">
        <v>2.2999999999999998</v>
      </c>
      <c r="B20" s="95" t="s">
        <v>19</v>
      </c>
      <c r="C20" s="87">
        <v>102.98</v>
      </c>
      <c r="D20" s="88" t="s">
        <v>20</v>
      </c>
      <c r="E20" s="43"/>
      <c r="F20" s="42">
        <f t="shared" si="0"/>
        <v>0</v>
      </c>
    </row>
    <row r="21" spans="1:9" s="10" customFormat="1">
      <c r="A21" s="85"/>
      <c r="B21" s="86"/>
      <c r="C21" s="87"/>
      <c r="D21" s="88"/>
      <c r="E21" s="42"/>
      <c r="F21" s="42">
        <f t="shared" si="0"/>
        <v>0</v>
      </c>
    </row>
    <row r="22" spans="1:9" s="10" customFormat="1">
      <c r="A22" s="89">
        <v>2</v>
      </c>
      <c r="B22" s="96" t="s">
        <v>21</v>
      </c>
      <c r="C22" s="87"/>
      <c r="D22" s="88"/>
      <c r="E22" s="42"/>
      <c r="F22" s="42">
        <f t="shared" si="0"/>
        <v>0</v>
      </c>
    </row>
    <row r="23" spans="1:9" s="10" customFormat="1" ht="14.25">
      <c r="A23" s="97">
        <v>2.1</v>
      </c>
      <c r="B23" s="98" t="s">
        <v>22</v>
      </c>
      <c r="C23" s="99">
        <v>4051.7</v>
      </c>
      <c r="D23" s="88" t="s">
        <v>23</v>
      </c>
      <c r="E23" s="42"/>
      <c r="F23" s="42">
        <f t="shared" si="0"/>
        <v>0</v>
      </c>
    </row>
    <row r="24" spans="1:9" s="10" customFormat="1" ht="14.25">
      <c r="A24" s="97">
        <v>2.2000000000000002</v>
      </c>
      <c r="B24" s="100" t="s">
        <v>24</v>
      </c>
      <c r="C24" s="99">
        <v>1584.26</v>
      </c>
      <c r="D24" s="88" t="s">
        <v>18</v>
      </c>
      <c r="E24" s="42"/>
      <c r="F24" s="42">
        <f t="shared" si="0"/>
        <v>0</v>
      </c>
    </row>
    <row r="25" spans="1:9" s="10" customFormat="1" ht="14.25">
      <c r="A25" s="97">
        <v>2.2999999999999998</v>
      </c>
      <c r="B25" s="100" t="s">
        <v>25</v>
      </c>
      <c r="C25" s="99">
        <v>158.27000000000001</v>
      </c>
      <c r="D25" s="88" t="s">
        <v>26</v>
      </c>
      <c r="E25" s="42"/>
      <c r="F25" s="42">
        <f t="shared" si="0"/>
        <v>0</v>
      </c>
    </row>
    <row r="26" spans="1:9" s="10" customFormat="1" ht="14.25">
      <c r="A26" s="97">
        <v>2.4</v>
      </c>
      <c r="B26" s="101" t="s">
        <v>27</v>
      </c>
      <c r="C26" s="99">
        <v>1030.31</v>
      </c>
      <c r="D26" s="88" t="s">
        <v>20</v>
      </c>
      <c r="E26" s="42"/>
      <c r="F26" s="42">
        <f t="shared" si="0"/>
        <v>0</v>
      </c>
    </row>
    <row r="27" spans="1:9" s="10" customFormat="1" ht="28.5">
      <c r="A27" s="97">
        <v>2.5</v>
      </c>
      <c r="B27" s="101" t="s">
        <v>28</v>
      </c>
      <c r="C27" s="99">
        <v>3434.36</v>
      </c>
      <c r="D27" s="88" t="s">
        <v>29</v>
      </c>
      <c r="E27" s="42"/>
      <c r="F27" s="42">
        <f t="shared" si="0"/>
        <v>0</v>
      </c>
      <c r="I27" s="11"/>
    </row>
    <row r="28" spans="1:9" s="10" customFormat="1" ht="28.5">
      <c r="A28" s="97">
        <v>2.6</v>
      </c>
      <c r="B28" s="101" t="s">
        <v>30</v>
      </c>
      <c r="C28" s="99">
        <v>2028.69</v>
      </c>
      <c r="D28" s="88" t="s">
        <v>31</v>
      </c>
      <c r="E28" s="42"/>
      <c r="F28" s="42">
        <f t="shared" si="0"/>
        <v>0</v>
      </c>
    </row>
    <row r="29" spans="1:9" s="10" customFormat="1">
      <c r="A29" s="97"/>
      <c r="B29" s="86"/>
      <c r="C29" s="99"/>
      <c r="D29" s="88"/>
      <c r="E29" s="42"/>
      <c r="F29" s="42">
        <f t="shared" si="0"/>
        <v>0</v>
      </c>
      <c r="H29" s="11"/>
    </row>
    <row r="30" spans="1:9" s="10" customFormat="1">
      <c r="A30" s="102">
        <v>3</v>
      </c>
      <c r="B30" s="96" t="s">
        <v>32</v>
      </c>
      <c r="C30" s="99"/>
      <c r="D30" s="88"/>
      <c r="E30" s="42"/>
      <c r="F30" s="42">
        <f t="shared" si="0"/>
        <v>0</v>
      </c>
    </row>
    <row r="31" spans="1:9" s="10" customFormat="1" ht="28.5">
      <c r="A31" s="97">
        <v>3.1</v>
      </c>
      <c r="B31" s="103" t="s">
        <v>33</v>
      </c>
      <c r="C31" s="99">
        <v>979.51</v>
      </c>
      <c r="D31" s="88" t="s">
        <v>14</v>
      </c>
      <c r="E31" s="42"/>
      <c r="F31" s="42">
        <f t="shared" si="0"/>
        <v>0</v>
      </c>
    </row>
    <row r="32" spans="1:9" s="10" customFormat="1" ht="14.25">
      <c r="A32" s="97">
        <v>3.2</v>
      </c>
      <c r="B32" s="100" t="s">
        <v>34</v>
      </c>
      <c r="C32" s="99">
        <v>201.01</v>
      </c>
      <c r="D32" s="88" t="s">
        <v>14</v>
      </c>
      <c r="E32" s="42"/>
      <c r="F32" s="42">
        <f t="shared" si="0"/>
        <v>0</v>
      </c>
    </row>
    <row r="33" spans="1:6" s="10" customFormat="1" ht="28.5">
      <c r="A33" s="97">
        <v>3.3</v>
      </c>
      <c r="B33" s="103" t="s">
        <v>35</v>
      </c>
      <c r="C33" s="99">
        <v>1127.17</v>
      </c>
      <c r="D33" s="88" t="s">
        <v>14</v>
      </c>
      <c r="E33" s="42"/>
      <c r="F33" s="42">
        <f t="shared" si="0"/>
        <v>0</v>
      </c>
    </row>
    <row r="34" spans="1:6" s="10" customFormat="1">
      <c r="A34" s="97"/>
      <c r="B34" s="104"/>
      <c r="C34" s="99"/>
      <c r="D34" s="88"/>
      <c r="E34" s="42"/>
      <c r="F34" s="42">
        <f t="shared" si="0"/>
        <v>0</v>
      </c>
    </row>
    <row r="35" spans="1:6" s="10" customFormat="1">
      <c r="A35" s="102">
        <v>4</v>
      </c>
      <c r="B35" s="96" t="s">
        <v>36</v>
      </c>
      <c r="C35" s="99"/>
      <c r="D35" s="88"/>
      <c r="E35" s="42"/>
      <c r="F35" s="42">
        <f t="shared" si="0"/>
        <v>0</v>
      </c>
    </row>
    <row r="36" spans="1:6" s="10" customFormat="1" ht="14.25">
      <c r="A36" s="97">
        <v>4.0999999999999996</v>
      </c>
      <c r="B36" s="100" t="s">
        <v>37</v>
      </c>
      <c r="C36" s="99">
        <v>915.43</v>
      </c>
      <c r="D36" s="88" t="s">
        <v>14</v>
      </c>
      <c r="E36" s="42"/>
      <c r="F36" s="42">
        <f t="shared" si="0"/>
        <v>0</v>
      </c>
    </row>
    <row r="37" spans="1:6" s="10" customFormat="1" ht="14.25">
      <c r="A37" s="97">
        <v>4.2</v>
      </c>
      <c r="B37" s="100" t="s">
        <v>38</v>
      </c>
      <c r="C37" s="99">
        <v>195.16</v>
      </c>
      <c r="D37" s="88" t="s">
        <v>14</v>
      </c>
      <c r="E37" s="42"/>
      <c r="F37" s="42">
        <f t="shared" si="0"/>
        <v>0</v>
      </c>
    </row>
    <row r="38" spans="1:6" s="10" customFormat="1" ht="14.25">
      <c r="A38" s="97">
        <v>4.3</v>
      </c>
      <c r="B38" s="100" t="s">
        <v>39</v>
      </c>
      <c r="C38" s="99">
        <v>1094.3399999999999</v>
      </c>
      <c r="D38" s="88" t="s">
        <v>14</v>
      </c>
      <c r="E38" s="42"/>
      <c r="F38" s="42">
        <f t="shared" si="0"/>
        <v>0</v>
      </c>
    </row>
    <row r="39" spans="1:6" s="10" customFormat="1">
      <c r="A39" s="97"/>
      <c r="B39" s="105"/>
      <c r="C39" s="99"/>
      <c r="D39" s="88"/>
      <c r="E39" s="42"/>
      <c r="F39" s="42">
        <f t="shared" si="0"/>
        <v>0</v>
      </c>
    </row>
    <row r="40" spans="1:6" s="10" customFormat="1">
      <c r="A40" s="102">
        <v>5</v>
      </c>
      <c r="B40" s="106" t="s">
        <v>40</v>
      </c>
      <c r="C40" s="99"/>
      <c r="D40" s="88"/>
      <c r="E40" s="42"/>
      <c r="F40" s="42">
        <f t="shared" si="0"/>
        <v>0</v>
      </c>
    </row>
    <row r="41" spans="1:6" s="10" customFormat="1" ht="14.25">
      <c r="A41" s="97">
        <v>5.0999999999999996</v>
      </c>
      <c r="B41" s="100" t="s">
        <v>41</v>
      </c>
      <c r="C41" s="99">
        <v>915.43</v>
      </c>
      <c r="D41" s="88" t="s">
        <v>14</v>
      </c>
      <c r="E41" s="42"/>
      <c r="F41" s="42">
        <f t="shared" si="0"/>
        <v>0</v>
      </c>
    </row>
    <row r="42" spans="1:6" s="10" customFormat="1" ht="14.25">
      <c r="A42" s="97">
        <v>3.2</v>
      </c>
      <c r="B42" s="100" t="s">
        <v>38</v>
      </c>
      <c r="C42" s="99">
        <v>195.16</v>
      </c>
      <c r="D42" s="88" t="s">
        <v>14</v>
      </c>
      <c r="E42" s="42"/>
      <c r="F42" s="42">
        <f t="shared" si="0"/>
        <v>0</v>
      </c>
    </row>
    <row r="43" spans="1:6" s="10" customFormat="1" ht="14.25">
      <c r="A43" s="97">
        <v>5.2</v>
      </c>
      <c r="B43" s="100" t="s">
        <v>42</v>
      </c>
      <c r="C43" s="99">
        <v>1094.3399999999999</v>
      </c>
      <c r="D43" s="88" t="s">
        <v>14</v>
      </c>
      <c r="E43" s="42"/>
      <c r="F43" s="42">
        <f t="shared" si="0"/>
        <v>0</v>
      </c>
    </row>
    <row r="44" spans="1:6" s="10" customFormat="1">
      <c r="A44" s="107"/>
      <c r="B44" s="105"/>
      <c r="C44" s="87"/>
      <c r="D44" s="88"/>
      <c r="E44" s="42"/>
      <c r="F44" s="42">
        <f t="shared" si="0"/>
        <v>0</v>
      </c>
    </row>
    <row r="45" spans="1:6" s="10" customFormat="1" ht="25.5">
      <c r="A45" s="89">
        <v>6</v>
      </c>
      <c r="B45" s="108" t="s">
        <v>43</v>
      </c>
      <c r="C45" s="87"/>
      <c r="D45" s="88"/>
      <c r="E45" s="42"/>
      <c r="F45" s="42">
        <f t="shared" si="0"/>
        <v>0</v>
      </c>
    </row>
    <row r="46" spans="1:6" s="10" customFormat="1" ht="14.25">
      <c r="A46" s="107">
        <v>6.1</v>
      </c>
      <c r="B46" s="103" t="s">
        <v>44</v>
      </c>
      <c r="C46" s="87">
        <v>6</v>
      </c>
      <c r="D46" s="88" t="s">
        <v>45</v>
      </c>
      <c r="E46" s="42"/>
      <c r="F46" s="42">
        <f t="shared" si="0"/>
        <v>0</v>
      </c>
    </row>
    <row r="47" spans="1:6" s="10" customFormat="1" ht="14.25">
      <c r="A47" s="107">
        <v>6.2</v>
      </c>
      <c r="B47" s="103" t="s">
        <v>46</v>
      </c>
      <c r="C47" s="87">
        <v>8</v>
      </c>
      <c r="D47" s="88" t="s">
        <v>45</v>
      </c>
      <c r="E47" s="42"/>
      <c r="F47" s="42">
        <f t="shared" si="0"/>
        <v>0</v>
      </c>
    </row>
    <row r="48" spans="1:6" s="10" customFormat="1" ht="14.25">
      <c r="A48" s="109">
        <v>6.3</v>
      </c>
      <c r="B48" s="110" t="s">
        <v>47</v>
      </c>
      <c r="C48" s="111">
        <v>5</v>
      </c>
      <c r="D48" s="112" t="s">
        <v>45</v>
      </c>
      <c r="E48" s="44"/>
      <c r="F48" s="42">
        <f t="shared" si="0"/>
        <v>0</v>
      </c>
    </row>
    <row r="49" spans="1:6" s="10" customFormat="1" ht="14.25">
      <c r="A49" s="97">
        <v>6.4</v>
      </c>
      <c r="B49" s="103" t="s">
        <v>48</v>
      </c>
      <c r="C49" s="99">
        <v>3</v>
      </c>
      <c r="D49" s="88" t="s">
        <v>45</v>
      </c>
      <c r="E49" s="42"/>
      <c r="F49" s="42">
        <f t="shared" si="0"/>
        <v>0</v>
      </c>
    </row>
    <row r="50" spans="1:6" s="10" customFormat="1" ht="14.25">
      <c r="A50" s="97">
        <v>6.5</v>
      </c>
      <c r="B50" s="103" t="s">
        <v>49</v>
      </c>
      <c r="C50" s="99">
        <v>3</v>
      </c>
      <c r="D50" s="88" t="s">
        <v>45</v>
      </c>
      <c r="E50" s="42"/>
      <c r="F50" s="42">
        <f t="shared" si="0"/>
        <v>0</v>
      </c>
    </row>
    <row r="51" spans="1:6" s="10" customFormat="1" ht="14.25">
      <c r="A51" s="97">
        <v>6.6</v>
      </c>
      <c r="B51" s="103" t="s">
        <v>50</v>
      </c>
      <c r="C51" s="99">
        <v>1</v>
      </c>
      <c r="D51" s="88" t="s">
        <v>45</v>
      </c>
      <c r="E51" s="42"/>
      <c r="F51" s="42">
        <f t="shared" si="0"/>
        <v>0</v>
      </c>
    </row>
    <row r="52" spans="1:6" s="10" customFormat="1" ht="14.25">
      <c r="A52" s="97">
        <v>6.7</v>
      </c>
      <c r="B52" s="103" t="s">
        <v>51</v>
      </c>
      <c r="C52" s="99">
        <v>1</v>
      </c>
      <c r="D52" s="88" t="s">
        <v>45</v>
      </c>
      <c r="E52" s="42"/>
      <c r="F52" s="42">
        <f t="shared" si="0"/>
        <v>0</v>
      </c>
    </row>
    <row r="53" spans="1:6" s="10" customFormat="1" ht="14.25">
      <c r="A53" s="97">
        <v>6.8</v>
      </c>
      <c r="B53" s="103" t="s">
        <v>52</v>
      </c>
      <c r="C53" s="99">
        <v>1</v>
      </c>
      <c r="D53" s="88" t="s">
        <v>45</v>
      </c>
      <c r="E53" s="42"/>
      <c r="F53" s="42">
        <f t="shared" si="0"/>
        <v>0</v>
      </c>
    </row>
    <row r="54" spans="1:6" s="10" customFormat="1" ht="14.25">
      <c r="A54" s="97">
        <v>6.9</v>
      </c>
      <c r="B54" s="103" t="s">
        <v>53</v>
      </c>
      <c r="C54" s="99">
        <v>1</v>
      </c>
      <c r="D54" s="88" t="s">
        <v>45</v>
      </c>
      <c r="E54" s="42"/>
      <c r="F54" s="42">
        <f t="shared" si="0"/>
        <v>0</v>
      </c>
    </row>
    <row r="55" spans="1:6" s="10" customFormat="1">
      <c r="A55" s="97"/>
      <c r="B55" s="104"/>
      <c r="C55" s="99"/>
      <c r="D55" s="88"/>
      <c r="E55" s="42"/>
      <c r="F55" s="42">
        <f t="shared" si="0"/>
        <v>0</v>
      </c>
    </row>
    <row r="56" spans="1:6" s="10" customFormat="1">
      <c r="A56" s="102">
        <v>7</v>
      </c>
      <c r="B56" s="106" t="s">
        <v>54</v>
      </c>
      <c r="C56" s="99"/>
      <c r="D56" s="88"/>
      <c r="E56" s="42"/>
      <c r="F56" s="42">
        <f t="shared" si="0"/>
        <v>0</v>
      </c>
    </row>
    <row r="57" spans="1:6" s="10" customFormat="1" ht="14.25">
      <c r="A57" s="97">
        <v>7.1</v>
      </c>
      <c r="B57" s="103" t="s">
        <v>55</v>
      </c>
      <c r="C57" s="99">
        <v>2</v>
      </c>
      <c r="D57" s="88" t="s">
        <v>45</v>
      </c>
      <c r="E57" s="42"/>
      <c r="F57" s="42">
        <f t="shared" si="0"/>
        <v>0</v>
      </c>
    </row>
    <row r="58" spans="1:6" s="10" customFormat="1" ht="14.25">
      <c r="A58" s="97">
        <v>7.2</v>
      </c>
      <c r="B58" s="103" t="s">
        <v>56</v>
      </c>
      <c r="C58" s="99">
        <v>2</v>
      </c>
      <c r="D58" s="88" t="s">
        <v>45</v>
      </c>
      <c r="E58" s="42"/>
      <c r="F58" s="42">
        <f t="shared" si="0"/>
        <v>0</v>
      </c>
    </row>
    <row r="59" spans="1:6" s="10" customFormat="1" ht="14.25">
      <c r="A59" s="107">
        <v>7.3</v>
      </c>
      <c r="B59" s="103" t="s">
        <v>57</v>
      </c>
      <c r="C59" s="87">
        <v>1</v>
      </c>
      <c r="D59" s="88" t="s">
        <v>45</v>
      </c>
      <c r="E59" s="42"/>
      <c r="F59" s="42">
        <f t="shared" si="0"/>
        <v>0</v>
      </c>
    </row>
    <row r="60" spans="1:6" s="10" customFormat="1">
      <c r="A60" s="85"/>
      <c r="B60" s="105"/>
      <c r="C60" s="87"/>
      <c r="D60" s="88"/>
      <c r="E60" s="42"/>
      <c r="F60" s="42">
        <f t="shared" si="0"/>
        <v>0</v>
      </c>
    </row>
    <row r="61" spans="1:6" s="10" customFormat="1">
      <c r="A61" s="12">
        <v>8</v>
      </c>
      <c r="B61" s="113" t="s">
        <v>58</v>
      </c>
      <c r="C61" s="114"/>
      <c r="D61" s="115"/>
      <c r="E61" s="45"/>
      <c r="F61" s="42">
        <f t="shared" si="0"/>
        <v>0</v>
      </c>
    </row>
    <row r="62" spans="1:6" s="10" customFormat="1" ht="14.25">
      <c r="A62" s="116">
        <v>8.1</v>
      </c>
      <c r="B62" s="117" t="s">
        <v>59</v>
      </c>
      <c r="C62" s="118">
        <v>1385.78</v>
      </c>
      <c r="D62" s="119" t="s">
        <v>18</v>
      </c>
      <c r="E62" s="46"/>
      <c r="F62" s="42">
        <f t="shared" si="0"/>
        <v>0</v>
      </c>
    </row>
    <row r="63" spans="1:6" s="10" customFormat="1">
      <c r="A63" s="120"/>
      <c r="B63" s="105"/>
      <c r="C63" s="99"/>
      <c r="D63" s="88"/>
      <c r="E63" s="42"/>
      <c r="F63" s="42">
        <f t="shared" si="0"/>
        <v>0</v>
      </c>
    </row>
    <row r="64" spans="1:6" s="10" customFormat="1" ht="14.25">
      <c r="A64" s="121">
        <v>9</v>
      </c>
      <c r="B64" s="122" t="s">
        <v>60</v>
      </c>
      <c r="C64" s="99">
        <v>90</v>
      </c>
      <c r="D64" s="88" t="s">
        <v>45</v>
      </c>
      <c r="E64" s="42"/>
      <c r="F64" s="42">
        <f t="shared" si="0"/>
        <v>0</v>
      </c>
    </row>
    <row r="65" spans="1:10" s="10" customFormat="1">
      <c r="A65" s="123"/>
      <c r="B65" s="105"/>
      <c r="C65" s="99"/>
      <c r="D65" s="88"/>
      <c r="E65" s="42"/>
      <c r="F65" s="42">
        <f t="shared" si="0"/>
        <v>0</v>
      </c>
    </row>
    <row r="66" spans="1:10" s="10" customFormat="1">
      <c r="A66" s="124">
        <v>10</v>
      </c>
      <c r="B66" s="106" t="s">
        <v>61</v>
      </c>
      <c r="C66" s="99"/>
      <c r="D66" s="88"/>
      <c r="E66" s="42"/>
      <c r="F66" s="42">
        <f t="shared" si="0"/>
        <v>0</v>
      </c>
    </row>
    <row r="67" spans="1:10" s="10" customFormat="1" ht="14.25">
      <c r="A67" s="125">
        <v>10.1</v>
      </c>
      <c r="B67" s="126" t="s">
        <v>62</v>
      </c>
      <c r="C67" s="99">
        <v>6.87</v>
      </c>
      <c r="D67" s="88" t="s">
        <v>20</v>
      </c>
      <c r="E67" s="42"/>
      <c r="F67" s="42">
        <f t="shared" si="0"/>
        <v>0</v>
      </c>
    </row>
    <row r="68" spans="1:10" s="10" customFormat="1" ht="14.25">
      <c r="A68" s="125">
        <v>10.199999999999999</v>
      </c>
      <c r="B68" s="126" t="s">
        <v>63</v>
      </c>
      <c r="C68" s="99">
        <v>9</v>
      </c>
      <c r="D68" s="88" t="s">
        <v>20</v>
      </c>
      <c r="E68" s="42"/>
      <c r="F68" s="42">
        <f t="shared" si="0"/>
        <v>0</v>
      </c>
    </row>
    <row r="69" spans="1:10" s="10" customFormat="1" ht="14.25">
      <c r="A69" s="125">
        <v>10.3</v>
      </c>
      <c r="B69" s="126" t="s">
        <v>64</v>
      </c>
      <c r="C69" s="99">
        <v>9</v>
      </c>
      <c r="D69" s="88" t="s">
        <v>20</v>
      </c>
      <c r="E69" s="42"/>
      <c r="F69" s="42">
        <f t="shared" si="0"/>
        <v>0</v>
      </c>
    </row>
    <row r="70" spans="1:10" s="10" customFormat="1" ht="14.25">
      <c r="A70" s="107">
        <v>10.4</v>
      </c>
      <c r="B70" s="101" t="s">
        <v>65</v>
      </c>
      <c r="C70" s="87">
        <v>31.09</v>
      </c>
      <c r="D70" s="88" t="s">
        <v>20</v>
      </c>
      <c r="E70" s="42"/>
      <c r="F70" s="42">
        <f t="shared" si="0"/>
        <v>0</v>
      </c>
    </row>
    <row r="71" spans="1:10" s="10" customFormat="1">
      <c r="A71" s="123"/>
      <c r="B71" s="105"/>
      <c r="C71" s="99"/>
      <c r="D71" s="88"/>
      <c r="E71" s="42"/>
      <c r="F71" s="42">
        <f t="shared" si="0"/>
        <v>0</v>
      </c>
    </row>
    <row r="72" spans="1:10" s="10" customFormat="1">
      <c r="A72" s="124">
        <v>11</v>
      </c>
      <c r="B72" s="106" t="s">
        <v>66</v>
      </c>
      <c r="C72" s="99"/>
      <c r="D72" s="88"/>
      <c r="E72" s="42"/>
      <c r="F72" s="42">
        <f t="shared" si="0"/>
        <v>0</v>
      </c>
    </row>
    <row r="73" spans="1:10" s="10" customFormat="1" ht="14.25">
      <c r="A73" s="125">
        <v>11.1</v>
      </c>
      <c r="B73" s="126" t="s">
        <v>67</v>
      </c>
      <c r="C73" s="99">
        <v>11.95</v>
      </c>
      <c r="D73" s="127" t="s">
        <v>14</v>
      </c>
      <c r="E73" s="42"/>
      <c r="F73" s="42">
        <f t="shared" si="0"/>
        <v>0</v>
      </c>
    </row>
    <row r="74" spans="1:10" s="10" customFormat="1" ht="14.25">
      <c r="A74" s="125">
        <v>11.2</v>
      </c>
      <c r="B74" s="126" t="s">
        <v>63</v>
      </c>
      <c r="C74" s="99">
        <v>90</v>
      </c>
      <c r="D74" s="127" t="s">
        <v>14</v>
      </c>
      <c r="E74" s="42"/>
      <c r="F74" s="42">
        <f t="shared" si="0"/>
        <v>0</v>
      </c>
    </row>
    <row r="75" spans="1:10" s="10" customFormat="1" ht="14.25">
      <c r="A75" s="125">
        <v>11.3</v>
      </c>
      <c r="B75" s="126" t="s">
        <v>64</v>
      </c>
      <c r="C75" s="99">
        <v>90</v>
      </c>
      <c r="D75" s="119" t="s">
        <v>18</v>
      </c>
      <c r="E75" s="42"/>
      <c r="F75" s="42">
        <f t="shared" si="0"/>
        <v>0</v>
      </c>
    </row>
    <row r="76" spans="1:10" s="10" customFormat="1">
      <c r="A76" s="125"/>
      <c r="B76" s="105"/>
      <c r="C76" s="99"/>
      <c r="D76" s="88"/>
      <c r="E76" s="42"/>
      <c r="F76" s="42">
        <f t="shared" si="0"/>
        <v>0</v>
      </c>
    </row>
    <row r="77" spans="1:10" s="10" customFormat="1">
      <c r="A77" s="124">
        <v>12</v>
      </c>
      <c r="B77" s="106" t="s">
        <v>68</v>
      </c>
      <c r="C77" s="99"/>
      <c r="D77" s="88"/>
      <c r="E77" s="42"/>
      <c r="F77" s="42">
        <f t="shared" si="0"/>
        <v>0</v>
      </c>
    </row>
    <row r="78" spans="1:10" s="10" customFormat="1" ht="14.25">
      <c r="A78" s="125">
        <v>12.1</v>
      </c>
      <c r="B78" s="126" t="s">
        <v>69</v>
      </c>
      <c r="C78" s="99">
        <v>16</v>
      </c>
      <c r="D78" s="88" t="s">
        <v>70</v>
      </c>
      <c r="E78" s="42"/>
      <c r="F78" s="42">
        <f t="shared" si="0"/>
        <v>0</v>
      </c>
    </row>
    <row r="79" spans="1:10" s="10" customFormat="1" ht="14.25">
      <c r="A79" s="125">
        <v>12.2</v>
      </c>
      <c r="B79" s="126" t="s">
        <v>71</v>
      </c>
      <c r="C79" s="99">
        <v>8</v>
      </c>
      <c r="D79" s="88" t="s">
        <v>45</v>
      </c>
      <c r="E79" s="42"/>
      <c r="F79" s="42">
        <f t="shared" si="0"/>
        <v>0</v>
      </c>
      <c r="I79" s="11"/>
      <c r="J79" s="11"/>
    </row>
    <row r="80" spans="1:10" s="10" customFormat="1">
      <c r="A80" s="125"/>
      <c r="B80" s="105"/>
      <c r="C80" s="99"/>
      <c r="D80" s="88"/>
      <c r="E80" s="42"/>
      <c r="F80" s="42">
        <f t="shared" ref="F80:F143" si="1">C80*E80</f>
        <v>0</v>
      </c>
    </row>
    <row r="81" spans="1:9" s="10" customFormat="1" ht="45">
      <c r="A81" s="128">
        <v>13</v>
      </c>
      <c r="B81" s="129" t="s">
        <v>72</v>
      </c>
      <c r="C81" s="130">
        <v>1260.73</v>
      </c>
      <c r="D81" s="127" t="s">
        <v>14</v>
      </c>
      <c r="E81" s="42"/>
      <c r="F81" s="42">
        <f t="shared" si="1"/>
        <v>0</v>
      </c>
    </row>
    <row r="82" spans="1:9" s="10" customFormat="1" ht="15">
      <c r="A82" s="128"/>
      <c r="B82" s="129"/>
      <c r="C82" s="130"/>
      <c r="D82" s="127"/>
      <c r="E82" s="42"/>
      <c r="F82" s="42">
        <f t="shared" si="1"/>
        <v>0</v>
      </c>
    </row>
    <row r="83" spans="1:9" s="10" customFormat="1" ht="45" customHeight="1">
      <c r="A83" s="131">
        <v>14</v>
      </c>
      <c r="B83" s="132" t="s">
        <v>73</v>
      </c>
      <c r="C83" s="133">
        <v>1260.73</v>
      </c>
      <c r="D83" s="127" t="s">
        <v>14</v>
      </c>
      <c r="E83" s="42"/>
      <c r="F83" s="42">
        <f t="shared" si="1"/>
        <v>0</v>
      </c>
    </row>
    <row r="84" spans="1:9" s="10" customFormat="1">
      <c r="A84" s="134"/>
      <c r="B84" s="105"/>
      <c r="C84" s="87"/>
      <c r="D84" s="88"/>
      <c r="E84" s="42"/>
      <c r="F84" s="42">
        <f t="shared" si="1"/>
        <v>0</v>
      </c>
    </row>
    <row r="85" spans="1:9" s="10" customFormat="1">
      <c r="A85" s="135">
        <v>15</v>
      </c>
      <c r="B85" s="106" t="s">
        <v>74</v>
      </c>
      <c r="C85" s="92"/>
      <c r="D85" s="88"/>
      <c r="E85" s="42"/>
      <c r="F85" s="42">
        <f t="shared" si="1"/>
        <v>0</v>
      </c>
    </row>
    <row r="86" spans="1:9" s="10" customFormat="1" ht="14.25">
      <c r="A86" s="136">
        <v>15.1</v>
      </c>
      <c r="B86" s="137" t="s">
        <v>75</v>
      </c>
      <c r="C86" s="87">
        <v>1584.26</v>
      </c>
      <c r="D86" s="88" t="s">
        <v>18</v>
      </c>
      <c r="E86" s="42"/>
      <c r="F86" s="42">
        <f t="shared" si="1"/>
        <v>0</v>
      </c>
    </row>
    <row r="87" spans="1:9" s="10" customFormat="1" ht="14.25">
      <c r="A87" s="138">
        <v>15.2</v>
      </c>
      <c r="B87" s="139" t="s">
        <v>76</v>
      </c>
      <c r="C87" s="111">
        <v>1584.26</v>
      </c>
      <c r="D87" s="112" t="s">
        <v>18</v>
      </c>
      <c r="E87" s="44"/>
      <c r="F87" s="42">
        <f t="shared" si="1"/>
        <v>0</v>
      </c>
    </row>
    <row r="88" spans="1:9" s="10" customFormat="1" ht="14.25">
      <c r="A88" s="140">
        <v>15.3</v>
      </c>
      <c r="B88" s="137" t="s">
        <v>77</v>
      </c>
      <c r="C88" s="87">
        <v>3960.65</v>
      </c>
      <c r="D88" s="88" t="s">
        <v>78</v>
      </c>
      <c r="E88" s="13"/>
      <c r="F88" s="42">
        <f t="shared" si="1"/>
        <v>0</v>
      </c>
    </row>
    <row r="89" spans="1:9" s="10" customFormat="1">
      <c r="A89" s="123"/>
      <c r="B89" s="105"/>
      <c r="C89" s="99"/>
      <c r="D89" s="88"/>
      <c r="E89" s="42"/>
      <c r="F89" s="42">
        <f t="shared" si="1"/>
        <v>0</v>
      </c>
    </row>
    <row r="90" spans="1:9" s="10" customFormat="1">
      <c r="A90" s="141">
        <v>16</v>
      </c>
      <c r="B90" s="106" t="s">
        <v>79</v>
      </c>
      <c r="C90" s="87"/>
      <c r="D90" s="88"/>
      <c r="E90" s="42"/>
      <c r="F90" s="42">
        <f t="shared" si="1"/>
        <v>0</v>
      </c>
    </row>
    <row r="91" spans="1:9" s="10" customFormat="1">
      <c r="A91" s="85"/>
      <c r="B91" s="105"/>
      <c r="C91" s="87"/>
      <c r="D91" s="88"/>
      <c r="E91" s="42"/>
      <c r="F91" s="42">
        <f t="shared" si="1"/>
        <v>0</v>
      </c>
    </row>
    <row r="92" spans="1:9" s="10" customFormat="1">
      <c r="A92" s="142">
        <v>16.100000000000001</v>
      </c>
      <c r="B92" s="143" t="s">
        <v>80</v>
      </c>
      <c r="C92" s="144"/>
      <c r="D92" s="145"/>
      <c r="E92" s="47"/>
      <c r="F92" s="42">
        <f t="shared" si="1"/>
        <v>0</v>
      </c>
    </row>
    <row r="93" spans="1:9" s="10" customFormat="1" ht="14.25">
      <c r="A93" s="146" t="s">
        <v>81</v>
      </c>
      <c r="B93" s="147" t="s">
        <v>82</v>
      </c>
      <c r="C93" s="118">
        <v>40</v>
      </c>
      <c r="D93" s="88" t="s">
        <v>70</v>
      </c>
      <c r="E93" s="13"/>
      <c r="F93" s="42">
        <f t="shared" si="1"/>
        <v>0</v>
      </c>
      <c r="H93" s="11"/>
      <c r="I93" s="11"/>
    </row>
    <row r="94" spans="1:9" s="10" customFormat="1">
      <c r="A94" s="85"/>
      <c r="B94" s="105"/>
      <c r="C94" s="87"/>
      <c r="D94" s="88"/>
      <c r="E94" s="42"/>
      <c r="F94" s="42">
        <f t="shared" si="1"/>
        <v>0</v>
      </c>
      <c r="H94" s="11"/>
      <c r="I94" s="11"/>
    </row>
    <row r="95" spans="1:9" s="10" customFormat="1">
      <c r="A95" s="148">
        <v>16.2</v>
      </c>
      <c r="B95" s="149" t="s">
        <v>83</v>
      </c>
      <c r="C95" s="150"/>
      <c r="D95" s="151"/>
      <c r="E95" s="14"/>
      <c r="F95" s="42">
        <f t="shared" si="1"/>
        <v>0</v>
      </c>
      <c r="H95" s="11"/>
      <c r="I95" s="11"/>
    </row>
    <row r="96" spans="1:9" s="10" customFormat="1" ht="14.25">
      <c r="A96" s="152" t="s">
        <v>84</v>
      </c>
      <c r="B96" s="147" t="s">
        <v>85</v>
      </c>
      <c r="C96" s="118">
        <v>87</v>
      </c>
      <c r="D96" s="88" t="s">
        <v>14</v>
      </c>
      <c r="E96" s="13"/>
      <c r="F96" s="42">
        <f t="shared" si="1"/>
        <v>0</v>
      </c>
      <c r="H96" s="11"/>
      <c r="I96" s="11"/>
    </row>
    <row r="97" spans="1:9" s="10" customFormat="1" ht="14.25">
      <c r="A97" s="152" t="s">
        <v>86</v>
      </c>
      <c r="B97" s="147" t="s">
        <v>87</v>
      </c>
      <c r="C97" s="118">
        <v>87</v>
      </c>
      <c r="D97" s="88" t="s">
        <v>14</v>
      </c>
      <c r="E97" s="13"/>
      <c r="F97" s="42">
        <f t="shared" si="1"/>
        <v>0</v>
      </c>
      <c r="H97" s="11"/>
      <c r="I97" s="11"/>
    </row>
    <row r="98" spans="1:9" s="10" customFormat="1" ht="14.25">
      <c r="A98" s="152" t="s">
        <v>88</v>
      </c>
      <c r="B98" s="147" t="s">
        <v>89</v>
      </c>
      <c r="C98" s="118">
        <v>5</v>
      </c>
      <c r="D98" s="88" t="s">
        <v>14</v>
      </c>
      <c r="E98" s="13"/>
      <c r="F98" s="42">
        <f t="shared" si="1"/>
        <v>0</v>
      </c>
      <c r="H98" s="11"/>
      <c r="I98" s="11"/>
    </row>
    <row r="99" spans="1:9" s="10" customFormat="1" ht="14.25">
      <c r="A99" s="152" t="s">
        <v>90</v>
      </c>
      <c r="B99" s="147" t="s">
        <v>91</v>
      </c>
      <c r="C99" s="118">
        <v>5</v>
      </c>
      <c r="D99" s="88" t="s">
        <v>14</v>
      </c>
      <c r="E99" s="13"/>
      <c r="F99" s="42">
        <f t="shared" si="1"/>
        <v>0</v>
      </c>
      <c r="H99" s="11"/>
      <c r="I99" s="11"/>
    </row>
    <row r="100" spans="1:9" s="10" customFormat="1" ht="14.25">
      <c r="A100" s="152" t="s">
        <v>92</v>
      </c>
      <c r="B100" s="147" t="s">
        <v>93</v>
      </c>
      <c r="C100" s="118">
        <v>5</v>
      </c>
      <c r="D100" s="88" t="s">
        <v>14</v>
      </c>
      <c r="E100" s="13"/>
      <c r="F100" s="42">
        <f t="shared" si="1"/>
        <v>0</v>
      </c>
      <c r="H100" s="11"/>
      <c r="I100" s="11"/>
    </row>
    <row r="101" spans="1:9" s="15" customFormat="1">
      <c r="A101" s="146"/>
      <c r="B101" s="153"/>
      <c r="C101" s="118"/>
      <c r="D101" s="88"/>
      <c r="E101" s="13"/>
      <c r="F101" s="42">
        <f t="shared" si="1"/>
        <v>0</v>
      </c>
      <c r="G101" s="10"/>
      <c r="H101" s="11"/>
    </row>
    <row r="102" spans="1:9" s="10" customFormat="1">
      <c r="A102" s="148">
        <v>16.3</v>
      </c>
      <c r="B102" s="149" t="s">
        <v>94</v>
      </c>
      <c r="C102" s="150"/>
      <c r="D102" s="151"/>
      <c r="E102" s="14"/>
      <c r="F102" s="42">
        <f t="shared" si="1"/>
        <v>0</v>
      </c>
      <c r="H102" s="11"/>
    </row>
    <row r="103" spans="1:9" s="16" customFormat="1" ht="14.25">
      <c r="A103" s="146" t="s">
        <v>95</v>
      </c>
      <c r="B103" s="147" t="s">
        <v>96</v>
      </c>
      <c r="C103" s="118">
        <v>87</v>
      </c>
      <c r="D103" s="88" t="s">
        <v>45</v>
      </c>
      <c r="E103" s="13"/>
      <c r="F103" s="42">
        <f t="shared" si="1"/>
        <v>0</v>
      </c>
      <c r="G103" s="10"/>
      <c r="H103" s="11"/>
    </row>
    <row r="104" spans="1:9" s="16" customFormat="1" ht="14.25">
      <c r="A104" s="146" t="s">
        <v>97</v>
      </c>
      <c r="B104" s="147" t="s">
        <v>98</v>
      </c>
      <c r="C104" s="118">
        <v>87</v>
      </c>
      <c r="D104" s="88" t="s">
        <v>45</v>
      </c>
      <c r="E104" s="13"/>
      <c r="F104" s="42">
        <f t="shared" si="1"/>
        <v>0</v>
      </c>
      <c r="G104" s="10"/>
      <c r="H104" s="11"/>
    </row>
    <row r="105" spans="1:9" s="10" customFormat="1" ht="14.25">
      <c r="A105" s="146" t="s">
        <v>99</v>
      </c>
      <c r="B105" s="147" t="s">
        <v>100</v>
      </c>
      <c r="C105" s="118">
        <v>5</v>
      </c>
      <c r="D105" s="88" t="s">
        <v>45</v>
      </c>
      <c r="E105" s="13"/>
      <c r="F105" s="42">
        <f t="shared" si="1"/>
        <v>0</v>
      </c>
      <c r="H105" s="11"/>
    </row>
    <row r="106" spans="1:9" s="10" customFormat="1" ht="14.25">
      <c r="A106" s="146" t="s">
        <v>101</v>
      </c>
      <c r="B106" s="147" t="s">
        <v>102</v>
      </c>
      <c r="C106" s="118">
        <v>5</v>
      </c>
      <c r="D106" s="88" t="s">
        <v>45</v>
      </c>
      <c r="E106" s="13"/>
      <c r="F106" s="42">
        <f t="shared" si="1"/>
        <v>0</v>
      </c>
      <c r="H106" s="11"/>
    </row>
    <row r="107" spans="1:9" s="10" customFormat="1" ht="14.25">
      <c r="A107" s="146" t="s">
        <v>103</v>
      </c>
      <c r="B107" s="147" t="s">
        <v>104</v>
      </c>
      <c r="C107" s="118">
        <v>10</v>
      </c>
      <c r="D107" s="88" t="s">
        <v>45</v>
      </c>
      <c r="E107" s="13"/>
      <c r="F107" s="42">
        <f t="shared" si="1"/>
        <v>0</v>
      </c>
      <c r="H107" s="11"/>
    </row>
    <row r="108" spans="1:9" s="10" customFormat="1">
      <c r="A108" s="146"/>
      <c r="B108" s="153"/>
      <c r="C108" s="118"/>
      <c r="D108" s="88"/>
      <c r="E108" s="13"/>
      <c r="F108" s="42">
        <f t="shared" si="1"/>
        <v>0</v>
      </c>
      <c r="H108" s="11"/>
    </row>
    <row r="109" spans="1:9" s="10" customFormat="1">
      <c r="A109" s="148">
        <v>16.399999999999999</v>
      </c>
      <c r="B109" s="149" t="s">
        <v>105</v>
      </c>
      <c r="C109" s="150"/>
      <c r="D109" s="151"/>
      <c r="E109" s="14"/>
      <c r="F109" s="42">
        <f t="shared" si="1"/>
        <v>0</v>
      </c>
      <c r="H109" s="11"/>
    </row>
    <row r="110" spans="1:9" s="10" customFormat="1" ht="14.25">
      <c r="A110" s="146" t="s">
        <v>106</v>
      </c>
      <c r="B110" s="147" t="s">
        <v>107</v>
      </c>
      <c r="C110" s="118">
        <v>10</v>
      </c>
      <c r="D110" s="88" t="s">
        <v>108</v>
      </c>
      <c r="E110" s="13"/>
      <c r="F110" s="42">
        <f t="shared" si="1"/>
        <v>0</v>
      </c>
      <c r="H110" s="11"/>
    </row>
    <row r="111" spans="1:9" s="10" customFormat="1" ht="14.25">
      <c r="A111" s="146" t="s">
        <v>109</v>
      </c>
      <c r="B111" s="147" t="s">
        <v>110</v>
      </c>
      <c r="C111" s="118">
        <v>10</v>
      </c>
      <c r="D111" s="88" t="s">
        <v>108</v>
      </c>
      <c r="E111" s="13"/>
      <c r="F111" s="42">
        <f t="shared" si="1"/>
        <v>0</v>
      </c>
      <c r="H111" s="11"/>
    </row>
    <row r="112" spans="1:9" s="10" customFormat="1">
      <c r="A112" s="146"/>
      <c r="B112" s="153"/>
      <c r="C112" s="118"/>
      <c r="D112" s="88"/>
      <c r="E112" s="13"/>
      <c r="F112" s="42">
        <f t="shared" si="1"/>
        <v>0</v>
      </c>
      <c r="H112" s="11"/>
    </row>
    <row r="113" spans="1:13" s="10" customFormat="1" ht="15">
      <c r="A113" s="102">
        <v>17</v>
      </c>
      <c r="B113" s="154" t="s">
        <v>111</v>
      </c>
      <c r="C113" s="99">
        <v>5</v>
      </c>
      <c r="D113" s="88" t="s">
        <v>112</v>
      </c>
      <c r="E113" s="42"/>
      <c r="F113" s="42">
        <f t="shared" si="1"/>
        <v>0</v>
      </c>
    </row>
    <row r="114" spans="1:13">
      <c r="A114" s="155"/>
      <c r="B114" s="156" t="s">
        <v>113</v>
      </c>
      <c r="C114" s="157"/>
      <c r="D114" s="156"/>
      <c r="E114" s="49"/>
      <c r="F114" s="49">
        <f>SUM(F15:F113)</f>
        <v>0</v>
      </c>
      <c r="K114" s="2"/>
      <c r="M114" s="2"/>
    </row>
    <row r="115" spans="1:13" s="10" customFormat="1" ht="14.25">
      <c r="A115" s="158"/>
      <c r="B115" s="147"/>
      <c r="C115" s="118"/>
      <c r="D115" s="88"/>
      <c r="E115" s="13"/>
      <c r="F115" s="42"/>
      <c r="H115" s="11"/>
    </row>
    <row r="116" spans="1:13" s="10" customFormat="1">
      <c r="A116" s="159" t="s">
        <v>114</v>
      </c>
      <c r="B116" s="160" t="s">
        <v>115</v>
      </c>
      <c r="C116" s="118"/>
      <c r="D116" s="88"/>
      <c r="E116" s="13"/>
      <c r="F116" s="42">
        <f t="shared" si="1"/>
        <v>0</v>
      </c>
      <c r="H116" s="11"/>
    </row>
    <row r="117" spans="1:13" s="10" customFormat="1" ht="14.25">
      <c r="A117" s="158"/>
      <c r="B117" s="147"/>
      <c r="C117" s="118"/>
      <c r="D117" s="88"/>
      <c r="E117" s="13"/>
      <c r="F117" s="42">
        <f t="shared" si="1"/>
        <v>0</v>
      </c>
      <c r="H117" s="11"/>
    </row>
    <row r="118" spans="1:13">
      <c r="A118" s="159" t="s">
        <v>116</v>
      </c>
      <c r="B118" s="160" t="s">
        <v>117</v>
      </c>
      <c r="C118" s="105"/>
      <c r="D118" s="105"/>
      <c r="E118" s="17"/>
      <c r="F118" s="42">
        <f t="shared" si="1"/>
        <v>0</v>
      </c>
      <c r="K118" s="2"/>
      <c r="M118" s="2"/>
    </row>
    <row r="119" spans="1:13" ht="25.5">
      <c r="A119" s="161">
        <v>1</v>
      </c>
      <c r="B119" s="162" t="s">
        <v>118</v>
      </c>
      <c r="C119" s="105">
        <v>74000</v>
      </c>
      <c r="D119" s="163" t="s">
        <v>119</v>
      </c>
      <c r="E119" s="17"/>
      <c r="F119" s="42">
        <f t="shared" si="1"/>
        <v>0</v>
      </c>
      <c r="K119" s="2"/>
      <c r="M119" s="2"/>
    </row>
    <row r="120" spans="1:13" ht="25.5">
      <c r="A120" s="161">
        <v>2</v>
      </c>
      <c r="B120" s="162" t="s">
        <v>120</v>
      </c>
      <c r="C120" s="105">
        <v>68464</v>
      </c>
      <c r="D120" s="163" t="s">
        <v>119</v>
      </c>
      <c r="E120" s="17"/>
      <c r="F120" s="42">
        <f t="shared" si="1"/>
        <v>0</v>
      </c>
      <c r="K120" s="2"/>
      <c r="M120" s="2"/>
    </row>
    <row r="121" spans="1:13">
      <c r="A121" s="164"/>
      <c r="B121" s="165" t="s">
        <v>121</v>
      </c>
      <c r="C121" s="164"/>
      <c r="D121" s="164"/>
      <c r="E121" s="18"/>
      <c r="F121" s="18">
        <f>SUM(F116:F120)</f>
        <v>0</v>
      </c>
      <c r="K121" s="2"/>
      <c r="M121" s="2"/>
    </row>
    <row r="122" spans="1:13">
      <c r="A122" s="161"/>
      <c r="B122" s="166"/>
      <c r="C122" s="105"/>
      <c r="D122" s="163"/>
      <c r="E122" s="17"/>
      <c r="F122" s="42"/>
      <c r="K122" s="2"/>
      <c r="M122" s="2"/>
    </row>
    <row r="123" spans="1:13">
      <c r="A123" s="159" t="s">
        <v>4</v>
      </c>
      <c r="B123" s="160" t="s">
        <v>122</v>
      </c>
      <c r="C123" s="105"/>
      <c r="D123" s="105"/>
      <c r="E123" s="17"/>
      <c r="F123" s="42">
        <f t="shared" si="1"/>
        <v>0</v>
      </c>
      <c r="K123" s="2"/>
      <c r="M123" s="2"/>
    </row>
    <row r="124" spans="1:13">
      <c r="A124" s="159"/>
      <c r="B124" s="160"/>
      <c r="C124" s="105"/>
      <c r="D124" s="105"/>
      <c r="E124" s="17"/>
      <c r="F124" s="42">
        <f t="shared" si="1"/>
        <v>0</v>
      </c>
      <c r="K124" s="2"/>
      <c r="M124" s="2"/>
    </row>
    <row r="125" spans="1:13">
      <c r="A125" s="161">
        <v>1</v>
      </c>
      <c r="B125" s="90" t="s">
        <v>123</v>
      </c>
      <c r="C125" s="105">
        <v>2</v>
      </c>
      <c r="D125" s="163" t="s">
        <v>124</v>
      </c>
      <c r="E125" s="17"/>
      <c r="F125" s="42">
        <f t="shared" si="1"/>
        <v>0</v>
      </c>
      <c r="K125" s="2"/>
      <c r="M125" s="2"/>
    </row>
    <row r="126" spans="1:13">
      <c r="A126" s="167"/>
      <c r="B126" s="168"/>
      <c r="C126" s="169"/>
      <c r="D126" s="170"/>
      <c r="E126" s="21"/>
      <c r="F126" s="42">
        <f t="shared" si="1"/>
        <v>0</v>
      </c>
      <c r="J126" s="19"/>
      <c r="K126" s="2"/>
      <c r="M126" s="2"/>
    </row>
    <row r="127" spans="1:13">
      <c r="A127" s="161">
        <v>2</v>
      </c>
      <c r="B127" s="160" t="s">
        <v>125</v>
      </c>
      <c r="C127" s="105"/>
      <c r="D127" s="163"/>
      <c r="E127" s="17"/>
      <c r="F127" s="42">
        <f t="shared" si="1"/>
        <v>0</v>
      </c>
      <c r="J127" s="19"/>
      <c r="K127" s="2"/>
      <c r="M127" s="2"/>
    </row>
    <row r="128" spans="1:13">
      <c r="A128" s="171">
        <v>2.1</v>
      </c>
      <c r="B128" s="172" t="s">
        <v>126</v>
      </c>
      <c r="C128" s="105">
        <v>10788.96</v>
      </c>
      <c r="D128" s="163" t="s">
        <v>119</v>
      </c>
      <c r="E128" s="17"/>
      <c r="F128" s="42">
        <f t="shared" si="1"/>
        <v>0</v>
      </c>
      <c r="J128" s="19"/>
      <c r="K128" s="2"/>
      <c r="M128" s="2"/>
    </row>
    <row r="129" spans="1:13">
      <c r="A129" s="171">
        <v>2.2000000000000002</v>
      </c>
      <c r="B129" s="172" t="s">
        <v>127</v>
      </c>
      <c r="C129" s="105">
        <v>539.45000000000005</v>
      </c>
      <c r="D129" s="163" t="s">
        <v>128</v>
      </c>
      <c r="E129" s="17"/>
      <c r="F129" s="42">
        <f t="shared" si="1"/>
        <v>0</v>
      </c>
      <c r="J129" s="19"/>
      <c r="K129" s="2"/>
      <c r="M129" s="2"/>
    </row>
    <row r="130" spans="1:13">
      <c r="A130" s="171"/>
      <c r="B130" s="166"/>
      <c r="C130" s="105"/>
      <c r="D130" s="163"/>
      <c r="E130" s="17"/>
      <c r="F130" s="42">
        <f t="shared" si="1"/>
        <v>0</v>
      </c>
      <c r="J130" s="19"/>
      <c r="K130" s="2"/>
      <c r="M130" s="2"/>
    </row>
    <row r="131" spans="1:13">
      <c r="A131" s="161">
        <v>3</v>
      </c>
      <c r="B131" s="160" t="s">
        <v>129</v>
      </c>
      <c r="C131" s="105"/>
      <c r="D131" s="163"/>
      <c r="E131" s="17"/>
      <c r="F131" s="42">
        <f t="shared" si="1"/>
        <v>0</v>
      </c>
      <c r="J131" s="19"/>
      <c r="K131" s="2"/>
      <c r="M131" s="2"/>
    </row>
    <row r="132" spans="1:13">
      <c r="A132" s="171">
        <f>A131+0.1</f>
        <v>3.1</v>
      </c>
      <c r="B132" s="172" t="s">
        <v>130</v>
      </c>
      <c r="C132" s="105">
        <v>543.74</v>
      </c>
      <c r="D132" s="163" t="s">
        <v>131</v>
      </c>
      <c r="E132" s="17"/>
      <c r="F132" s="42">
        <f t="shared" si="1"/>
        <v>0</v>
      </c>
      <c r="J132" s="19"/>
      <c r="K132" s="2"/>
      <c r="M132" s="2"/>
    </row>
    <row r="133" spans="1:13">
      <c r="A133" s="171">
        <f t="shared" ref="A133:A135" si="2">A132+0.1</f>
        <v>3.2</v>
      </c>
      <c r="B133" s="173" t="s">
        <v>132</v>
      </c>
      <c r="C133" s="105">
        <v>37.33</v>
      </c>
      <c r="D133" s="163" t="s">
        <v>133</v>
      </c>
      <c r="E133" s="17"/>
      <c r="F133" s="42">
        <f t="shared" si="1"/>
        <v>0</v>
      </c>
      <c r="J133" s="19"/>
      <c r="K133" s="2"/>
      <c r="M133" s="2"/>
    </row>
    <row r="134" spans="1:13" ht="25.5">
      <c r="A134" s="171">
        <f t="shared" si="2"/>
        <v>3.3000000000000003</v>
      </c>
      <c r="B134" s="162" t="s">
        <v>134</v>
      </c>
      <c r="C134" s="105">
        <v>426.39</v>
      </c>
      <c r="D134" s="163" t="s">
        <v>128</v>
      </c>
      <c r="E134" s="17"/>
      <c r="F134" s="42">
        <f t="shared" si="1"/>
        <v>0</v>
      </c>
      <c r="J134" s="19"/>
      <c r="K134" s="2"/>
      <c r="M134" s="2"/>
    </row>
    <row r="135" spans="1:13" ht="25.5">
      <c r="A135" s="171">
        <f t="shared" si="2"/>
        <v>3.4000000000000004</v>
      </c>
      <c r="B135" s="173" t="s">
        <v>135</v>
      </c>
      <c r="C135" s="105">
        <v>146.69</v>
      </c>
      <c r="D135" s="163" t="s">
        <v>136</v>
      </c>
      <c r="E135" s="17"/>
      <c r="F135" s="42">
        <f t="shared" si="1"/>
        <v>0</v>
      </c>
      <c r="J135" s="19"/>
      <c r="K135" s="2"/>
      <c r="M135" s="2"/>
    </row>
    <row r="136" spans="1:13">
      <c r="A136" s="171"/>
      <c r="B136" s="166"/>
      <c r="C136" s="105"/>
      <c r="D136" s="163"/>
      <c r="E136" s="17"/>
      <c r="F136" s="42">
        <f t="shared" si="1"/>
        <v>0</v>
      </c>
      <c r="J136" s="19"/>
      <c r="K136" s="2"/>
      <c r="M136" s="2"/>
    </row>
    <row r="137" spans="1:13" ht="25.5">
      <c r="A137" s="161">
        <v>4</v>
      </c>
      <c r="B137" s="174" t="s">
        <v>137</v>
      </c>
      <c r="C137" s="105"/>
      <c r="D137" s="163"/>
      <c r="E137" s="17"/>
      <c r="F137" s="42">
        <f t="shared" si="1"/>
        <v>0</v>
      </c>
      <c r="J137" s="19"/>
      <c r="K137" s="2"/>
      <c r="M137" s="2"/>
    </row>
    <row r="138" spans="1:13">
      <c r="A138" s="171">
        <v>4.0999999999999996</v>
      </c>
      <c r="B138" s="172" t="s">
        <v>138</v>
      </c>
      <c r="C138" s="105">
        <v>62</v>
      </c>
      <c r="D138" s="163" t="s">
        <v>14</v>
      </c>
      <c r="E138" s="17"/>
      <c r="F138" s="42">
        <f t="shared" si="1"/>
        <v>0</v>
      </c>
      <c r="J138" s="19"/>
      <c r="K138" s="2"/>
      <c r="M138" s="2"/>
    </row>
    <row r="139" spans="1:13">
      <c r="A139" s="171">
        <v>4.2</v>
      </c>
      <c r="B139" s="173" t="s">
        <v>139</v>
      </c>
      <c r="C139" s="105">
        <v>79.63</v>
      </c>
      <c r="D139" s="163" t="s">
        <v>14</v>
      </c>
      <c r="E139" s="17"/>
      <c r="F139" s="42">
        <f t="shared" si="1"/>
        <v>0</v>
      </c>
      <c r="J139" s="19"/>
      <c r="K139" s="2"/>
      <c r="M139" s="2"/>
    </row>
    <row r="140" spans="1:13">
      <c r="A140" s="171"/>
      <c r="B140" s="166"/>
      <c r="C140" s="105"/>
      <c r="D140" s="163"/>
      <c r="E140" s="17"/>
      <c r="F140" s="42">
        <f t="shared" si="1"/>
        <v>0</v>
      </c>
      <c r="J140" s="19"/>
      <c r="K140" s="2"/>
      <c r="M140" s="2"/>
    </row>
    <row r="141" spans="1:13" ht="25.5">
      <c r="A141" s="161">
        <v>5</v>
      </c>
      <c r="B141" s="174" t="s">
        <v>140</v>
      </c>
      <c r="C141" s="105"/>
      <c r="D141" s="163"/>
      <c r="E141" s="17"/>
      <c r="F141" s="42">
        <f t="shared" si="1"/>
        <v>0</v>
      </c>
      <c r="J141" s="19"/>
      <c r="K141" s="2"/>
      <c r="M141" s="2"/>
    </row>
    <row r="142" spans="1:13">
      <c r="A142" s="171">
        <v>5.0999999999999996</v>
      </c>
      <c r="B142" s="104" t="s">
        <v>141</v>
      </c>
      <c r="C142" s="105">
        <v>58.49</v>
      </c>
      <c r="D142" s="163" t="s">
        <v>14</v>
      </c>
      <c r="E142" s="17"/>
      <c r="F142" s="42">
        <f t="shared" si="1"/>
        <v>0</v>
      </c>
      <c r="J142" s="19"/>
      <c r="K142" s="2"/>
      <c r="M142" s="2"/>
    </row>
    <row r="143" spans="1:13">
      <c r="A143" s="171">
        <v>5.2</v>
      </c>
      <c r="B143" s="175" t="s">
        <v>142</v>
      </c>
      <c r="C143" s="105">
        <v>75.84</v>
      </c>
      <c r="D143" s="163" t="s">
        <v>14</v>
      </c>
      <c r="E143" s="17"/>
      <c r="F143" s="42">
        <f t="shared" si="1"/>
        <v>0</v>
      </c>
      <c r="J143" s="19"/>
      <c r="K143" s="2"/>
      <c r="M143" s="2"/>
    </row>
    <row r="144" spans="1:13">
      <c r="A144" s="171"/>
      <c r="B144" s="166"/>
      <c r="C144" s="105"/>
      <c r="D144" s="163"/>
      <c r="E144" s="17"/>
      <c r="F144" s="42">
        <f t="shared" ref="F144:F207" si="3">C144*E144</f>
        <v>0</v>
      </c>
      <c r="J144" s="19"/>
      <c r="K144" s="2"/>
      <c r="M144" s="2"/>
    </row>
    <row r="145" spans="1:13">
      <c r="A145" s="176">
        <v>6</v>
      </c>
      <c r="B145" s="160" t="s">
        <v>143</v>
      </c>
      <c r="C145" s="105"/>
      <c r="D145" s="163"/>
      <c r="E145" s="17"/>
      <c r="F145" s="42">
        <f t="shared" si="3"/>
        <v>0</v>
      </c>
      <c r="J145" s="19"/>
      <c r="K145" s="2"/>
      <c r="M145" s="2"/>
    </row>
    <row r="146" spans="1:13" ht="25.5">
      <c r="A146" s="171">
        <v>6.1</v>
      </c>
      <c r="B146" s="173" t="s">
        <v>144</v>
      </c>
      <c r="C146" s="105">
        <v>1078.9000000000001</v>
      </c>
      <c r="D146" s="163" t="s">
        <v>133</v>
      </c>
      <c r="E146" s="17"/>
      <c r="F146" s="42">
        <f t="shared" si="3"/>
        <v>0</v>
      </c>
      <c r="J146" s="19"/>
      <c r="K146" s="2"/>
      <c r="M146" s="2"/>
    </row>
    <row r="147" spans="1:13">
      <c r="A147" s="171"/>
      <c r="B147" s="166"/>
      <c r="C147" s="105"/>
      <c r="D147" s="163"/>
      <c r="E147" s="17"/>
      <c r="F147" s="42">
        <f t="shared" si="3"/>
        <v>0</v>
      </c>
      <c r="J147" s="19"/>
      <c r="K147" s="2"/>
      <c r="M147" s="2"/>
    </row>
    <row r="148" spans="1:13">
      <c r="A148" s="161">
        <v>7</v>
      </c>
      <c r="B148" s="160" t="s">
        <v>145</v>
      </c>
      <c r="C148" s="105"/>
      <c r="D148" s="163"/>
      <c r="E148" s="17"/>
      <c r="F148" s="42">
        <f t="shared" si="3"/>
        <v>0</v>
      </c>
      <c r="J148" s="19"/>
      <c r="K148" s="2"/>
      <c r="M148" s="2"/>
    </row>
    <row r="149" spans="1:13">
      <c r="A149" s="171">
        <v>7.1</v>
      </c>
      <c r="B149" s="173" t="s">
        <v>146</v>
      </c>
      <c r="C149" s="105">
        <v>4704</v>
      </c>
      <c r="D149" s="163" t="s">
        <v>133</v>
      </c>
      <c r="E149" s="17"/>
      <c r="F149" s="42">
        <f t="shared" si="3"/>
        <v>0</v>
      </c>
      <c r="J149" s="19"/>
      <c r="K149" s="2"/>
      <c r="M149" s="2"/>
    </row>
    <row r="150" spans="1:13">
      <c r="A150" s="177"/>
      <c r="B150" s="166"/>
      <c r="C150" s="105"/>
      <c r="D150" s="163"/>
      <c r="E150" s="17"/>
      <c r="F150" s="42">
        <f t="shared" si="3"/>
        <v>0</v>
      </c>
      <c r="J150" s="19"/>
      <c r="K150" s="2"/>
      <c r="M150" s="2"/>
    </row>
    <row r="151" spans="1:13">
      <c r="A151" s="178">
        <v>8</v>
      </c>
      <c r="B151" s="160" t="s">
        <v>147</v>
      </c>
      <c r="C151" s="105"/>
      <c r="D151" s="163"/>
      <c r="E151" s="17"/>
      <c r="F151" s="42">
        <f t="shared" si="3"/>
        <v>0</v>
      </c>
      <c r="J151" s="19"/>
      <c r="K151" s="2"/>
      <c r="M151" s="2"/>
    </row>
    <row r="152" spans="1:13">
      <c r="A152" s="177"/>
      <c r="B152" s="166"/>
      <c r="C152" s="105"/>
      <c r="D152" s="163"/>
      <c r="E152" s="17"/>
      <c r="F152" s="42">
        <f t="shared" si="3"/>
        <v>0</v>
      </c>
      <c r="J152" s="19"/>
      <c r="K152" s="2"/>
      <c r="M152" s="2"/>
    </row>
    <row r="153" spans="1:13">
      <c r="A153" s="179">
        <v>8.1</v>
      </c>
      <c r="B153" s="160" t="s">
        <v>148</v>
      </c>
      <c r="C153" s="105"/>
      <c r="D153" s="163"/>
      <c r="E153" s="17"/>
      <c r="F153" s="42">
        <f t="shared" si="3"/>
        <v>0</v>
      </c>
      <c r="J153" s="19"/>
      <c r="K153" s="2"/>
      <c r="M153" s="2"/>
    </row>
    <row r="154" spans="1:13">
      <c r="A154" s="180">
        <v>8.11</v>
      </c>
      <c r="B154" s="172" t="s">
        <v>130</v>
      </c>
      <c r="C154" s="105">
        <v>390.47</v>
      </c>
      <c r="D154" s="163" t="s">
        <v>131</v>
      </c>
      <c r="E154" s="17"/>
      <c r="F154" s="42">
        <f t="shared" si="3"/>
        <v>0</v>
      </c>
      <c r="J154" s="19"/>
      <c r="K154" s="2"/>
      <c r="M154" s="2"/>
    </row>
    <row r="155" spans="1:13">
      <c r="A155" s="181">
        <v>8.1199999999999992</v>
      </c>
      <c r="B155" s="173" t="s">
        <v>132</v>
      </c>
      <c r="C155" s="105">
        <v>26.92</v>
      </c>
      <c r="D155" s="163" t="s">
        <v>133</v>
      </c>
      <c r="E155" s="17"/>
      <c r="F155" s="42">
        <f t="shared" si="3"/>
        <v>0</v>
      </c>
      <c r="J155" s="19"/>
      <c r="K155" s="2"/>
      <c r="M155" s="2"/>
    </row>
    <row r="156" spans="1:13" ht="25.5">
      <c r="A156" s="181" t="s">
        <v>149</v>
      </c>
      <c r="B156" s="162" t="s">
        <v>150</v>
      </c>
      <c r="C156" s="105">
        <v>306.70999999999998</v>
      </c>
      <c r="D156" s="163" t="s">
        <v>128</v>
      </c>
      <c r="E156" s="17"/>
      <c r="F156" s="42">
        <f t="shared" si="3"/>
        <v>0</v>
      </c>
      <c r="J156" s="19"/>
      <c r="K156" s="2"/>
      <c r="M156" s="2"/>
    </row>
    <row r="157" spans="1:13" ht="25.5">
      <c r="A157" s="181">
        <v>8.1300000000000008</v>
      </c>
      <c r="B157" s="173" t="s">
        <v>135</v>
      </c>
      <c r="C157" s="105">
        <v>104.7</v>
      </c>
      <c r="D157" s="163" t="s">
        <v>136</v>
      </c>
      <c r="E157" s="17"/>
      <c r="F157" s="42">
        <f t="shared" si="3"/>
        <v>0</v>
      </c>
      <c r="J157" s="19"/>
      <c r="K157" s="2"/>
      <c r="M157" s="2"/>
    </row>
    <row r="158" spans="1:13">
      <c r="A158" s="171"/>
      <c r="B158" s="182"/>
      <c r="C158" s="105"/>
      <c r="D158" s="163"/>
      <c r="E158" s="17"/>
      <c r="F158" s="42">
        <f t="shared" si="3"/>
        <v>0</v>
      </c>
      <c r="J158" s="19"/>
      <c r="K158" s="2"/>
      <c r="M158" s="2"/>
    </row>
    <row r="159" spans="1:13" ht="25.5">
      <c r="A159" s="179">
        <v>8.1999999999999993</v>
      </c>
      <c r="B159" s="174" t="s">
        <v>151</v>
      </c>
      <c r="C159" s="105"/>
      <c r="D159" s="163"/>
      <c r="E159" s="17"/>
      <c r="F159" s="42">
        <f t="shared" si="3"/>
        <v>0</v>
      </c>
      <c r="J159" s="19"/>
      <c r="K159" s="2"/>
      <c r="M159" s="2"/>
    </row>
    <row r="160" spans="1:13">
      <c r="A160" s="183">
        <v>8.2100000000000009</v>
      </c>
      <c r="B160" s="172" t="s">
        <v>138</v>
      </c>
      <c r="C160" s="105">
        <v>106</v>
      </c>
      <c r="D160" s="163" t="s">
        <v>14</v>
      </c>
      <c r="E160" s="17"/>
      <c r="F160" s="42">
        <f t="shared" si="3"/>
        <v>0</v>
      </c>
      <c r="J160" s="19"/>
      <c r="K160" s="2"/>
      <c r="M160" s="2"/>
    </row>
    <row r="161" spans="1:13">
      <c r="A161" s="183">
        <v>8.2200000000000006</v>
      </c>
      <c r="B161" s="173" t="s">
        <v>139</v>
      </c>
      <c r="C161" s="105">
        <v>129.36000000000001</v>
      </c>
      <c r="D161" s="163" t="s">
        <v>14</v>
      </c>
      <c r="E161" s="17"/>
      <c r="F161" s="42">
        <f t="shared" si="3"/>
        <v>0</v>
      </c>
      <c r="J161" s="19"/>
      <c r="K161" s="2"/>
      <c r="M161" s="2"/>
    </row>
    <row r="162" spans="1:13">
      <c r="A162" s="184"/>
      <c r="B162" s="168"/>
      <c r="C162" s="169"/>
      <c r="D162" s="170"/>
      <c r="E162" s="21"/>
      <c r="F162" s="42">
        <f t="shared" si="3"/>
        <v>0</v>
      </c>
      <c r="J162" s="19"/>
      <c r="K162" s="2"/>
      <c r="M162" s="2"/>
    </row>
    <row r="163" spans="1:13" ht="25.5">
      <c r="A163" s="179">
        <v>8.3000000000000007</v>
      </c>
      <c r="B163" s="174" t="s">
        <v>152</v>
      </c>
      <c r="C163" s="105"/>
      <c r="D163" s="163"/>
      <c r="E163" s="17"/>
      <c r="F163" s="42">
        <f t="shared" si="3"/>
        <v>0</v>
      </c>
      <c r="J163" s="19"/>
      <c r="K163" s="2"/>
      <c r="M163" s="2"/>
    </row>
    <row r="164" spans="1:13">
      <c r="A164" s="183">
        <v>8.31</v>
      </c>
      <c r="B164" s="104" t="s">
        <v>141</v>
      </c>
      <c r="C164" s="105">
        <v>100</v>
      </c>
      <c r="D164" s="163" t="s">
        <v>14</v>
      </c>
      <c r="E164" s="17"/>
      <c r="F164" s="42">
        <f t="shared" si="3"/>
        <v>0</v>
      </c>
      <c r="J164" s="19"/>
      <c r="K164" s="2"/>
      <c r="M164" s="2"/>
    </row>
    <row r="165" spans="1:13">
      <c r="A165" s="183">
        <v>8.32</v>
      </c>
      <c r="B165" s="175" t="s">
        <v>142</v>
      </c>
      <c r="C165" s="105">
        <v>123.2</v>
      </c>
      <c r="D165" s="163" t="s">
        <v>14</v>
      </c>
      <c r="E165" s="17"/>
      <c r="F165" s="42">
        <f t="shared" si="3"/>
        <v>0</v>
      </c>
      <c r="J165" s="19"/>
      <c r="K165" s="2"/>
      <c r="M165" s="2"/>
    </row>
    <row r="166" spans="1:13">
      <c r="A166" s="171"/>
      <c r="B166" s="182"/>
      <c r="C166" s="105"/>
      <c r="D166" s="163"/>
      <c r="E166" s="17"/>
      <c r="F166" s="42">
        <f t="shared" si="3"/>
        <v>0</v>
      </c>
      <c r="J166" s="19"/>
      <c r="K166" s="2"/>
      <c r="M166" s="2"/>
    </row>
    <row r="167" spans="1:13">
      <c r="A167" s="161">
        <v>9</v>
      </c>
      <c r="B167" s="160" t="s">
        <v>153</v>
      </c>
      <c r="C167" s="105"/>
      <c r="D167" s="163"/>
      <c r="E167" s="17"/>
      <c r="F167" s="42">
        <f t="shared" si="3"/>
        <v>0</v>
      </c>
      <c r="J167" s="19"/>
      <c r="K167" s="2"/>
      <c r="M167" s="2"/>
    </row>
    <row r="168" spans="1:13" ht="25.5">
      <c r="A168" s="171">
        <v>9.1</v>
      </c>
      <c r="B168" s="172" t="s">
        <v>154</v>
      </c>
      <c r="C168" s="105">
        <v>18.899999999999999</v>
      </c>
      <c r="D168" s="163" t="s">
        <v>133</v>
      </c>
      <c r="E168" s="17"/>
      <c r="F168" s="42">
        <f t="shared" si="3"/>
        <v>0</v>
      </c>
      <c r="J168" s="19"/>
      <c r="K168" s="2"/>
      <c r="M168" s="2"/>
    </row>
    <row r="169" spans="1:13">
      <c r="A169" s="171"/>
      <c r="B169" s="172"/>
      <c r="C169" s="105"/>
      <c r="D169" s="163"/>
      <c r="E169" s="17"/>
      <c r="F169" s="42">
        <f t="shared" si="3"/>
        <v>0</v>
      </c>
      <c r="J169" s="19"/>
      <c r="K169" s="2"/>
      <c r="M169" s="2"/>
    </row>
    <row r="170" spans="1:13">
      <c r="A170" s="161">
        <v>10</v>
      </c>
      <c r="B170" s="185" t="s">
        <v>155</v>
      </c>
      <c r="C170" s="105"/>
      <c r="D170" s="163"/>
      <c r="E170" s="17"/>
      <c r="F170" s="42">
        <f t="shared" si="3"/>
        <v>0</v>
      </c>
      <c r="J170" s="19"/>
      <c r="K170" s="2"/>
      <c r="M170" s="2"/>
    </row>
    <row r="171" spans="1:13">
      <c r="A171" s="171">
        <v>10.1</v>
      </c>
      <c r="B171" s="172" t="s">
        <v>156</v>
      </c>
      <c r="C171" s="186">
        <v>21.96</v>
      </c>
      <c r="D171" s="163" t="s">
        <v>131</v>
      </c>
      <c r="E171" s="17"/>
      <c r="F171" s="42">
        <f t="shared" si="3"/>
        <v>0</v>
      </c>
      <c r="J171" s="19"/>
      <c r="K171" s="2"/>
      <c r="M171" s="2"/>
    </row>
    <row r="172" spans="1:13" ht="25.5">
      <c r="A172" s="171">
        <v>10.199999999999999</v>
      </c>
      <c r="B172" s="173" t="s">
        <v>135</v>
      </c>
      <c r="C172" s="105">
        <v>7.8</v>
      </c>
      <c r="D172" s="163" t="s">
        <v>136</v>
      </c>
      <c r="E172" s="17"/>
      <c r="F172" s="42">
        <f t="shared" si="3"/>
        <v>0</v>
      </c>
      <c r="J172" s="19"/>
      <c r="K172" s="2"/>
      <c r="M172" s="2"/>
    </row>
    <row r="173" spans="1:13">
      <c r="A173" s="171"/>
      <c r="B173" s="172"/>
      <c r="C173" s="105"/>
      <c r="D173" s="163"/>
      <c r="E173" s="17"/>
      <c r="F173" s="42">
        <f t="shared" si="3"/>
        <v>0</v>
      </c>
      <c r="J173" s="19"/>
      <c r="K173" s="2"/>
      <c r="M173" s="2"/>
    </row>
    <row r="174" spans="1:13">
      <c r="A174" s="161">
        <v>11</v>
      </c>
      <c r="B174" s="185" t="s">
        <v>157</v>
      </c>
      <c r="C174" s="105"/>
      <c r="D174" s="163"/>
      <c r="E174" s="17"/>
      <c r="F174" s="42">
        <f t="shared" si="3"/>
        <v>0</v>
      </c>
      <c r="J174" s="19"/>
      <c r="K174" s="2"/>
      <c r="M174" s="2"/>
    </row>
    <row r="175" spans="1:13">
      <c r="A175" s="171">
        <v>11.1</v>
      </c>
      <c r="B175" s="172" t="s">
        <v>158</v>
      </c>
      <c r="C175" s="105">
        <v>11</v>
      </c>
      <c r="D175" s="163" t="s">
        <v>45</v>
      </c>
      <c r="E175" s="17"/>
      <c r="F175" s="42">
        <f t="shared" si="3"/>
        <v>0</v>
      </c>
      <c r="J175" s="19"/>
      <c r="K175" s="2"/>
      <c r="M175" s="2"/>
    </row>
    <row r="176" spans="1:13">
      <c r="A176" s="164"/>
      <c r="B176" s="165" t="s">
        <v>159</v>
      </c>
      <c r="C176" s="164"/>
      <c r="D176" s="164"/>
      <c r="E176" s="18"/>
      <c r="F176" s="18">
        <f>SUM(F123:F175)</f>
        <v>0</v>
      </c>
      <c r="K176" s="2"/>
      <c r="M176" s="2"/>
    </row>
    <row r="177" spans="1:13">
      <c r="A177" s="187"/>
      <c r="B177" s="188"/>
      <c r="C177" s="189"/>
      <c r="D177" s="189"/>
      <c r="E177" s="17"/>
      <c r="F177" s="42"/>
      <c r="K177" s="2"/>
      <c r="M177" s="2"/>
    </row>
    <row r="178" spans="1:13">
      <c r="A178" s="159" t="s">
        <v>160</v>
      </c>
      <c r="B178" s="185" t="s">
        <v>161</v>
      </c>
      <c r="C178" s="105"/>
      <c r="D178" s="105"/>
      <c r="E178" s="17"/>
      <c r="F178" s="42">
        <f t="shared" si="3"/>
        <v>0</v>
      </c>
      <c r="K178" s="2"/>
      <c r="M178" s="2"/>
    </row>
    <row r="179" spans="1:13">
      <c r="A179" s="190"/>
      <c r="B179" s="172"/>
      <c r="C179" s="105"/>
      <c r="D179" s="163"/>
      <c r="E179" s="17"/>
      <c r="F179" s="42">
        <f t="shared" si="3"/>
        <v>0</v>
      </c>
      <c r="K179" s="2"/>
      <c r="M179" s="2"/>
    </row>
    <row r="180" spans="1:13">
      <c r="A180" s="161">
        <v>1</v>
      </c>
      <c r="B180" s="191" t="s">
        <v>123</v>
      </c>
      <c r="C180" s="105">
        <v>1</v>
      </c>
      <c r="D180" s="163" t="s">
        <v>124</v>
      </c>
      <c r="E180" s="17"/>
      <c r="F180" s="42">
        <f t="shared" si="3"/>
        <v>0</v>
      </c>
      <c r="K180" s="2"/>
      <c r="M180" s="2"/>
    </row>
    <row r="181" spans="1:13">
      <c r="A181" s="190"/>
      <c r="B181" s="172"/>
      <c r="C181" s="105"/>
      <c r="D181" s="163"/>
      <c r="E181" s="17"/>
      <c r="F181" s="42">
        <f t="shared" si="3"/>
        <v>0</v>
      </c>
      <c r="K181" s="2"/>
      <c r="M181" s="2"/>
    </row>
    <row r="182" spans="1:13">
      <c r="A182" s="161">
        <v>2</v>
      </c>
      <c r="B182" s="185" t="s">
        <v>148</v>
      </c>
      <c r="C182" s="105"/>
      <c r="D182" s="163"/>
      <c r="E182" s="17"/>
      <c r="F182" s="42">
        <f t="shared" si="3"/>
        <v>0</v>
      </c>
      <c r="K182" s="2"/>
      <c r="M182" s="2"/>
    </row>
    <row r="183" spans="1:13">
      <c r="A183" s="171">
        <v>2.1</v>
      </c>
      <c r="B183" s="172" t="s">
        <v>162</v>
      </c>
      <c r="C183" s="105">
        <v>3522.71</v>
      </c>
      <c r="D183" s="163" t="s">
        <v>119</v>
      </c>
      <c r="E183" s="17"/>
      <c r="F183" s="42">
        <f t="shared" si="3"/>
        <v>0</v>
      </c>
      <c r="K183" s="2"/>
      <c r="M183" s="2"/>
    </row>
    <row r="184" spans="1:13">
      <c r="A184" s="171">
        <v>2.2000000000000002</v>
      </c>
      <c r="B184" s="172" t="s">
        <v>163</v>
      </c>
      <c r="C184" s="105">
        <v>176.14</v>
      </c>
      <c r="D184" s="163" t="s">
        <v>128</v>
      </c>
      <c r="E184" s="17"/>
      <c r="F184" s="42">
        <f t="shared" si="3"/>
        <v>0</v>
      </c>
      <c r="K184" s="2"/>
      <c r="M184" s="2"/>
    </row>
    <row r="185" spans="1:13" ht="25.5">
      <c r="A185" s="171">
        <v>2.2999999999999998</v>
      </c>
      <c r="B185" s="172" t="s">
        <v>164</v>
      </c>
      <c r="C185" s="105">
        <v>9</v>
      </c>
      <c r="D185" s="163" t="s">
        <v>128</v>
      </c>
      <c r="E185" s="17"/>
      <c r="F185" s="42">
        <f t="shared" si="3"/>
        <v>0</v>
      </c>
      <c r="K185" s="2"/>
      <c r="M185" s="2"/>
    </row>
    <row r="186" spans="1:13">
      <c r="A186" s="171">
        <v>2.4</v>
      </c>
      <c r="B186" s="172" t="s">
        <v>165</v>
      </c>
      <c r="C186" s="105">
        <v>390.47</v>
      </c>
      <c r="D186" s="163" t="s">
        <v>131</v>
      </c>
      <c r="E186" s="17"/>
      <c r="F186" s="42">
        <f t="shared" si="3"/>
        <v>0</v>
      </c>
      <c r="K186" s="2"/>
      <c r="M186" s="2"/>
    </row>
    <row r="187" spans="1:13">
      <c r="A187" s="171">
        <v>2.5</v>
      </c>
      <c r="B187" s="162" t="s">
        <v>166</v>
      </c>
      <c r="C187" s="105">
        <v>225.28</v>
      </c>
      <c r="D187" s="163" t="s">
        <v>131</v>
      </c>
      <c r="E187" s="17"/>
      <c r="F187" s="42">
        <f t="shared" si="3"/>
        <v>0</v>
      </c>
      <c r="K187" s="2"/>
      <c r="M187" s="2"/>
    </row>
    <row r="188" spans="1:13">
      <c r="A188" s="177">
        <v>2.6</v>
      </c>
      <c r="B188" s="162" t="s">
        <v>167</v>
      </c>
      <c r="C188" s="105">
        <v>110.88</v>
      </c>
      <c r="D188" s="163" t="s">
        <v>131</v>
      </c>
      <c r="E188" s="17"/>
      <c r="F188" s="42">
        <f t="shared" si="3"/>
        <v>0</v>
      </c>
      <c r="K188" s="2"/>
      <c r="M188" s="2"/>
    </row>
    <row r="189" spans="1:13" ht="25.5">
      <c r="A189" s="177">
        <v>2.7</v>
      </c>
      <c r="B189" s="162" t="s">
        <v>168</v>
      </c>
      <c r="C189" s="105">
        <v>506.73</v>
      </c>
      <c r="D189" s="163" t="s">
        <v>128</v>
      </c>
      <c r="E189" s="17"/>
      <c r="F189" s="42">
        <f t="shared" si="3"/>
        <v>0</v>
      </c>
      <c r="K189" s="2"/>
      <c r="M189" s="2"/>
    </row>
    <row r="190" spans="1:13" ht="25.5">
      <c r="A190" s="177">
        <v>2.8</v>
      </c>
      <c r="B190" s="173" t="s">
        <v>135</v>
      </c>
      <c r="C190" s="105">
        <v>143.11000000000001</v>
      </c>
      <c r="D190" s="163" t="s">
        <v>136</v>
      </c>
      <c r="E190" s="17"/>
      <c r="F190" s="42">
        <f t="shared" si="3"/>
        <v>0</v>
      </c>
      <c r="K190" s="2"/>
      <c r="M190" s="2"/>
    </row>
    <row r="191" spans="1:13">
      <c r="A191" s="177"/>
      <c r="B191" s="172"/>
      <c r="C191" s="105"/>
      <c r="D191" s="163"/>
      <c r="E191" s="17"/>
      <c r="F191" s="42">
        <f t="shared" si="3"/>
        <v>0</v>
      </c>
      <c r="K191" s="2"/>
      <c r="M191" s="2"/>
    </row>
    <row r="192" spans="1:13" ht="25.5">
      <c r="A192" s="178">
        <v>3</v>
      </c>
      <c r="B192" s="192" t="s">
        <v>169</v>
      </c>
      <c r="C192" s="105"/>
      <c r="D192" s="163"/>
      <c r="E192" s="17"/>
      <c r="F192" s="42">
        <f t="shared" si="3"/>
        <v>0</v>
      </c>
      <c r="K192" s="2"/>
      <c r="M192" s="2"/>
    </row>
    <row r="193" spans="1:13">
      <c r="A193" s="177">
        <v>3.1</v>
      </c>
      <c r="B193" s="172" t="s">
        <v>170</v>
      </c>
      <c r="C193" s="105">
        <v>21.2</v>
      </c>
      <c r="D193" s="163" t="s">
        <v>14</v>
      </c>
      <c r="E193" s="17"/>
      <c r="F193" s="42">
        <f t="shared" si="3"/>
        <v>0</v>
      </c>
      <c r="K193" s="2"/>
      <c r="M193" s="2"/>
    </row>
    <row r="194" spans="1:13">
      <c r="A194" s="177"/>
      <c r="B194" s="172"/>
      <c r="C194" s="105"/>
      <c r="D194" s="163"/>
      <c r="E194" s="17"/>
      <c r="F194" s="42">
        <f t="shared" si="3"/>
        <v>0</v>
      </c>
      <c r="K194" s="2"/>
      <c r="M194" s="2"/>
    </row>
    <row r="195" spans="1:13" ht="25.5">
      <c r="A195" s="178">
        <v>4</v>
      </c>
      <c r="B195" s="192" t="s">
        <v>171</v>
      </c>
      <c r="C195" s="105"/>
      <c r="D195" s="163"/>
      <c r="E195" s="17"/>
      <c r="F195" s="42">
        <f t="shared" si="3"/>
        <v>0</v>
      </c>
      <c r="K195" s="2"/>
      <c r="M195" s="2"/>
    </row>
    <row r="196" spans="1:13">
      <c r="A196" s="177">
        <v>4.0999999999999996</v>
      </c>
      <c r="B196" s="172" t="s">
        <v>172</v>
      </c>
      <c r="C196" s="105">
        <v>20</v>
      </c>
      <c r="D196" s="163" t="s">
        <v>14</v>
      </c>
      <c r="E196" s="17"/>
      <c r="F196" s="42">
        <f t="shared" si="3"/>
        <v>0</v>
      </c>
      <c r="K196" s="2"/>
      <c r="M196" s="2"/>
    </row>
    <row r="197" spans="1:13">
      <c r="A197" s="193"/>
      <c r="B197" s="194"/>
      <c r="C197" s="169"/>
      <c r="D197" s="170"/>
      <c r="E197" s="21"/>
      <c r="F197" s="42">
        <f t="shared" si="3"/>
        <v>0</v>
      </c>
      <c r="K197" s="2"/>
      <c r="M197" s="2"/>
    </row>
    <row r="198" spans="1:13">
      <c r="A198" s="176">
        <v>5</v>
      </c>
      <c r="B198" s="185" t="s">
        <v>173</v>
      </c>
      <c r="C198" s="105"/>
      <c r="D198" s="163"/>
      <c r="E198" s="17"/>
      <c r="F198" s="42">
        <f t="shared" si="3"/>
        <v>0</v>
      </c>
      <c r="K198" s="2"/>
      <c r="M198" s="2"/>
    </row>
    <row r="199" spans="1:13" ht="25.5">
      <c r="A199" s="171">
        <v>5.0999999999999996</v>
      </c>
      <c r="B199" s="162" t="s">
        <v>174</v>
      </c>
      <c r="C199" s="105">
        <v>352.27</v>
      </c>
      <c r="D199" s="163" t="s">
        <v>133</v>
      </c>
      <c r="E199" s="17"/>
      <c r="F199" s="42">
        <f t="shared" si="3"/>
        <v>0</v>
      </c>
      <c r="K199" s="2"/>
      <c r="M199" s="2"/>
    </row>
    <row r="200" spans="1:13">
      <c r="A200" s="171"/>
      <c r="B200" s="172"/>
      <c r="C200" s="105"/>
      <c r="D200" s="163"/>
      <c r="E200" s="17"/>
      <c r="F200" s="42">
        <f t="shared" si="3"/>
        <v>0</v>
      </c>
      <c r="K200" s="2"/>
      <c r="M200" s="2"/>
    </row>
    <row r="201" spans="1:13">
      <c r="A201" s="161">
        <v>6</v>
      </c>
      <c r="B201" s="185" t="s">
        <v>145</v>
      </c>
      <c r="C201" s="105"/>
      <c r="D201" s="163"/>
      <c r="E201" s="17"/>
      <c r="F201" s="42">
        <f t="shared" si="3"/>
        <v>0</v>
      </c>
      <c r="K201" s="2"/>
      <c r="M201" s="2"/>
    </row>
    <row r="202" spans="1:13" ht="25.5">
      <c r="A202" s="171">
        <v>6.1</v>
      </c>
      <c r="B202" s="172" t="s">
        <v>175</v>
      </c>
      <c r="C202" s="105">
        <v>938.5</v>
      </c>
      <c r="D202" s="163" t="s">
        <v>133</v>
      </c>
      <c r="E202" s="17"/>
      <c r="F202" s="42">
        <f t="shared" si="3"/>
        <v>0</v>
      </c>
      <c r="K202" s="2"/>
      <c r="M202" s="2"/>
    </row>
    <row r="203" spans="1:13">
      <c r="A203" s="171"/>
      <c r="B203" s="162"/>
      <c r="C203" s="105"/>
      <c r="D203" s="163"/>
      <c r="E203" s="17"/>
      <c r="F203" s="42">
        <f t="shared" si="3"/>
        <v>0</v>
      </c>
      <c r="K203" s="2"/>
      <c r="M203" s="2"/>
    </row>
    <row r="204" spans="1:13" ht="27">
      <c r="A204" s="161">
        <v>7</v>
      </c>
      <c r="B204" s="192" t="s">
        <v>176</v>
      </c>
      <c r="C204" s="105"/>
      <c r="D204" s="163"/>
      <c r="E204" s="17"/>
      <c r="F204" s="42">
        <f t="shared" si="3"/>
        <v>0</v>
      </c>
      <c r="K204" s="2"/>
      <c r="M204" s="2"/>
    </row>
    <row r="205" spans="1:13">
      <c r="A205" s="171">
        <v>7.1</v>
      </c>
      <c r="B205" s="162" t="s">
        <v>177</v>
      </c>
      <c r="C205" s="105">
        <v>61.44</v>
      </c>
      <c r="D205" s="163" t="s">
        <v>133</v>
      </c>
      <c r="E205" s="17"/>
      <c r="F205" s="42">
        <f t="shared" si="3"/>
        <v>0</v>
      </c>
      <c r="K205" s="2"/>
      <c r="M205" s="2"/>
    </row>
    <row r="206" spans="1:13">
      <c r="A206" s="171">
        <v>7.2</v>
      </c>
      <c r="B206" s="162" t="s">
        <v>178</v>
      </c>
      <c r="C206" s="105">
        <v>30.24</v>
      </c>
      <c r="D206" s="163" t="s">
        <v>133</v>
      </c>
      <c r="E206" s="17"/>
      <c r="F206" s="42">
        <f t="shared" si="3"/>
        <v>0</v>
      </c>
      <c r="K206" s="2"/>
      <c r="M206" s="2"/>
    </row>
    <row r="207" spans="1:13">
      <c r="A207" s="171">
        <v>7.3</v>
      </c>
      <c r="B207" s="162" t="s">
        <v>179</v>
      </c>
      <c r="C207" s="105">
        <v>10.5</v>
      </c>
      <c r="D207" s="163" t="s">
        <v>133</v>
      </c>
      <c r="E207" s="17"/>
      <c r="F207" s="42">
        <f t="shared" si="3"/>
        <v>0</v>
      </c>
      <c r="K207" s="2"/>
      <c r="M207" s="2"/>
    </row>
    <row r="208" spans="1:13">
      <c r="A208" s="171">
        <v>7.4</v>
      </c>
      <c r="B208" s="162" t="s">
        <v>180</v>
      </c>
      <c r="C208" s="105">
        <v>13.6</v>
      </c>
      <c r="D208" s="163" t="s">
        <v>133</v>
      </c>
      <c r="E208" s="17"/>
      <c r="F208" s="42">
        <f t="shared" ref="F208:F271" si="4">C208*E208</f>
        <v>0</v>
      </c>
      <c r="G208" s="23"/>
      <c r="K208" s="2"/>
      <c r="M208" s="2"/>
    </row>
    <row r="209" spans="1:13">
      <c r="A209" s="171">
        <v>7.5</v>
      </c>
      <c r="B209" s="162" t="s">
        <v>181</v>
      </c>
      <c r="C209" s="105">
        <v>13.6</v>
      </c>
      <c r="D209" s="163" t="s">
        <v>133</v>
      </c>
      <c r="E209" s="17"/>
      <c r="F209" s="42">
        <f t="shared" si="4"/>
        <v>0</v>
      </c>
      <c r="K209" s="2"/>
      <c r="M209" s="2"/>
    </row>
    <row r="210" spans="1:13">
      <c r="A210" s="171">
        <v>7.6</v>
      </c>
      <c r="B210" s="162" t="s">
        <v>182</v>
      </c>
      <c r="C210" s="105">
        <v>193.5</v>
      </c>
      <c r="D210" s="163" t="s">
        <v>119</v>
      </c>
      <c r="E210" s="17"/>
      <c r="F210" s="42">
        <f t="shared" si="4"/>
        <v>0</v>
      </c>
      <c r="K210" s="2"/>
      <c r="M210" s="2"/>
    </row>
    <row r="211" spans="1:13">
      <c r="A211" s="171">
        <v>7.7</v>
      </c>
      <c r="B211" s="162" t="s">
        <v>183</v>
      </c>
      <c r="C211" s="105">
        <v>451.5</v>
      </c>
      <c r="D211" s="163" t="s">
        <v>119</v>
      </c>
      <c r="E211" s="17"/>
      <c r="F211" s="42">
        <f t="shared" si="4"/>
        <v>0</v>
      </c>
      <c r="K211" s="2"/>
      <c r="M211" s="2"/>
    </row>
    <row r="212" spans="1:13">
      <c r="A212" s="171">
        <v>7.8</v>
      </c>
      <c r="B212" s="162" t="s">
        <v>184</v>
      </c>
      <c r="C212" s="105">
        <v>271.2</v>
      </c>
      <c r="D212" s="163" t="s">
        <v>119</v>
      </c>
      <c r="E212" s="17"/>
      <c r="F212" s="42">
        <f t="shared" si="4"/>
        <v>0</v>
      </c>
      <c r="K212" s="2"/>
      <c r="M212" s="2"/>
    </row>
    <row r="213" spans="1:13">
      <c r="A213" s="171">
        <v>7.9</v>
      </c>
      <c r="B213" s="162" t="s">
        <v>185</v>
      </c>
      <c r="C213" s="189">
        <v>1169.68</v>
      </c>
      <c r="D213" s="163" t="s">
        <v>119</v>
      </c>
      <c r="E213" s="17"/>
      <c r="F213" s="42">
        <f t="shared" si="4"/>
        <v>0</v>
      </c>
      <c r="K213" s="2"/>
      <c r="M213" s="2"/>
    </row>
    <row r="214" spans="1:13">
      <c r="A214" s="195">
        <v>7.1</v>
      </c>
      <c r="B214" s="162" t="s">
        <v>186</v>
      </c>
      <c r="C214" s="105">
        <v>904</v>
      </c>
      <c r="D214" s="163" t="s">
        <v>14</v>
      </c>
      <c r="E214" s="17"/>
      <c r="F214" s="42">
        <f t="shared" si="4"/>
        <v>0</v>
      </c>
      <c r="K214" s="2"/>
      <c r="M214" s="2"/>
    </row>
    <row r="215" spans="1:13">
      <c r="A215" s="171"/>
      <c r="B215" s="162"/>
      <c r="C215" s="105"/>
      <c r="D215" s="163"/>
      <c r="E215" s="17"/>
      <c r="F215" s="42">
        <f t="shared" si="4"/>
        <v>0</v>
      </c>
      <c r="K215" s="2"/>
      <c r="M215" s="2"/>
    </row>
    <row r="216" spans="1:13">
      <c r="A216" s="161">
        <v>8</v>
      </c>
      <c r="B216" s="185" t="s">
        <v>153</v>
      </c>
      <c r="C216" s="105"/>
      <c r="D216" s="163"/>
      <c r="E216" s="17"/>
      <c r="F216" s="42">
        <f t="shared" si="4"/>
        <v>0</v>
      </c>
      <c r="K216" s="2"/>
      <c r="M216" s="2"/>
    </row>
    <row r="217" spans="1:13" ht="25.5">
      <c r="A217" s="171">
        <v>8.1</v>
      </c>
      <c r="B217" s="172" t="s">
        <v>187</v>
      </c>
      <c r="C217" s="105">
        <v>4.7300000000000004</v>
      </c>
      <c r="D217" s="163" t="s">
        <v>133</v>
      </c>
      <c r="E217" s="17"/>
      <c r="F217" s="42">
        <f t="shared" si="4"/>
        <v>0</v>
      </c>
      <c r="K217" s="2"/>
      <c r="M217" s="2"/>
    </row>
    <row r="218" spans="1:13">
      <c r="A218" s="164"/>
      <c r="B218" s="165" t="s">
        <v>188</v>
      </c>
      <c r="C218" s="164"/>
      <c r="D218" s="164"/>
      <c r="E218" s="18"/>
      <c r="F218" s="18">
        <f>SUM(F178:F217)</f>
        <v>0</v>
      </c>
      <c r="K218" s="2"/>
      <c r="M218" s="2"/>
    </row>
    <row r="219" spans="1:13">
      <c r="A219" s="195"/>
      <c r="B219" s="172"/>
      <c r="C219" s="105"/>
      <c r="D219" s="105"/>
      <c r="E219" s="17"/>
      <c r="F219" s="42"/>
      <c r="K219" s="2"/>
      <c r="M219" s="2"/>
    </row>
    <row r="220" spans="1:13">
      <c r="A220" s="159" t="s">
        <v>189</v>
      </c>
      <c r="B220" s="185" t="s">
        <v>190</v>
      </c>
      <c r="C220" s="105"/>
      <c r="D220" s="105"/>
      <c r="E220" s="17"/>
      <c r="F220" s="42">
        <f t="shared" si="4"/>
        <v>0</v>
      </c>
      <c r="K220" s="2"/>
      <c r="M220" s="2"/>
    </row>
    <row r="221" spans="1:13">
      <c r="A221" s="159"/>
      <c r="B221" s="185"/>
      <c r="C221" s="105"/>
      <c r="D221" s="105"/>
      <c r="E221" s="17"/>
      <c r="F221" s="42">
        <f t="shared" si="4"/>
        <v>0</v>
      </c>
      <c r="K221" s="2"/>
      <c r="M221" s="2"/>
    </row>
    <row r="222" spans="1:13">
      <c r="A222" s="161">
        <v>1</v>
      </c>
      <c r="B222" s="191" t="s">
        <v>123</v>
      </c>
      <c r="C222" s="105">
        <v>1</v>
      </c>
      <c r="D222" s="163" t="s">
        <v>124</v>
      </c>
      <c r="E222" s="17"/>
      <c r="F222" s="42">
        <f t="shared" si="4"/>
        <v>0</v>
      </c>
      <c r="K222" s="2"/>
      <c r="M222" s="2"/>
    </row>
    <row r="223" spans="1:13">
      <c r="A223" s="196"/>
      <c r="B223" s="185"/>
      <c r="C223" s="105"/>
      <c r="D223" s="105"/>
      <c r="E223" s="17"/>
      <c r="F223" s="42">
        <f t="shared" si="4"/>
        <v>0</v>
      </c>
      <c r="K223" s="2"/>
      <c r="M223" s="2"/>
    </row>
    <row r="224" spans="1:13">
      <c r="A224" s="178">
        <v>2</v>
      </c>
      <c r="B224" s="185" t="s">
        <v>129</v>
      </c>
      <c r="C224" s="105"/>
      <c r="D224" s="105"/>
      <c r="E224" s="17"/>
      <c r="F224" s="42">
        <f t="shared" si="4"/>
        <v>0</v>
      </c>
      <c r="K224" s="2"/>
      <c r="M224" s="2"/>
    </row>
    <row r="225" spans="1:13">
      <c r="A225" s="177">
        <v>2.1</v>
      </c>
      <c r="B225" s="172" t="s">
        <v>191</v>
      </c>
      <c r="C225" s="105">
        <v>97.97</v>
      </c>
      <c r="D225" s="163" t="s">
        <v>131</v>
      </c>
      <c r="E225" s="17"/>
      <c r="F225" s="42">
        <f t="shared" si="4"/>
        <v>0</v>
      </c>
      <c r="K225" s="2"/>
      <c r="M225" s="2"/>
    </row>
    <row r="226" spans="1:13" ht="25.5">
      <c r="A226" s="177">
        <v>2.2000000000000002</v>
      </c>
      <c r="B226" s="173" t="s">
        <v>135</v>
      </c>
      <c r="C226" s="105">
        <v>117.56</v>
      </c>
      <c r="D226" s="163" t="s">
        <v>192</v>
      </c>
      <c r="E226" s="17"/>
      <c r="F226" s="42">
        <f t="shared" si="4"/>
        <v>0</v>
      </c>
      <c r="K226" s="2"/>
      <c r="M226" s="2"/>
    </row>
    <row r="227" spans="1:13">
      <c r="A227" s="177"/>
      <c r="B227" s="172"/>
      <c r="C227" s="105"/>
      <c r="D227" s="105"/>
      <c r="E227" s="17"/>
      <c r="F227" s="42">
        <f t="shared" si="4"/>
        <v>0</v>
      </c>
      <c r="K227" s="2"/>
      <c r="M227" s="2"/>
    </row>
    <row r="228" spans="1:13" ht="14.25">
      <c r="A228" s="178">
        <v>3</v>
      </c>
      <c r="B228" s="185" t="s">
        <v>193</v>
      </c>
      <c r="C228" s="105"/>
      <c r="D228" s="105"/>
      <c r="E228" s="17"/>
      <c r="F228" s="42">
        <f t="shared" si="4"/>
        <v>0</v>
      </c>
      <c r="K228" s="2"/>
      <c r="M228" s="2"/>
    </row>
    <row r="229" spans="1:13">
      <c r="A229" s="177">
        <v>3.1</v>
      </c>
      <c r="B229" s="172" t="s">
        <v>194</v>
      </c>
      <c r="C229" s="105">
        <v>13.77</v>
      </c>
      <c r="D229" s="163" t="s">
        <v>133</v>
      </c>
      <c r="E229" s="17"/>
      <c r="F229" s="42">
        <f t="shared" si="4"/>
        <v>0</v>
      </c>
      <c r="K229" s="2"/>
      <c r="M229" s="2"/>
    </row>
    <row r="230" spans="1:13">
      <c r="A230" s="177">
        <v>3.2</v>
      </c>
      <c r="B230" s="172" t="s">
        <v>195</v>
      </c>
      <c r="C230" s="105">
        <v>15.5</v>
      </c>
      <c r="D230" s="163" t="s">
        <v>133</v>
      </c>
      <c r="E230" s="17"/>
      <c r="F230" s="42">
        <f t="shared" si="4"/>
        <v>0</v>
      </c>
      <c r="K230" s="2"/>
      <c r="M230" s="2"/>
    </row>
    <row r="231" spans="1:13">
      <c r="A231" s="177">
        <v>3.3</v>
      </c>
      <c r="B231" s="172" t="s">
        <v>196</v>
      </c>
      <c r="C231" s="105">
        <v>3.78</v>
      </c>
      <c r="D231" s="163" t="s">
        <v>133</v>
      </c>
      <c r="E231" s="17"/>
      <c r="F231" s="42">
        <f t="shared" si="4"/>
        <v>0</v>
      </c>
      <c r="K231" s="2"/>
      <c r="M231" s="2"/>
    </row>
    <row r="232" spans="1:13">
      <c r="A232" s="177">
        <v>3.4</v>
      </c>
      <c r="B232" s="172" t="s">
        <v>197</v>
      </c>
      <c r="C232" s="105">
        <v>0.28000000000000003</v>
      </c>
      <c r="D232" s="163" t="s">
        <v>133</v>
      </c>
      <c r="E232" s="17"/>
      <c r="F232" s="42">
        <f t="shared" si="4"/>
        <v>0</v>
      </c>
      <c r="K232" s="2"/>
      <c r="M232" s="2"/>
    </row>
    <row r="233" spans="1:13" ht="25.5">
      <c r="A233" s="193">
        <v>3.5</v>
      </c>
      <c r="B233" s="194" t="s">
        <v>198</v>
      </c>
      <c r="C233" s="169">
        <v>0.24</v>
      </c>
      <c r="D233" s="170" t="s">
        <v>133</v>
      </c>
      <c r="E233" s="21"/>
      <c r="F233" s="42">
        <f t="shared" si="4"/>
        <v>0</v>
      </c>
      <c r="K233" s="2"/>
      <c r="M233" s="2"/>
    </row>
    <row r="234" spans="1:13" ht="25.5">
      <c r="A234" s="171">
        <v>3.6</v>
      </c>
      <c r="B234" s="172" t="s">
        <v>199</v>
      </c>
      <c r="C234" s="105">
        <v>6.17</v>
      </c>
      <c r="D234" s="163" t="s">
        <v>133</v>
      </c>
      <c r="E234" s="17"/>
      <c r="F234" s="42">
        <f t="shared" si="4"/>
        <v>0</v>
      </c>
      <c r="K234" s="2"/>
      <c r="M234" s="2"/>
    </row>
    <row r="235" spans="1:13" ht="25.5">
      <c r="A235" s="177">
        <v>3.7</v>
      </c>
      <c r="B235" s="173" t="s">
        <v>200</v>
      </c>
      <c r="C235" s="105">
        <v>1.72</v>
      </c>
      <c r="D235" s="163" t="s">
        <v>133</v>
      </c>
      <c r="E235" s="17"/>
      <c r="F235" s="42">
        <f t="shared" si="4"/>
        <v>0</v>
      </c>
      <c r="K235" s="2"/>
      <c r="M235" s="2"/>
    </row>
    <row r="236" spans="1:13">
      <c r="A236" s="177">
        <v>3.8</v>
      </c>
      <c r="B236" s="173" t="s">
        <v>201</v>
      </c>
      <c r="C236" s="105">
        <v>2.2999999999999998</v>
      </c>
      <c r="D236" s="163" t="s">
        <v>133</v>
      </c>
      <c r="E236" s="17"/>
      <c r="F236" s="42">
        <f t="shared" si="4"/>
        <v>0</v>
      </c>
      <c r="K236" s="2"/>
      <c r="M236" s="2"/>
    </row>
    <row r="237" spans="1:13">
      <c r="A237" s="105"/>
      <c r="B237" s="172"/>
      <c r="C237" s="105"/>
      <c r="D237" s="105"/>
      <c r="E237" s="17"/>
      <c r="F237" s="42">
        <f t="shared" si="4"/>
        <v>0</v>
      </c>
      <c r="K237" s="2"/>
      <c r="M237" s="2"/>
    </row>
    <row r="238" spans="1:13">
      <c r="A238" s="178">
        <v>4</v>
      </c>
      <c r="B238" s="185" t="s">
        <v>202</v>
      </c>
      <c r="C238" s="105"/>
      <c r="D238" s="105"/>
      <c r="E238" s="17"/>
      <c r="F238" s="42">
        <f t="shared" si="4"/>
        <v>0</v>
      </c>
      <c r="K238" s="2"/>
      <c r="M238" s="2"/>
    </row>
    <row r="239" spans="1:13">
      <c r="A239" s="177">
        <v>4.0999999999999996</v>
      </c>
      <c r="B239" s="172" t="s">
        <v>203</v>
      </c>
      <c r="C239" s="105">
        <v>123.02</v>
      </c>
      <c r="D239" s="163" t="s">
        <v>119</v>
      </c>
      <c r="E239" s="17"/>
      <c r="F239" s="42">
        <f t="shared" si="4"/>
        <v>0</v>
      </c>
      <c r="M239" s="2"/>
    </row>
    <row r="240" spans="1:13">
      <c r="A240" s="177">
        <v>4.2</v>
      </c>
      <c r="B240" s="172" t="s">
        <v>185</v>
      </c>
      <c r="C240" s="105">
        <v>15.78</v>
      </c>
      <c r="D240" s="163" t="s">
        <v>119</v>
      </c>
      <c r="E240" s="17"/>
      <c r="F240" s="42">
        <f t="shared" si="4"/>
        <v>0</v>
      </c>
      <c r="M240" s="2"/>
    </row>
    <row r="241" spans="1:13">
      <c r="A241" s="177">
        <v>4.3</v>
      </c>
      <c r="B241" s="172" t="s">
        <v>204</v>
      </c>
      <c r="C241" s="105">
        <v>107.24</v>
      </c>
      <c r="D241" s="163" t="s">
        <v>119</v>
      </c>
      <c r="E241" s="17"/>
      <c r="F241" s="42">
        <f t="shared" si="4"/>
        <v>0</v>
      </c>
      <c r="K241" s="2"/>
      <c r="M241" s="2"/>
    </row>
    <row r="242" spans="1:13">
      <c r="A242" s="177">
        <v>4.4000000000000004</v>
      </c>
      <c r="B242" s="172" t="s">
        <v>186</v>
      </c>
      <c r="C242" s="105">
        <v>98.6</v>
      </c>
      <c r="D242" s="163" t="s">
        <v>14</v>
      </c>
      <c r="E242" s="17"/>
      <c r="F242" s="42">
        <f t="shared" si="4"/>
        <v>0</v>
      </c>
      <c r="K242" s="2"/>
      <c r="M242" s="2"/>
    </row>
    <row r="243" spans="1:13">
      <c r="A243" s="105"/>
      <c r="B243" s="172"/>
      <c r="C243" s="105"/>
      <c r="D243" s="105"/>
      <c r="E243" s="17"/>
      <c r="F243" s="42">
        <f t="shared" si="4"/>
        <v>0</v>
      </c>
      <c r="K243" s="2"/>
      <c r="M243" s="2"/>
    </row>
    <row r="244" spans="1:13" ht="25.5">
      <c r="A244" s="178">
        <v>5</v>
      </c>
      <c r="B244" s="197" t="s">
        <v>205</v>
      </c>
      <c r="C244" s="105">
        <v>2</v>
      </c>
      <c r="D244" s="163" t="s">
        <v>45</v>
      </c>
      <c r="E244" s="17"/>
      <c r="F244" s="42">
        <f t="shared" si="4"/>
        <v>0</v>
      </c>
      <c r="K244" s="2"/>
      <c r="M244" s="2"/>
    </row>
    <row r="245" spans="1:13">
      <c r="A245" s="106"/>
      <c r="B245" s="197"/>
      <c r="C245" s="105"/>
      <c r="D245" s="105"/>
      <c r="E245" s="17"/>
      <c r="F245" s="42">
        <f t="shared" si="4"/>
        <v>0</v>
      </c>
      <c r="K245" s="2"/>
      <c r="M245" s="2"/>
    </row>
    <row r="246" spans="1:13" ht="38.25">
      <c r="A246" s="178">
        <v>6</v>
      </c>
      <c r="B246" s="197" t="s">
        <v>206</v>
      </c>
      <c r="C246" s="105">
        <v>2</v>
      </c>
      <c r="D246" s="163" t="s">
        <v>45</v>
      </c>
      <c r="E246" s="17"/>
      <c r="F246" s="42">
        <f t="shared" si="4"/>
        <v>0</v>
      </c>
      <c r="K246" s="2"/>
      <c r="M246" s="2"/>
    </row>
    <row r="247" spans="1:13">
      <c r="A247" s="106"/>
      <c r="B247" s="197"/>
      <c r="C247" s="105"/>
      <c r="D247" s="105"/>
      <c r="E247" s="17"/>
      <c r="F247" s="42">
        <f t="shared" si="4"/>
        <v>0</v>
      </c>
      <c r="K247" s="2"/>
      <c r="M247" s="2"/>
    </row>
    <row r="248" spans="1:13" ht="25.5">
      <c r="A248" s="178">
        <v>7</v>
      </c>
      <c r="B248" s="197" t="s">
        <v>207</v>
      </c>
      <c r="C248" s="105">
        <v>2</v>
      </c>
      <c r="D248" s="163" t="s">
        <v>45</v>
      </c>
      <c r="E248" s="17"/>
      <c r="F248" s="42">
        <f t="shared" si="4"/>
        <v>0</v>
      </c>
      <c r="K248" s="2"/>
      <c r="M248" s="2"/>
    </row>
    <row r="249" spans="1:13">
      <c r="A249" s="164"/>
      <c r="B249" s="165" t="s">
        <v>208</v>
      </c>
      <c r="C249" s="164"/>
      <c r="D249" s="164"/>
      <c r="E249" s="18"/>
      <c r="F249" s="18">
        <f>SUM(F220:F248)</f>
        <v>0</v>
      </c>
      <c r="K249" s="2"/>
      <c r="M249" s="2"/>
    </row>
    <row r="250" spans="1:13">
      <c r="A250" s="195"/>
      <c r="B250" s="172"/>
      <c r="C250" s="105"/>
      <c r="D250" s="105"/>
      <c r="E250" s="17"/>
      <c r="F250" s="42"/>
    </row>
    <row r="251" spans="1:13">
      <c r="A251" s="159" t="s">
        <v>209</v>
      </c>
      <c r="B251" s="185" t="s">
        <v>210</v>
      </c>
      <c r="C251" s="198"/>
      <c r="D251" s="199"/>
      <c r="E251" s="53"/>
      <c r="F251" s="42">
        <f t="shared" si="4"/>
        <v>0</v>
      </c>
    </row>
    <row r="252" spans="1:13" ht="15">
      <c r="A252" s="200"/>
      <c r="B252" s="201"/>
      <c r="C252" s="202"/>
      <c r="D252" s="202"/>
      <c r="E252" s="17"/>
      <c r="F252" s="42">
        <f t="shared" si="4"/>
        <v>0</v>
      </c>
    </row>
    <row r="253" spans="1:13">
      <c r="A253" s="176">
        <v>1</v>
      </c>
      <c r="B253" s="185" t="s">
        <v>123</v>
      </c>
      <c r="C253" s="87">
        <v>1</v>
      </c>
      <c r="D253" s="203" t="s">
        <v>211</v>
      </c>
      <c r="E253" s="42"/>
      <c r="F253" s="42">
        <f t="shared" si="4"/>
        <v>0</v>
      </c>
    </row>
    <row r="254" spans="1:13">
      <c r="A254" s="204"/>
      <c r="B254" s="172"/>
      <c r="C254" s="198"/>
      <c r="D254" s="163"/>
      <c r="E254" s="42"/>
      <c r="F254" s="42">
        <f t="shared" si="4"/>
        <v>0</v>
      </c>
    </row>
    <row r="255" spans="1:13" ht="15">
      <c r="A255" s="205">
        <v>2</v>
      </c>
      <c r="B255" s="185" t="s">
        <v>129</v>
      </c>
      <c r="C255" s="202"/>
      <c r="D255" s="202"/>
      <c r="E255" s="17"/>
      <c r="F255" s="42">
        <f t="shared" si="4"/>
        <v>0</v>
      </c>
    </row>
    <row r="256" spans="1:13">
      <c r="A256" s="177">
        <v>2.1</v>
      </c>
      <c r="B256" s="172" t="s">
        <v>212</v>
      </c>
      <c r="C256" s="87">
        <v>4.05</v>
      </c>
      <c r="D256" s="163" t="s">
        <v>131</v>
      </c>
      <c r="E256" s="17"/>
      <c r="F256" s="42">
        <f t="shared" si="4"/>
        <v>0</v>
      </c>
      <c r="G256" s="24"/>
    </row>
    <row r="257" spans="1:7" ht="25.5">
      <c r="A257" s="177">
        <f>+A256+0.1</f>
        <v>2.2000000000000002</v>
      </c>
      <c r="B257" s="172" t="s">
        <v>213</v>
      </c>
      <c r="C257" s="87">
        <v>1.59</v>
      </c>
      <c r="D257" s="163" t="s">
        <v>128</v>
      </c>
      <c r="E257" s="17"/>
      <c r="F257" s="42">
        <f t="shared" si="4"/>
        <v>0</v>
      </c>
      <c r="G257" s="24"/>
    </row>
    <row r="258" spans="1:7" ht="25.5">
      <c r="A258" s="206">
        <v>2.2999999999999998</v>
      </c>
      <c r="B258" s="173" t="s">
        <v>135</v>
      </c>
      <c r="C258" s="87">
        <v>1.91</v>
      </c>
      <c r="D258" s="163" t="s">
        <v>136</v>
      </c>
      <c r="E258" s="17"/>
      <c r="F258" s="42">
        <f t="shared" si="4"/>
        <v>0</v>
      </c>
      <c r="G258" s="24"/>
    </row>
    <row r="259" spans="1:7">
      <c r="A259" s="204"/>
      <c r="B259" s="172"/>
      <c r="C259" s="198"/>
      <c r="D259" s="203"/>
      <c r="E259" s="42"/>
      <c r="F259" s="42">
        <f t="shared" si="4"/>
        <v>0</v>
      </c>
    </row>
    <row r="260" spans="1:7" ht="15">
      <c r="A260" s="205">
        <v>3</v>
      </c>
      <c r="B260" s="185" t="s">
        <v>214</v>
      </c>
      <c r="C260" s="202"/>
      <c r="D260" s="202"/>
      <c r="E260" s="17"/>
      <c r="F260" s="42">
        <f t="shared" si="4"/>
        <v>0</v>
      </c>
    </row>
    <row r="261" spans="1:7">
      <c r="A261" s="207">
        <v>3.1</v>
      </c>
      <c r="B261" s="172" t="s">
        <v>215</v>
      </c>
      <c r="C261" s="87">
        <v>1.19</v>
      </c>
      <c r="D261" s="203" t="s">
        <v>133</v>
      </c>
      <c r="E261" s="42"/>
      <c r="F261" s="42">
        <f t="shared" si="4"/>
        <v>0</v>
      </c>
    </row>
    <row r="262" spans="1:7">
      <c r="A262" s="207">
        <v>3.2</v>
      </c>
      <c r="B262" s="172" t="s">
        <v>216</v>
      </c>
      <c r="C262" s="87">
        <v>0.32</v>
      </c>
      <c r="D262" s="203" t="s">
        <v>133</v>
      </c>
      <c r="E262" s="42"/>
      <c r="F262" s="42">
        <f t="shared" si="4"/>
        <v>0</v>
      </c>
    </row>
    <row r="263" spans="1:7">
      <c r="A263" s="207">
        <v>3.3</v>
      </c>
      <c r="B263" s="172" t="s">
        <v>217</v>
      </c>
      <c r="C263" s="87">
        <v>0.19</v>
      </c>
      <c r="D263" s="203" t="s">
        <v>133</v>
      </c>
      <c r="E263" s="42"/>
      <c r="F263" s="42">
        <f t="shared" si="4"/>
        <v>0</v>
      </c>
    </row>
    <row r="264" spans="1:7">
      <c r="A264" s="207">
        <v>3.4</v>
      </c>
      <c r="B264" s="172" t="s">
        <v>218</v>
      </c>
      <c r="C264" s="87">
        <v>0.6</v>
      </c>
      <c r="D264" s="203" t="s">
        <v>133</v>
      </c>
      <c r="E264" s="42"/>
      <c r="F264" s="42">
        <f t="shared" si="4"/>
        <v>0</v>
      </c>
    </row>
    <row r="265" spans="1:7">
      <c r="A265" s="207">
        <v>3.5</v>
      </c>
      <c r="B265" s="172" t="s">
        <v>219</v>
      </c>
      <c r="C265" s="87">
        <v>0.91</v>
      </c>
      <c r="D265" s="203" t="s">
        <v>133</v>
      </c>
      <c r="E265" s="42"/>
      <c r="F265" s="42">
        <f t="shared" si="4"/>
        <v>0</v>
      </c>
    </row>
    <row r="266" spans="1:7">
      <c r="A266" s="207">
        <v>3.6</v>
      </c>
      <c r="B266" s="172" t="s">
        <v>220</v>
      </c>
      <c r="C266" s="87">
        <v>0.15</v>
      </c>
      <c r="D266" s="203" t="s">
        <v>133</v>
      </c>
      <c r="E266" s="42"/>
      <c r="F266" s="42">
        <f t="shared" si="4"/>
        <v>0</v>
      </c>
    </row>
    <row r="267" spans="1:7">
      <c r="A267" s="207">
        <v>3.7</v>
      </c>
      <c r="B267" s="172" t="s">
        <v>221</v>
      </c>
      <c r="C267" s="87">
        <v>0.52</v>
      </c>
      <c r="D267" s="203" t="s">
        <v>133</v>
      </c>
      <c r="E267" s="42"/>
      <c r="F267" s="42">
        <f t="shared" si="4"/>
        <v>0</v>
      </c>
    </row>
    <row r="268" spans="1:7" ht="15">
      <c r="A268" s="208"/>
      <c r="B268" s="209"/>
      <c r="C268" s="210"/>
      <c r="D268" s="170"/>
      <c r="E268" s="44"/>
      <c r="F268" s="42">
        <f t="shared" si="4"/>
        <v>0</v>
      </c>
    </row>
    <row r="269" spans="1:7">
      <c r="A269" s="211">
        <v>4</v>
      </c>
      <c r="B269" s="185" t="s">
        <v>222</v>
      </c>
      <c r="C269" s="198"/>
      <c r="D269" s="163"/>
      <c r="E269" s="42"/>
      <c r="F269" s="42">
        <f t="shared" si="4"/>
        <v>0</v>
      </c>
    </row>
    <row r="270" spans="1:7">
      <c r="A270" s="212">
        <f t="shared" ref="A270:A272" si="5">A269+0.1</f>
        <v>4.0999999999999996</v>
      </c>
      <c r="B270" s="172" t="s">
        <v>223</v>
      </c>
      <c r="C270" s="87">
        <v>4.24</v>
      </c>
      <c r="D270" s="213" t="s">
        <v>119</v>
      </c>
      <c r="E270" s="42"/>
      <c r="F270" s="42">
        <f t="shared" si="4"/>
        <v>0</v>
      </c>
    </row>
    <row r="271" spans="1:7">
      <c r="A271" s="212">
        <f t="shared" si="5"/>
        <v>4.1999999999999993</v>
      </c>
      <c r="B271" s="172" t="s">
        <v>224</v>
      </c>
      <c r="C271" s="87">
        <v>20.59</v>
      </c>
      <c r="D271" s="213" t="s">
        <v>119</v>
      </c>
      <c r="E271" s="42"/>
      <c r="F271" s="42">
        <f t="shared" si="4"/>
        <v>0</v>
      </c>
    </row>
    <row r="272" spans="1:7">
      <c r="A272" s="214">
        <f t="shared" si="5"/>
        <v>4.2999999999999989</v>
      </c>
      <c r="B272" s="172" t="s">
        <v>225</v>
      </c>
      <c r="C272" s="87">
        <v>1.75</v>
      </c>
      <c r="D272" s="213" t="s">
        <v>119</v>
      </c>
      <c r="E272" s="42"/>
      <c r="F272" s="42">
        <f t="shared" ref="F272:F335" si="6">C272*E272</f>
        <v>0</v>
      </c>
    </row>
    <row r="273" spans="1:6">
      <c r="A273" s="198"/>
      <c r="B273" s="172"/>
      <c r="C273" s="87"/>
      <c r="D273" s="213"/>
      <c r="E273" s="42"/>
      <c r="F273" s="42">
        <f t="shared" si="6"/>
        <v>0</v>
      </c>
    </row>
    <row r="274" spans="1:6">
      <c r="A274" s="215">
        <v>5</v>
      </c>
      <c r="B274" s="185" t="s">
        <v>226</v>
      </c>
      <c r="C274" s="87"/>
      <c r="D274" s="163"/>
      <c r="E274" s="42"/>
      <c r="F274" s="42">
        <f t="shared" si="6"/>
        <v>0</v>
      </c>
    </row>
    <row r="275" spans="1:6">
      <c r="A275" s="216">
        <v>5.0999999999999996</v>
      </c>
      <c r="B275" s="172" t="s">
        <v>203</v>
      </c>
      <c r="C275" s="217">
        <v>70.790000000000006</v>
      </c>
      <c r="D275" s="213" t="s">
        <v>119</v>
      </c>
      <c r="E275" s="42"/>
      <c r="F275" s="42">
        <f t="shared" si="6"/>
        <v>0</v>
      </c>
    </row>
    <row r="276" spans="1:6">
      <c r="A276" s="218">
        <v>5.2</v>
      </c>
      <c r="B276" s="172" t="s">
        <v>185</v>
      </c>
      <c r="C276" s="87">
        <v>31.9</v>
      </c>
      <c r="D276" s="213" t="s">
        <v>119</v>
      </c>
      <c r="E276" s="42"/>
      <c r="F276" s="42">
        <f t="shared" si="6"/>
        <v>0</v>
      </c>
    </row>
    <row r="277" spans="1:6">
      <c r="A277" s="218">
        <v>5.3</v>
      </c>
      <c r="B277" s="172" t="s">
        <v>204</v>
      </c>
      <c r="C277" s="87">
        <v>38.9</v>
      </c>
      <c r="D277" s="213" t="s">
        <v>119</v>
      </c>
      <c r="E277" s="42"/>
      <c r="F277" s="42">
        <f t="shared" si="6"/>
        <v>0</v>
      </c>
    </row>
    <row r="278" spans="1:6">
      <c r="A278" s="218">
        <v>5.4</v>
      </c>
      <c r="B278" s="172" t="s">
        <v>227</v>
      </c>
      <c r="C278" s="87">
        <v>6</v>
      </c>
      <c r="D278" s="213" t="s">
        <v>119</v>
      </c>
      <c r="E278" s="42"/>
      <c r="F278" s="42">
        <f t="shared" si="6"/>
        <v>0</v>
      </c>
    </row>
    <row r="279" spans="1:6">
      <c r="A279" s="218">
        <v>5.5</v>
      </c>
      <c r="B279" s="172" t="s">
        <v>228</v>
      </c>
      <c r="C279" s="87">
        <v>6.77</v>
      </c>
      <c r="D279" s="213" t="s">
        <v>119</v>
      </c>
      <c r="E279" s="42"/>
      <c r="F279" s="42">
        <f t="shared" si="6"/>
        <v>0</v>
      </c>
    </row>
    <row r="280" spans="1:6">
      <c r="A280" s="218">
        <v>5.6</v>
      </c>
      <c r="B280" s="172" t="s">
        <v>229</v>
      </c>
      <c r="C280" s="87">
        <v>6</v>
      </c>
      <c r="D280" s="213" t="s">
        <v>119</v>
      </c>
      <c r="E280" s="42"/>
      <c r="F280" s="42">
        <f t="shared" si="6"/>
        <v>0</v>
      </c>
    </row>
    <row r="281" spans="1:6">
      <c r="A281" s="218">
        <v>5.7</v>
      </c>
      <c r="B281" s="172" t="s">
        <v>186</v>
      </c>
      <c r="C281" s="87">
        <v>50.6</v>
      </c>
      <c r="D281" s="163" t="s">
        <v>14</v>
      </c>
      <c r="E281" s="42"/>
      <c r="F281" s="42">
        <f t="shared" si="6"/>
        <v>0</v>
      </c>
    </row>
    <row r="282" spans="1:6">
      <c r="A282" s="218">
        <v>5.8</v>
      </c>
      <c r="B282" s="172" t="s">
        <v>230</v>
      </c>
      <c r="C282" s="87">
        <v>76.8</v>
      </c>
      <c r="D282" s="213" t="s">
        <v>119</v>
      </c>
      <c r="E282" s="42"/>
      <c r="F282" s="42">
        <f t="shared" si="6"/>
        <v>0</v>
      </c>
    </row>
    <row r="283" spans="1:6">
      <c r="A283" s="218">
        <v>5.9</v>
      </c>
      <c r="B283" s="172" t="s">
        <v>231</v>
      </c>
      <c r="C283" s="87">
        <v>0.32</v>
      </c>
      <c r="D283" s="163" t="s">
        <v>133</v>
      </c>
      <c r="E283" s="42"/>
      <c r="F283" s="42">
        <f t="shared" si="6"/>
        <v>0</v>
      </c>
    </row>
    <row r="284" spans="1:6">
      <c r="A284" s="198">
        <v>5.0999999999999996</v>
      </c>
      <c r="B284" s="172" t="s">
        <v>232</v>
      </c>
      <c r="C284" s="87">
        <v>10.6</v>
      </c>
      <c r="D284" s="163" t="s">
        <v>14</v>
      </c>
      <c r="E284" s="42"/>
      <c r="F284" s="42">
        <f t="shared" si="6"/>
        <v>0</v>
      </c>
    </row>
    <row r="285" spans="1:6">
      <c r="A285" s="198">
        <v>5.1100000000000003</v>
      </c>
      <c r="B285" s="172" t="s">
        <v>233</v>
      </c>
      <c r="C285" s="87">
        <v>1</v>
      </c>
      <c r="D285" s="163" t="s">
        <v>45</v>
      </c>
      <c r="E285" s="42"/>
      <c r="F285" s="42">
        <f t="shared" si="6"/>
        <v>0</v>
      </c>
    </row>
    <row r="286" spans="1:6">
      <c r="A286" s="215"/>
      <c r="B286" s="185"/>
      <c r="C286" s="87"/>
      <c r="D286" s="163"/>
      <c r="E286" s="42"/>
      <c r="F286" s="42">
        <f t="shared" si="6"/>
        <v>0</v>
      </c>
    </row>
    <row r="287" spans="1:6">
      <c r="A287" s="215">
        <v>6</v>
      </c>
      <c r="B287" s="185" t="s">
        <v>234</v>
      </c>
      <c r="C287" s="87"/>
      <c r="D287" s="163"/>
      <c r="E287" s="42"/>
      <c r="F287" s="42">
        <f t="shared" si="6"/>
        <v>0</v>
      </c>
    </row>
    <row r="288" spans="1:6">
      <c r="A288" s="218">
        <v>6.1</v>
      </c>
      <c r="B288" s="172" t="s">
        <v>235</v>
      </c>
      <c r="C288" s="87">
        <v>1</v>
      </c>
      <c r="D288" s="163" t="s">
        <v>45</v>
      </c>
      <c r="E288" s="42"/>
      <c r="F288" s="42">
        <f t="shared" si="6"/>
        <v>0</v>
      </c>
    </row>
    <row r="289" spans="1:6">
      <c r="A289" s="218">
        <v>6.2</v>
      </c>
      <c r="B289" s="172" t="s">
        <v>236</v>
      </c>
      <c r="C289" s="87">
        <v>1</v>
      </c>
      <c r="D289" s="163" t="s">
        <v>45</v>
      </c>
      <c r="E289" s="42"/>
      <c r="F289" s="42">
        <f t="shared" si="6"/>
        <v>0</v>
      </c>
    </row>
    <row r="290" spans="1:6">
      <c r="A290" s="218">
        <v>6.3</v>
      </c>
      <c r="B290" s="172" t="s">
        <v>237</v>
      </c>
      <c r="C290" s="87">
        <v>2</v>
      </c>
      <c r="D290" s="163" t="s">
        <v>45</v>
      </c>
      <c r="E290" s="42"/>
      <c r="F290" s="42">
        <f t="shared" si="6"/>
        <v>0</v>
      </c>
    </row>
    <row r="291" spans="1:6">
      <c r="A291" s="218">
        <v>6.4</v>
      </c>
      <c r="B291" s="172" t="s">
        <v>238</v>
      </c>
      <c r="C291" s="87">
        <v>43.57</v>
      </c>
      <c r="D291" s="163" t="s">
        <v>239</v>
      </c>
      <c r="E291" s="42"/>
      <c r="F291" s="42">
        <f t="shared" si="6"/>
        <v>0</v>
      </c>
    </row>
    <row r="292" spans="1:6">
      <c r="A292" s="215"/>
      <c r="B292" s="185"/>
      <c r="C292" s="87"/>
      <c r="D292" s="163"/>
      <c r="E292" s="42"/>
      <c r="F292" s="42">
        <f t="shared" si="6"/>
        <v>0</v>
      </c>
    </row>
    <row r="293" spans="1:6">
      <c r="A293" s="215">
        <v>7</v>
      </c>
      <c r="B293" s="185" t="s">
        <v>240</v>
      </c>
      <c r="C293" s="87"/>
      <c r="D293" s="163"/>
      <c r="E293" s="42"/>
      <c r="F293" s="42">
        <f t="shared" si="6"/>
        <v>0</v>
      </c>
    </row>
    <row r="294" spans="1:6">
      <c r="A294" s="218">
        <v>7.1</v>
      </c>
      <c r="B294" s="172" t="s">
        <v>241</v>
      </c>
      <c r="C294" s="87">
        <v>1</v>
      </c>
      <c r="D294" s="163" t="s">
        <v>45</v>
      </c>
      <c r="E294" s="42"/>
      <c r="F294" s="42">
        <f t="shared" si="6"/>
        <v>0</v>
      </c>
    </row>
    <row r="295" spans="1:6">
      <c r="A295" s="218">
        <v>7.2</v>
      </c>
      <c r="B295" s="172" t="s">
        <v>242</v>
      </c>
      <c r="C295" s="87">
        <v>1</v>
      </c>
      <c r="D295" s="163" t="s">
        <v>45</v>
      </c>
      <c r="E295" s="42"/>
      <c r="F295" s="42">
        <f t="shared" si="6"/>
        <v>0</v>
      </c>
    </row>
    <row r="296" spans="1:6">
      <c r="A296" s="218">
        <v>7.3</v>
      </c>
      <c r="B296" s="172" t="s">
        <v>243</v>
      </c>
      <c r="C296" s="87">
        <v>1</v>
      </c>
      <c r="D296" s="163" t="s">
        <v>45</v>
      </c>
      <c r="E296" s="42"/>
      <c r="F296" s="42">
        <f t="shared" si="6"/>
        <v>0</v>
      </c>
    </row>
    <row r="297" spans="1:6">
      <c r="A297" s="219">
        <v>7.4</v>
      </c>
      <c r="B297" s="172" t="s">
        <v>244</v>
      </c>
      <c r="C297" s="87">
        <v>1</v>
      </c>
      <c r="D297" s="163" t="s">
        <v>45</v>
      </c>
      <c r="E297" s="42"/>
      <c r="F297" s="42">
        <f t="shared" si="6"/>
        <v>0</v>
      </c>
    </row>
    <row r="298" spans="1:6">
      <c r="A298" s="219">
        <v>7.5</v>
      </c>
      <c r="B298" s="172" t="s">
        <v>245</v>
      </c>
      <c r="C298" s="87">
        <v>1</v>
      </c>
      <c r="D298" s="163" t="s">
        <v>45</v>
      </c>
      <c r="E298" s="42"/>
      <c r="F298" s="42">
        <f t="shared" si="6"/>
        <v>0</v>
      </c>
    </row>
    <row r="299" spans="1:6">
      <c r="A299" s="219">
        <v>7.6</v>
      </c>
      <c r="B299" s="172" t="s">
        <v>246</v>
      </c>
      <c r="C299" s="87">
        <v>1</v>
      </c>
      <c r="D299" s="163" t="s">
        <v>45</v>
      </c>
      <c r="E299" s="42"/>
      <c r="F299" s="42">
        <f t="shared" si="6"/>
        <v>0</v>
      </c>
    </row>
    <row r="300" spans="1:6">
      <c r="A300" s="219">
        <v>7.7</v>
      </c>
      <c r="B300" s="172" t="s">
        <v>247</v>
      </c>
      <c r="C300" s="87">
        <v>1</v>
      </c>
      <c r="D300" s="163" t="s">
        <v>45</v>
      </c>
      <c r="E300" s="42"/>
      <c r="F300" s="42">
        <f t="shared" si="6"/>
        <v>0</v>
      </c>
    </row>
    <row r="301" spans="1:6">
      <c r="A301" s="219">
        <v>7.8</v>
      </c>
      <c r="B301" s="172" t="s">
        <v>248</v>
      </c>
      <c r="C301" s="87">
        <v>1</v>
      </c>
      <c r="D301" s="163" t="s">
        <v>45</v>
      </c>
      <c r="E301" s="42"/>
      <c r="F301" s="42">
        <f t="shared" si="6"/>
        <v>0</v>
      </c>
    </row>
    <row r="302" spans="1:6">
      <c r="A302" s="220"/>
      <c r="B302" s="185"/>
      <c r="C302" s="87"/>
      <c r="D302" s="163"/>
      <c r="E302" s="42"/>
      <c r="F302" s="42">
        <f t="shared" si="6"/>
        <v>0</v>
      </c>
    </row>
    <row r="303" spans="1:6">
      <c r="A303" s="220">
        <v>8</v>
      </c>
      <c r="B303" s="185" t="s">
        <v>249</v>
      </c>
      <c r="C303" s="87"/>
      <c r="D303" s="163"/>
      <c r="E303" s="54"/>
      <c r="F303" s="42">
        <f t="shared" si="6"/>
        <v>0</v>
      </c>
    </row>
    <row r="304" spans="1:6">
      <c r="A304" s="219">
        <v>8.1</v>
      </c>
      <c r="B304" s="172" t="s">
        <v>250</v>
      </c>
      <c r="C304" s="87">
        <v>2</v>
      </c>
      <c r="D304" s="163" t="s">
        <v>45</v>
      </c>
      <c r="E304" s="42"/>
      <c r="F304" s="42">
        <f t="shared" si="6"/>
        <v>0</v>
      </c>
    </row>
    <row r="305" spans="1:13">
      <c r="A305" s="212">
        <v>8.1999999999999993</v>
      </c>
      <c r="B305" s="172" t="s">
        <v>251</v>
      </c>
      <c r="C305" s="87">
        <v>4</v>
      </c>
      <c r="D305" s="163" t="s">
        <v>45</v>
      </c>
      <c r="E305" s="42"/>
      <c r="F305" s="42">
        <f t="shared" si="6"/>
        <v>0</v>
      </c>
    </row>
    <row r="306" spans="1:13">
      <c r="A306" s="212">
        <v>8.3000000000000007</v>
      </c>
      <c r="B306" s="172" t="s">
        <v>252</v>
      </c>
      <c r="C306" s="87">
        <v>3</v>
      </c>
      <c r="D306" s="163" t="s">
        <v>45</v>
      </c>
      <c r="E306" s="42"/>
      <c r="F306" s="42">
        <f t="shared" si="6"/>
        <v>0</v>
      </c>
    </row>
    <row r="307" spans="1:13">
      <c r="A307" s="212">
        <v>8.4</v>
      </c>
      <c r="B307" s="172" t="s">
        <v>253</v>
      </c>
      <c r="C307" s="87">
        <v>1</v>
      </c>
      <c r="D307" s="163" t="s">
        <v>45</v>
      </c>
      <c r="E307" s="42"/>
      <c r="F307" s="42">
        <f t="shared" si="6"/>
        <v>0</v>
      </c>
    </row>
    <row r="308" spans="1:13">
      <c r="A308" s="212">
        <v>8.5</v>
      </c>
      <c r="B308" s="172" t="s">
        <v>254</v>
      </c>
      <c r="C308" s="87">
        <v>1</v>
      </c>
      <c r="D308" s="163" t="s">
        <v>45</v>
      </c>
      <c r="E308" s="42"/>
      <c r="F308" s="42">
        <f t="shared" si="6"/>
        <v>0</v>
      </c>
    </row>
    <row r="309" spans="1:13">
      <c r="A309" s="212">
        <v>8.6</v>
      </c>
      <c r="B309" s="172" t="s">
        <v>255</v>
      </c>
      <c r="C309" s="87">
        <v>1</v>
      </c>
      <c r="D309" s="163" t="s">
        <v>45</v>
      </c>
      <c r="E309" s="42"/>
      <c r="F309" s="42">
        <f t="shared" si="6"/>
        <v>0</v>
      </c>
    </row>
    <row r="310" spans="1:13">
      <c r="A310" s="212"/>
      <c r="B310" s="172"/>
      <c r="C310" s="198"/>
      <c r="D310" s="163"/>
      <c r="E310" s="42"/>
      <c r="F310" s="42">
        <f t="shared" si="6"/>
        <v>0</v>
      </c>
    </row>
    <row r="311" spans="1:13">
      <c r="A311" s="211">
        <v>9</v>
      </c>
      <c r="B311" s="197" t="s">
        <v>256</v>
      </c>
      <c r="C311" s="221">
        <v>8.48</v>
      </c>
      <c r="D311" s="203" t="s">
        <v>119</v>
      </c>
      <c r="E311" s="42"/>
      <c r="F311" s="42">
        <f t="shared" si="6"/>
        <v>0</v>
      </c>
    </row>
    <row r="312" spans="1:13" ht="15">
      <c r="A312" s="222"/>
      <c r="B312" s="197"/>
      <c r="C312" s="202"/>
      <c r="D312" s="202"/>
      <c r="E312" s="17"/>
      <c r="F312" s="42">
        <f t="shared" si="6"/>
        <v>0</v>
      </c>
    </row>
    <row r="313" spans="1:13">
      <c r="A313" s="161">
        <v>10</v>
      </c>
      <c r="B313" s="197" t="s">
        <v>257</v>
      </c>
      <c r="C313" s="223">
        <v>1</v>
      </c>
      <c r="D313" s="163" t="s">
        <v>211</v>
      </c>
      <c r="E313" s="42"/>
      <c r="F313" s="42">
        <f t="shared" si="6"/>
        <v>0</v>
      </c>
    </row>
    <row r="314" spans="1:13">
      <c r="A314" s="224"/>
      <c r="B314" s="225" t="s">
        <v>258</v>
      </c>
      <c r="C314" s="224"/>
      <c r="D314" s="224"/>
      <c r="E314" s="25"/>
      <c r="F314" s="25">
        <f>SUM(F251:F313)</f>
        <v>0</v>
      </c>
      <c r="K314" s="2"/>
      <c r="M314" s="2"/>
    </row>
    <row r="315" spans="1:13" ht="15">
      <c r="A315" s="226"/>
      <c r="B315" s="227"/>
      <c r="C315" s="202"/>
      <c r="D315" s="202"/>
      <c r="E315" s="17"/>
      <c r="F315" s="42"/>
    </row>
    <row r="316" spans="1:13" ht="25.5">
      <c r="A316" s="159" t="s">
        <v>259</v>
      </c>
      <c r="B316" s="185" t="s">
        <v>260</v>
      </c>
      <c r="C316" s="202"/>
      <c r="D316" s="202"/>
      <c r="E316" s="17"/>
      <c r="F316" s="42">
        <f t="shared" si="6"/>
        <v>0</v>
      </c>
    </row>
    <row r="317" spans="1:13" ht="15">
      <c r="A317" s="159"/>
      <c r="B317" s="185"/>
      <c r="C317" s="202"/>
      <c r="D317" s="202"/>
      <c r="E317" s="17"/>
      <c r="F317" s="42">
        <f t="shared" si="6"/>
        <v>0</v>
      </c>
    </row>
    <row r="318" spans="1:13">
      <c r="A318" s="176">
        <v>1</v>
      </c>
      <c r="B318" s="185" t="s">
        <v>123</v>
      </c>
      <c r="C318" s="87">
        <v>2</v>
      </c>
      <c r="D318" s="203" t="s">
        <v>124</v>
      </c>
      <c r="E318" s="42"/>
      <c r="F318" s="42">
        <f t="shared" si="6"/>
        <v>0</v>
      </c>
    </row>
    <row r="319" spans="1:13" ht="15">
      <c r="A319" s="226"/>
      <c r="B319" s="227"/>
      <c r="C319" s="202"/>
      <c r="D319" s="202"/>
      <c r="E319" s="17"/>
      <c r="F319" s="42">
        <f t="shared" si="6"/>
        <v>0</v>
      </c>
    </row>
    <row r="320" spans="1:13">
      <c r="A320" s="228">
        <v>2</v>
      </c>
      <c r="B320" s="185" t="s">
        <v>21</v>
      </c>
      <c r="C320" s="229"/>
      <c r="D320" s="230"/>
      <c r="E320" s="17"/>
      <c r="F320" s="42">
        <f t="shared" si="6"/>
        <v>0</v>
      </c>
    </row>
    <row r="321" spans="1:6">
      <c r="A321" s="231">
        <v>2.1</v>
      </c>
      <c r="B321" s="172" t="s">
        <v>261</v>
      </c>
      <c r="C321" s="229">
        <v>459</v>
      </c>
      <c r="D321" s="230" t="s">
        <v>131</v>
      </c>
      <c r="E321" s="42"/>
      <c r="F321" s="42">
        <f t="shared" si="6"/>
        <v>0</v>
      </c>
    </row>
    <row r="322" spans="1:6">
      <c r="A322" s="231">
        <v>2.2000000000000002</v>
      </c>
      <c r="B322" s="172" t="s">
        <v>262</v>
      </c>
      <c r="C322" s="229">
        <v>216</v>
      </c>
      <c r="D322" s="230" t="s">
        <v>128</v>
      </c>
      <c r="E322" s="42"/>
      <c r="F322" s="42">
        <f t="shared" si="6"/>
        <v>0</v>
      </c>
    </row>
    <row r="323" spans="1:6" ht="25.5">
      <c r="A323" s="231">
        <v>2.2999999999999998</v>
      </c>
      <c r="B323" s="173" t="s">
        <v>135</v>
      </c>
      <c r="C323" s="229">
        <v>259.2</v>
      </c>
      <c r="D323" s="230" t="s">
        <v>192</v>
      </c>
      <c r="E323" s="42"/>
      <c r="F323" s="42">
        <f t="shared" si="6"/>
        <v>0</v>
      </c>
    </row>
    <row r="324" spans="1:6">
      <c r="A324" s="231"/>
      <c r="B324" s="172"/>
      <c r="C324" s="229"/>
      <c r="D324" s="230"/>
      <c r="E324" s="17"/>
      <c r="F324" s="42">
        <f t="shared" si="6"/>
        <v>0</v>
      </c>
    </row>
    <row r="325" spans="1:6">
      <c r="A325" s="228">
        <v>3</v>
      </c>
      <c r="B325" s="185" t="s">
        <v>263</v>
      </c>
      <c r="C325" s="229"/>
      <c r="D325" s="230"/>
      <c r="E325" s="17"/>
      <c r="F325" s="42">
        <f t="shared" si="6"/>
        <v>0</v>
      </c>
    </row>
    <row r="326" spans="1:6">
      <c r="A326" s="231">
        <v>3.1</v>
      </c>
      <c r="B326" s="172" t="s">
        <v>264</v>
      </c>
      <c r="C326" s="229">
        <v>135</v>
      </c>
      <c r="D326" s="230" t="s">
        <v>133</v>
      </c>
      <c r="E326" s="42"/>
      <c r="F326" s="42">
        <f t="shared" si="6"/>
        <v>0</v>
      </c>
    </row>
    <row r="327" spans="1:6">
      <c r="A327" s="231"/>
      <c r="B327" s="172"/>
      <c r="C327" s="229"/>
      <c r="D327" s="230"/>
      <c r="E327" s="17"/>
      <c r="F327" s="42">
        <f t="shared" si="6"/>
        <v>0</v>
      </c>
    </row>
    <row r="328" spans="1:6">
      <c r="A328" s="228">
        <v>4</v>
      </c>
      <c r="B328" s="185" t="s">
        <v>265</v>
      </c>
      <c r="C328" s="229"/>
      <c r="D328" s="230"/>
      <c r="E328" s="17"/>
      <c r="F328" s="42">
        <f t="shared" si="6"/>
        <v>0</v>
      </c>
    </row>
    <row r="329" spans="1:6">
      <c r="A329" s="231">
        <v>4.0999999999999996</v>
      </c>
      <c r="B329" s="172" t="s">
        <v>266</v>
      </c>
      <c r="C329" s="229">
        <v>600</v>
      </c>
      <c r="D329" s="230" t="s">
        <v>119</v>
      </c>
      <c r="E329" s="42"/>
      <c r="F329" s="42">
        <f t="shared" si="6"/>
        <v>0</v>
      </c>
    </row>
    <row r="330" spans="1:6">
      <c r="A330" s="232">
        <v>4.2</v>
      </c>
      <c r="B330" s="172" t="s">
        <v>267</v>
      </c>
      <c r="C330" s="229">
        <v>600</v>
      </c>
      <c r="D330" s="230" t="s">
        <v>119</v>
      </c>
      <c r="E330" s="42"/>
      <c r="F330" s="42">
        <f t="shared" si="6"/>
        <v>0</v>
      </c>
    </row>
    <row r="331" spans="1:6">
      <c r="A331" s="232"/>
      <c r="B331" s="172"/>
      <c r="C331" s="229"/>
      <c r="D331" s="230"/>
      <c r="E331" s="42"/>
      <c r="F331" s="42">
        <f t="shared" si="6"/>
        <v>0</v>
      </c>
    </row>
    <row r="332" spans="1:6" ht="25.5">
      <c r="A332" s="233">
        <v>5</v>
      </c>
      <c r="B332" s="185" t="s">
        <v>268</v>
      </c>
      <c r="C332" s="229">
        <v>81</v>
      </c>
      <c r="D332" s="230" t="s">
        <v>45</v>
      </c>
      <c r="E332" s="42"/>
      <c r="F332" s="42">
        <f t="shared" si="6"/>
        <v>0</v>
      </c>
    </row>
    <row r="333" spans="1:6">
      <c r="A333" s="234"/>
      <c r="B333" s="235"/>
      <c r="C333" s="236"/>
      <c r="D333" s="230"/>
      <c r="E333" s="42"/>
      <c r="F333" s="42">
        <f t="shared" si="6"/>
        <v>0</v>
      </c>
    </row>
    <row r="334" spans="1:6" ht="25.5">
      <c r="A334" s="228">
        <v>6</v>
      </c>
      <c r="B334" s="235" t="s">
        <v>269</v>
      </c>
      <c r="C334" s="236">
        <v>401</v>
      </c>
      <c r="D334" s="230" t="s">
        <v>45</v>
      </c>
      <c r="E334" s="42"/>
      <c r="F334" s="42">
        <f t="shared" si="6"/>
        <v>0</v>
      </c>
    </row>
    <row r="335" spans="1:6">
      <c r="A335" s="234"/>
      <c r="B335" s="235"/>
      <c r="C335" s="236"/>
      <c r="D335" s="230"/>
      <c r="E335" s="17"/>
      <c r="F335" s="42">
        <f t="shared" si="6"/>
        <v>0</v>
      </c>
    </row>
    <row r="336" spans="1:6" ht="25.5">
      <c r="A336" s="228">
        <v>7</v>
      </c>
      <c r="B336" s="235" t="s">
        <v>270</v>
      </c>
      <c r="C336" s="236">
        <v>201</v>
      </c>
      <c r="D336" s="230" t="s">
        <v>45</v>
      </c>
      <c r="E336" s="17"/>
      <c r="F336" s="42">
        <f t="shared" ref="F336:F385" si="7">C336*E336</f>
        <v>0</v>
      </c>
    </row>
    <row r="337" spans="1:6">
      <c r="A337" s="228"/>
      <c r="B337" s="235"/>
      <c r="C337" s="236"/>
      <c r="D337" s="230"/>
      <c r="E337" s="17"/>
      <c r="F337" s="42">
        <f t="shared" si="7"/>
        <v>0</v>
      </c>
    </row>
    <row r="338" spans="1:6" ht="38.25">
      <c r="A338" s="228">
        <v>8</v>
      </c>
      <c r="B338" s="237" t="s">
        <v>271</v>
      </c>
      <c r="C338" s="236">
        <v>1200</v>
      </c>
      <c r="D338" s="230" t="s">
        <v>14</v>
      </c>
      <c r="E338" s="17"/>
      <c r="F338" s="42">
        <f t="shared" si="7"/>
        <v>0</v>
      </c>
    </row>
    <row r="339" spans="1:6">
      <c r="A339" s="234"/>
      <c r="B339" s="235"/>
      <c r="C339" s="236"/>
      <c r="D339" s="230"/>
      <c r="E339" s="17"/>
      <c r="F339" s="42">
        <f t="shared" si="7"/>
        <v>0</v>
      </c>
    </row>
    <row r="340" spans="1:6">
      <c r="A340" s="228">
        <v>9</v>
      </c>
      <c r="B340" s="235" t="s">
        <v>272</v>
      </c>
      <c r="C340" s="236">
        <v>1200</v>
      </c>
      <c r="D340" s="230" t="s">
        <v>14</v>
      </c>
      <c r="E340" s="17"/>
      <c r="F340" s="42">
        <f t="shared" si="7"/>
        <v>0</v>
      </c>
    </row>
    <row r="341" spans="1:6">
      <c r="A341" s="234"/>
      <c r="B341" s="235"/>
      <c r="C341" s="236"/>
      <c r="D341" s="230"/>
      <c r="E341" s="17"/>
      <c r="F341" s="42">
        <f t="shared" si="7"/>
        <v>0</v>
      </c>
    </row>
    <row r="342" spans="1:6" ht="25.5">
      <c r="A342" s="228">
        <v>10</v>
      </c>
      <c r="B342" s="235" t="s">
        <v>273</v>
      </c>
      <c r="C342" s="236">
        <v>1200</v>
      </c>
      <c r="D342" s="230" t="s">
        <v>14</v>
      </c>
      <c r="E342" s="17"/>
      <c r="F342" s="42">
        <f t="shared" si="7"/>
        <v>0</v>
      </c>
    </row>
    <row r="343" spans="1:6">
      <c r="A343" s="234"/>
      <c r="B343" s="235"/>
      <c r="C343" s="236"/>
      <c r="D343" s="230"/>
      <c r="E343" s="17"/>
      <c r="F343" s="42">
        <f t="shared" si="7"/>
        <v>0</v>
      </c>
    </row>
    <row r="344" spans="1:6" ht="25.5">
      <c r="A344" s="228">
        <v>11</v>
      </c>
      <c r="B344" s="235" t="s">
        <v>274</v>
      </c>
      <c r="C344" s="236">
        <v>1</v>
      </c>
      <c r="D344" s="163" t="s">
        <v>45</v>
      </c>
      <c r="E344" s="42"/>
      <c r="F344" s="42">
        <f t="shared" si="7"/>
        <v>0</v>
      </c>
    </row>
    <row r="345" spans="1:6">
      <c r="A345" s="231"/>
      <c r="B345" s="238"/>
      <c r="C345" s="236"/>
      <c r="D345" s="230"/>
      <c r="E345" s="17"/>
      <c r="F345" s="42">
        <f t="shared" si="7"/>
        <v>0</v>
      </c>
    </row>
    <row r="346" spans="1:6">
      <c r="A346" s="239">
        <v>12</v>
      </c>
      <c r="B346" s="235" t="s">
        <v>275</v>
      </c>
      <c r="C346" s="240"/>
      <c r="D346" s="241"/>
      <c r="E346" s="17"/>
      <c r="F346" s="42">
        <f t="shared" si="7"/>
        <v>0</v>
      </c>
    </row>
    <row r="347" spans="1:6" ht="25.5">
      <c r="A347" s="242">
        <v>12.1</v>
      </c>
      <c r="B347" s="238" t="s">
        <v>276</v>
      </c>
      <c r="C347" s="240">
        <v>12</v>
      </c>
      <c r="D347" s="163" t="s">
        <v>45</v>
      </c>
      <c r="E347" s="42"/>
      <c r="F347" s="42">
        <f t="shared" si="7"/>
        <v>0</v>
      </c>
    </row>
    <row r="348" spans="1:6">
      <c r="A348" s="242">
        <v>12.2</v>
      </c>
      <c r="B348" s="172" t="s">
        <v>277</v>
      </c>
      <c r="C348" s="243">
        <v>12</v>
      </c>
      <c r="D348" s="163" t="s">
        <v>45</v>
      </c>
      <c r="E348" s="42"/>
      <c r="F348" s="42">
        <f t="shared" si="7"/>
        <v>0</v>
      </c>
    </row>
    <row r="349" spans="1:6">
      <c r="A349" s="244">
        <v>12.3</v>
      </c>
      <c r="B349" s="194" t="s">
        <v>278</v>
      </c>
      <c r="C349" s="245">
        <v>12</v>
      </c>
      <c r="D349" s="170" t="s">
        <v>45</v>
      </c>
      <c r="E349" s="44"/>
      <c r="F349" s="42">
        <f t="shared" si="7"/>
        <v>0</v>
      </c>
    </row>
    <row r="350" spans="1:6" ht="25.5">
      <c r="A350" s="246">
        <v>12.4</v>
      </c>
      <c r="B350" s="172" t="s">
        <v>279</v>
      </c>
      <c r="C350" s="243">
        <v>1</v>
      </c>
      <c r="D350" s="163" t="s">
        <v>45</v>
      </c>
      <c r="E350" s="42"/>
      <c r="F350" s="42">
        <f t="shared" si="7"/>
        <v>0</v>
      </c>
    </row>
    <row r="351" spans="1:6" ht="25.5">
      <c r="A351" s="246">
        <v>12.5</v>
      </c>
      <c r="B351" s="162" t="s">
        <v>280</v>
      </c>
      <c r="C351" s="243">
        <v>1200</v>
      </c>
      <c r="D351" s="163" t="s">
        <v>281</v>
      </c>
      <c r="E351" s="42"/>
      <c r="F351" s="42">
        <f t="shared" si="7"/>
        <v>0</v>
      </c>
    </row>
    <row r="352" spans="1:6">
      <c r="A352" s="246">
        <v>12.6</v>
      </c>
      <c r="B352" s="172" t="s">
        <v>282</v>
      </c>
      <c r="C352" s="243">
        <v>12</v>
      </c>
      <c r="D352" s="163" t="s">
        <v>45</v>
      </c>
      <c r="E352" s="42"/>
      <c r="F352" s="42">
        <f t="shared" si="7"/>
        <v>0</v>
      </c>
    </row>
    <row r="353" spans="1:13">
      <c r="A353" s="246">
        <v>12.7</v>
      </c>
      <c r="B353" s="172" t="s">
        <v>283</v>
      </c>
      <c r="C353" s="243">
        <v>12</v>
      </c>
      <c r="D353" s="163" t="s">
        <v>45</v>
      </c>
      <c r="E353" s="42"/>
      <c r="F353" s="42">
        <f t="shared" si="7"/>
        <v>0</v>
      </c>
    </row>
    <row r="354" spans="1:13">
      <c r="A354" s="246"/>
      <c r="B354" s="172"/>
      <c r="C354" s="243"/>
      <c r="D354" s="163"/>
      <c r="E354" s="42"/>
      <c r="F354" s="42">
        <f t="shared" si="7"/>
        <v>0</v>
      </c>
    </row>
    <row r="355" spans="1:13">
      <c r="A355" s="247">
        <v>13</v>
      </c>
      <c r="B355" s="248" t="s">
        <v>257</v>
      </c>
      <c r="C355" s="26">
        <v>1</v>
      </c>
      <c r="D355" s="27" t="s">
        <v>211</v>
      </c>
      <c r="E355" s="42"/>
      <c r="F355" s="42">
        <f t="shared" si="7"/>
        <v>0</v>
      </c>
    </row>
    <row r="356" spans="1:13">
      <c r="A356" s="164"/>
      <c r="B356" s="165" t="s">
        <v>284</v>
      </c>
      <c r="C356" s="164"/>
      <c r="D356" s="164"/>
      <c r="E356" s="18"/>
      <c r="F356" s="18">
        <f>SUM(F316:F355)</f>
        <v>0</v>
      </c>
      <c r="K356" s="2"/>
      <c r="M356" s="2"/>
    </row>
    <row r="357" spans="1:13" ht="15">
      <c r="A357" s="202"/>
      <c r="B357" s="227"/>
      <c r="C357" s="202"/>
      <c r="D357" s="202"/>
      <c r="E357" s="17"/>
      <c r="F357" s="42"/>
    </row>
    <row r="358" spans="1:13" ht="25.5">
      <c r="A358" s="196" t="s">
        <v>285</v>
      </c>
      <c r="B358" s="185" t="s">
        <v>286</v>
      </c>
      <c r="C358" s="202"/>
      <c r="D358" s="202"/>
      <c r="E358" s="17"/>
      <c r="F358" s="42">
        <f t="shared" si="7"/>
        <v>0</v>
      </c>
    </row>
    <row r="359" spans="1:13" ht="15">
      <c r="A359" s="196"/>
      <c r="B359" s="185"/>
      <c r="C359" s="202"/>
      <c r="D359" s="202"/>
      <c r="E359" s="17"/>
      <c r="F359" s="42">
        <f t="shared" si="7"/>
        <v>0</v>
      </c>
    </row>
    <row r="360" spans="1:13">
      <c r="A360" s="205">
        <v>1</v>
      </c>
      <c r="B360" s="160" t="s">
        <v>287</v>
      </c>
      <c r="C360" s="105"/>
      <c r="D360" s="105"/>
      <c r="E360" s="17"/>
      <c r="F360" s="42">
        <f t="shared" si="7"/>
        <v>0</v>
      </c>
      <c r="K360" s="2"/>
      <c r="M360" s="2"/>
    </row>
    <row r="361" spans="1:13">
      <c r="A361" s="207">
        <v>1.1000000000000001</v>
      </c>
      <c r="B361" s="172" t="s">
        <v>288</v>
      </c>
      <c r="C361" s="87">
        <v>1800</v>
      </c>
      <c r="D361" s="249" t="s">
        <v>14</v>
      </c>
      <c r="E361" s="52"/>
      <c r="F361" s="42">
        <f t="shared" si="7"/>
        <v>0</v>
      </c>
    </row>
    <row r="362" spans="1:13">
      <c r="A362" s="207">
        <v>1.2</v>
      </c>
      <c r="B362" s="172" t="s">
        <v>289</v>
      </c>
      <c r="C362" s="87">
        <v>6480</v>
      </c>
      <c r="D362" s="249" t="s">
        <v>119</v>
      </c>
      <c r="E362" s="56"/>
      <c r="F362" s="42">
        <f t="shared" si="7"/>
        <v>0</v>
      </c>
    </row>
    <row r="363" spans="1:13">
      <c r="A363" s="186"/>
      <c r="B363" s="172"/>
      <c r="C363" s="87"/>
      <c r="D363" s="249"/>
      <c r="E363" s="17"/>
      <c r="F363" s="42">
        <f t="shared" si="7"/>
        <v>0</v>
      </c>
    </row>
    <row r="364" spans="1:13">
      <c r="A364" s="205">
        <v>2</v>
      </c>
      <c r="B364" s="185" t="s">
        <v>129</v>
      </c>
      <c r="C364" s="87"/>
      <c r="D364" s="249"/>
      <c r="E364" s="17"/>
      <c r="F364" s="42">
        <f t="shared" si="7"/>
        <v>0</v>
      </c>
    </row>
    <row r="365" spans="1:13">
      <c r="A365" s="207">
        <f>A364+0.1</f>
        <v>2.1</v>
      </c>
      <c r="B365" s="172" t="s">
        <v>290</v>
      </c>
      <c r="C365" s="250">
        <v>1944</v>
      </c>
      <c r="D365" s="249" t="s">
        <v>128</v>
      </c>
      <c r="E365" s="42"/>
      <c r="F365" s="42">
        <f t="shared" si="7"/>
        <v>0</v>
      </c>
    </row>
    <row r="366" spans="1:13">
      <c r="A366" s="207">
        <f>A365+0.1</f>
        <v>2.2000000000000002</v>
      </c>
      <c r="B366" s="172" t="s">
        <v>291</v>
      </c>
      <c r="C366" s="250">
        <v>2332.8000000000002</v>
      </c>
      <c r="D366" s="249" t="s">
        <v>192</v>
      </c>
      <c r="E366" s="56"/>
      <c r="F366" s="42">
        <f t="shared" si="7"/>
        <v>0</v>
      </c>
    </row>
    <row r="367" spans="1:13">
      <c r="A367" s="207"/>
      <c r="B367" s="172"/>
      <c r="C367" s="250"/>
      <c r="D367" s="249"/>
      <c r="E367" s="56"/>
      <c r="F367" s="42">
        <f t="shared" si="7"/>
        <v>0</v>
      </c>
    </row>
    <row r="368" spans="1:13">
      <c r="A368" s="205">
        <v>3</v>
      </c>
      <c r="B368" s="185" t="s">
        <v>292</v>
      </c>
      <c r="C368" s="251"/>
      <c r="D368" s="252"/>
      <c r="E368" s="17"/>
      <c r="F368" s="42">
        <f t="shared" si="7"/>
        <v>0</v>
      </c>
    </row>
    <row r="369" spans="1:13">
      <c r="A369" s="253">
        <f>A368+0.1</f>
        <v>3.1</v>
      </c>
      <c r="B369" s="172" t="s">
        <v>293</v>
      </c>
      <c r="C369" s="254">
        <v>2332.8000000000002</v>
      </c>
      <c r="D369" s="249" t="s">
        <v>133</v>
      </c>
      <c r="E369" s="55"/>
      <c r="F369" s="42">
        <f t="shared" si="7"/>
        <v>0</v>
      </c>
    </row>
    <row r="370" spans="1:13">
      <c r="A370" s="253">
        <f>A369+0.1</f>
        <v>3.2</v>
      </c>
      <c r="B370" s="172" t="s">
        <v>294</v>
      </c>
      <c r="C370" s="87">
        <v>2332.8000000000002</v>
      </c>
      <c r="D370" s="249" t="s">
        <v>133</v>
      </c>
      <c r="E370" s="42"/>
      <c r="F370" s="42">
        <f t="shared" si="7"/>
        <v>0</v>
      </c>
    </row>
    <row r="371" spans="1:13">
      <c r="A371" s="253">
        <f>A370+0.1</f>
        <v>3.3000000000000003</v>
      </c>
      <c r="B371" s="172" t="s">
        <v>295</v>
      </c>
      <c r="C371" s="87">
        <v>1944</v>
      </c>
      <c r="D371" s="249" t="s">
        <v>133</v>
      </c>
      <c r="E371" s="42"/>
      <c r="F371" s="42">
        <f t="shared" si="7"/>
        <v>0</v>
      </c>
    </row>
    <row r="372" spans="1:13" ht="15">
      <c r="A372" s="196"/>
      <c r="B372" s="185"/>
      <c r="C372" s="105"/>
      <c r="D372" s="202"/>
      <c r="E372" s="17"/>
      <c r="F372" s="42">
        <f t="shared" si="7"/>
        <v>0</v>
      </c>
    </row>
    <row r="373" spans="1:13">
      <c r="A373" s="205">
        <v>4</v>
      </c>
      <c r="B373" s="185" t="s">
        <v>296</v>
      </c>
      <c r="C373" s="87"/>
      <c r="D373" s="249"/>
      <c r="E373" s="17"/>
      <c r="F373" s="42">
        <f t="shared" si="7"/>
        <v>0</v>
      </c>
    </row>
    <row r="374" spans="1:13">
      <c r="A374" s="207">
        <v>4.0999999999999996</v>
      </c>
      <c r="B374" s="172" t="s">
        <v>297</v>
      </c>
      <c r="C374" s="87">
        <v>6480</v>
      </c>
      <c r="D374" s="249" t="s">
        <v>119</v>
      </c>
      <c r="E374" s="42"/>
      <c r="F374" s="42">
        <f t="shared" si="7"/>
        <v>0</v>
      </c>
    </row>
    <row r="375" spans="1:13">
      <c r="A375" s="186"/>
      <c r="B375" s="172"/>
      <c r="C375" s="87"/>
      <c r="D375" s="249"/>
      <c r="E375" s="42"/>
      <c r="F375" s="42">
        <f t="shared" si="7"/>
        <v>0</v>
      </c>
    </row>
    <row r="376" spans="1:13">
      <c r="A376" s="205">
        <v>5</v>
      </c>
      <c r="B376" s="255" t="s">
        <v>298</v>
      </c>
      <c r="C376" s="87">
        <v>1</v>
      </c>
      <c r="D376" s="249" t="s">
        <v>211</v>
      </c>
      <c r="E376" s="42"/>
      <c r="F376" s="42">
        <f t="shared" si="7"/>
        <v>0</v>
      </c>
    </row>
    <row r="377" spans="1:13">
      <c r="A377" s="205"/>
      <c r="B377" s="255"/>
      <c r="C377" s="87"/>
      <c r="D377" s="249"/>
      <c r="E377" s="42"/>
      <c r="F377" s="42">
        <f t="shared" si="7"/>
        <v>0</v>
      </c>
    </row>
    <row r="378" spans="1:13" ht="38.25">
      <c r="A378" s="205">
        <v>6</v>
      </c>
      <c r="B378" s="256" t="s">
        <v>299</v>
      </c>
      <c r="C378" s="87">
        <v>1</v>
      </c>
      <c r="D378" s="163" t="s">
        <v>211</v>
      </c>
      <c r="E378" s="42"/>
      <c r="F378" s="42">
        <f t="shared" si="7"/>
        <v>0</v>
      </c>
    </row>
    <row r="379" spans="1:13">
      <c r="A379" s="164"/>
      <c r="B379" s="165" t="s">
        <v>300</v>
      </c>
      <c r="C379" s="164"/>
      <c r="D379" s="164"/>
      <c r="E379" s="18"/>
      <c r="F379" s="18">
        <f>SUM(F358:F378)</f>
        <v>0</v>
      </c>
      <c r="K379" s="2"/>
      <c r="M379" s="2"/>
    </row>
    <row r="380" spans="1:13" ht="6.75" customHeight="1">
      <c r="A380" s="196"/>
      <c r="B380" s="185"/>
      <c r="C380" s="105"/>
      <c r="D380" s="202"/>
      <c r="E380" s="17"/>
      <c r="F380" s="42"/>
    </row>
    <row r="381" spans="1:13">
      <c r="A381" s="155"/>
      <c r="B381" s="156" t="s">
        <v>301</v>
      </c>
      <c r="C381" s="157"/>
      <c r="D381" s="156"/>
      <c r="E381" s="49"/>
      <c r="F381" s="49">
        <f>F379+F356+F314+F249+F218+F176+F121</f>
        <v>0</v>
      </c>
      <c r="K381" s="2"/>
      <c r="M381" s="2"/>
    </row>
    <row r="382" spans="1:13" ht="15">
      <c r="A382" s="196"/>
      <c r="B382" s="185"/>
      <c r="C382" s="202"/>
      <c r="D382" s="202"/>
      <c r="E382" s="17"/>
      <c r="F382" s="42"/>
    </row>
    <row r="383" spans="1:13">
      <c r="A383" s="257" t="s">
        <v>302</v>
      </c>
      <c r="B383" s="192" t="s">
        <v>303</v>
      </c>
      <c r="C383" s="258"/>
      <c r="D383" s="249"/>
      <c r="E383" s="58"/>
      <c r="F383" s="42">
        <f t="shared" si="7"/>
        <v>0</v>
      </c>
    </row>
    <row r="384" spans="1:13" ht="38.25">
      <c r="A384" s="259">
        <v>1</v>
      </c>
      <c r="B384" s="162" t="s">
        <v>304</v>
      </c>
      <c r="C384" s="258">
        <v>2</v>
      </c>
      <c r="D384" s="163" t="s">
        <v>45</v>
      </c>
      <c r="E384" s="58"/>
      <c r="F384" s="42">
        <f t="shared" si="7"/>
        <v>0</v>
      </c>
    </row>
    <row r="385" spans="1:6">
      <c r="A385" s="260">
        <v>2</v>
      </c>
      <c r="B385" s="172" t="s">
        <v>305</v>
      </c>
      <c r="C385" s="87">
        <v>6</v>
      </c>
      <c r="D385" s="163" t="s">
        <v>306</v>
      </c>
      <c r="E385" s="42"/>
      <c r="F385" s="42">
        <f t="shared" si="7"/>
        <v>0</v>
      </c>
    </row>
    <row r="386" spans="1:6" ht="15">
      <c r="A386" s="261"/>
      <c r="B386" s="262" t="s">
        <v>307</v>
      </c>
      <c r="C386" s="261"/>
      <c r="D386" s="261"/>
      <c r="E386" s="60"/>
      <c r="F386" s="61">
        <f>SUM(F383:F385)</f>
        <v>0</v>
      </c>
    </row>
    <row r="387" spans="1:6" ht="15">
      <c r="A387" s="263"/>
      <c r="B387" s="264"/>
      <c r="C387" s="263"/>
      <c r="D387" s="263"/>
      <c r="E387" s="50"/>
      <c r="F387" s="48"/>
    </row>
    <row r="388" spans="1:6">
      <c r="A388" s="265"/>
      <c r="B388" s="266" t="s">
        <v>308</v>
      </c>
      <c r="C388" s="267"/>
      <c r="D388" s="268"/>
      <c r="E388" s="62"/>
      <c r="F388" s="63">
        <f>F386+F381+F114</f>
        <v>0</v>
      </c>
    </row>
    <row r="389" spans="1:6">
      <c r="A389" s="269"/>
      <c r="B389" s="270" t="s">
        <v>308</v>
      </c>
      <c r="C389" s="271"/>
      <c r="D389" s="272"/>
      <c r="E389" s="64"/>
      <c r="F389" s="65">
        <f>F388</f>
        <v>0</v>
      </c>
    </row>
    <row r="390" spans="1:6">
      <c r="A390" s="273"/>
      <c r="B390" s="264"/>
      <c r="C390" s="254"/>
      <c r="D390" s="166"/>
      <c r="E390" s="66"/>
      <c r="F390" s="51"/>
    </row>
    <row r="391" spans="1:6">
      <c r="A391" s="273"/>
      <c r="B391" s="274" t="s">
        <v>309</v>
      </c>
      <c r="C391" s="254"/>
      <c r="D391" s="166"/>
      <c r="E391" s="66"/>
      <c r="F391" s="51"/>
    </row>
    <row r="392" spans="1:6">
      <c r="A392" s="273"/>
      <c r="B392" s="275" t="s">
        <v>310</v>
      </c>
      <c r="C392" s="276">
        <v>0.03</v>
      </c>
      <c r="D392" s="166"/>
      <c r="E392" s="66"/>
      <c r="F392" s="59">
        <f>$F$389*C392</f>
        <v>0</v>
      </c>
    </row>
    <row r="393" spans="1:6">
      <c r="A393" s="273"/>
      <c r="B393" s="275" t="s">
        <v>311</v>
      </c>
      <c r="C393" s="276">
        <v>0.1</v>
      </c>
      <c r="D393" s="277"/>
      <c r="E393" s="66"/>
      <c r="F393" s="59">
        <f t="shared" ref="F393:F403" si="8">$F$389*C393</f>
        <v>0</v>
      </c>
    </row>
    <row r="394" spans="1:6">
      <c r="A394" s="273"/>
      <c r="B394" s="275" t="s">
        <v>312</v>
      </c>
      <c r="C394" s="276">
        <v>0.04</v>
      </c>
      <c r="D394" s="277"/>
      <c r="E394" s="66"/>
      <c r="F394" s="59">
        <f t="shared" si="8"/>
        <v>0</v>
      </c>
    </row>
    <row r="395" spans="1:6">
      <c r="A395" s="273"/>
      <c r="B395" s="275" t="s">
        <v>313</v>
      </c>
      <c r="C395" s="276">
        <v>0.05</v>
      </c>
      <c r="D395" s="277"/>
      <c r="E395" s="66"/>
      <c r="F395" s="59">
        <f t="shared" si="8"/>
        <v>0</v>
      </c>
    </row>
    <row r="396" spans="1:6">
      <c r="A396" s="273"/>
      <c r="B396" s="275" t="s">
        <v>314</v>
      </c>
      <c r="C396" s="276">
        <v>0.04</v>
      </c>
      <c r="D396" s="277"/>
      <c r="E396" s="66"/>
      <c r="F396" s="59">
        <f t="shared" si="8"/>
        <v>0</v>
      </c>
    </row>
    <row r="397" spans="1:6">
      <c r="A397" s="273"/>
      <c r="B397" s="275" t="s">
        <v>315</v>
      </c>
      <c r="C397" s="276">
        <v>0.01</v>
      </c>
      <c r="D397" s="277"/>
      <c r="E397" s="66"/>
      <c r="F397" s="59">
        <f t="shared" si="8"/>
        <v>0</v>
      </c>
    </row>
    <row r="398" spans="1:6" ht="25.5">
      <c r="A398" s="273"/>
      <c r="B398" s="275" t="s">
        <v>316</v>
      </c>
      <c r="C398" s="278">
        <v>0.03</v>
      </c>
      <c r="D398" s="279"/>
      <c r="E398" s="67"/>
      <c r="F398" s="59">
        <f t="shared" si="8"/>
        <v>0</v>
      </c>
    </row>
    <row r="399" spans="1:6">
      <c r="A399" s="273"/>
      <c r="B399" s="275" t="s">
        <v>317</v>
      </c>
      <c r="C399" s="276">
        <v>1.4999999999999999E-2</v>
      </c>
      <c r="D399" s="277"/>
      <c r="E399" s="66"/>
      <c r="F399" s="59">
        <f t="shared" si="8"/>
        <v>0</v>
      </c>
    </row>
    <row r="400" spans="1:6">
      <c r="A400" s="273"/>
      <c r="B400" s="275" t="s">
        <v>318</v>
      </c>
      <c r="C400" s="278">
        <v>1E-3</v>
      </c>
      <c r="D400" s="280"/>
      <c r="E400" s="57"/>
      <c r="F400" s="59">
        <f t="shared" si="8"/>
        <v>0</v>
      </c>
    </row>
    <row r="401" spans="1:6">
      <c r="A401" s="273"/>
      <c r="B401" s="275" t="s">
        <v>319</v>
      </c>
      <c r="C401" s="281">
        <v>0.18</v>
      </c>
      <c r="D401" s="282"/>
      <c r="E401" s="57"/>
      <c r="F401" s="59">
        <f>$F$393*C401</f>
        <v>0</v>
      </c>
    </row>
    <row r="402" spans="1:6">
      <c r="A402" s="273"/>
      <c r="B402" s="275" t="s">
        <v>320</v>
      </c>
      <c r="C402" s="283">
        <v>0.1</v>
      </c>
      <c r="D402" s="284"/>
      <c r="E402" s="68"/>
      <c r="F402" s="59">
        <f t="shared" si="8"/>
        <v>0</v>
      </c>
    </row>
    <row r="403" spans="1:6">
      <c r="A403" s="273"/>
      <c r="B403" s="275" t="s">
        <v>321</v>
      </c>
      <c r="C403" s="276">
        <v>0.05</v>
      </c>
      <c r="D403" s="282"/>
      <c r="E403" s="57"/>
      <c r="F403" s="59">
        <f t="shared" si="8"/>
        <v>0</v>
      </c>
    </row>
    <row r="404" spans="1:6">
      <c r="A404" s="285"/>
      <c r="B404" s="286" t="s">
        <v>322</v>
      </c>
      <c r="C404" s="287"/>
      <c r="D404" s="287"/>
      <c r="E404" s="69"/>
      <c r="F404" s="70">
        <f>SUM(F392:F403)</f>
        <v>0</v>
      </c>
    </row>
    <row r="405" spans="1:6" ht="6" customHeight="1">
      <c r="A405" s="273"/>
      <c r="B405" s="288"/>
      <c r="C405" s="277"/>
      <c r="D405" s="277"/>
      <c r="E405" s="66"/>
      <c r="F405" s="71"/>
    </row>
    <row r="406" spans="1:6">
      <c r="A406" s="289"/>
      <c r="B406" s="290" t="s">
        <v>323</v>
      </c>
      <c r="C406" s="291"/>
      <c r="D406" s="291"/>
      <c r="E406" s="72"/>
      <c r="F406" s="73">
        <f>F404+F389</f>
        <v>0</v>
      </c>
    </row>
    <row r="407" spans="1:6">
      <c r="A407" s="74"/>
      <c r="B407" s="75"/>
      <c r="C407" s="76"/>
      <c r="D407" s="76"/>
      <c r="E407" s="77"/>
      <c r="F407" s="78"/>
    </row>
    <row r="408" spans="1:6">
      <c r="A408" s="29"/>
      <c r="B408" s="79"/>
      <c r="C408" s="29"/>
      <c r="D408" s="29"/>
      <c r="E408" s="29"/>
      <c r="F408" s="29"/>
    </row>
    <row r="409" spans="1:6">
      <c r="A409" s="80"/>
      <c r="B409" s="81"/>
      <c r="C409" s="80"/>
      <c r="D409" s="80"/>
      <c r="E409" s="80"/>
      <c r="F409" s="80"/>
    </row>
    <row r="410" spans="1:6">
      <c r="A410" s="1"/>
      <c r="B410" s="28"/>
      <c r="C410" s="1"/>
      <c r="D410" s="1"/>
      <c r="E410" s="1"/>
      <c r="F410" s="1"/>
    </row>
    <row r="411" spans="1:6">
      <c r="A411" s="1"/>
      <c r="B411" s="28"/>
      <c r="C411" s="1"/>
      <c r="D411" s="1"/>
      <c r="E411" s="1"/>
      <c r="F411" s="1"/>
    </row>
    <row r="412" spans="1:6">
      <c r="A412" s="1"/>
      <c r="B412" s="28"/>
      <c r="C412" s="1"/>
      <c r="D412" s="1"/>
      <c r="E412" s="1"/>
      <c r="F412" s="1"/>
    </row>
  </sheetData>
  <sheetProtection algorithmName="SHA-512" hashValue="Tsy4P27tgaUkAPeqxyRAOCxRDNhfeZwsXvGHz2JIgxqVzHcVpV71bwpetvck0wBGfj5bLTK4CJj+laG2AZc1IA==" saltValue="qWnvoCo7Bdfdx2+ixp1yvQ==" spinCount="100000" sheet="1" objects="1" scenarios="1"/>
  <mergeCells count="5">
    <mergeCell ref="A1:F1"/>
    <mergeCell ref="A2:F2"/>
    <mergeCell ref="A3:F3"/>
    <mergeCell ref="A4:F4"/>
    <mergeCell ref="B8:F8"/>
  </mergeCells>
  <printOptions horizontalCentered="1"/>
  <pageMargins left="0.19685039370078741" right="0.19685039370078741" top="0.39370078740157483" bottom="0.19685039370078741" header="0.15748031496062992" footer="0.19685039370078741"/>
  <pageSetup scale="95" fitToHeight="11" orientation="portrait" r:id="rId1"/>
  <headerFooter alignWithMargins="0">
    <oddFooter>&amp;C&amp;"Arial,Negrita"&amp;8Página &amp;P  de  &amp;N&amp;R&amp;"Arial,Negrita"&amp;8&amp;A</oddFooter>
  </headerFooter>
  <rowBreaks count="10" manualBreakCount="10">
    <brk id="48" max="5" man="1"/>
    <brk id="87" max="5" man="1"/>
    <brk id="126" max="5" man="1"/>
    <brk id="162" max="5" man="1"/>
    <brk id="197" max="5" man="1"/>
    <brk id="233" max="5" man="1"/>
    <brk id="268" max="5" man="1"/>
    <brk id="314" max="5" man="1"/>
    <brk id="349" max="5" man="1"/>
    <brk id="38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12</vt:i4>
      </vt:variant>
    </vt:vector>
  </HeadingPairs>
  <TitlesOfParts>
    <vt:vector size="13" baseType="lpstr">
      <vt:lpstr>Alc. Sanitario Las Matas Fa (2)</vt:lpstr>
      <vt:lpstr>'Alc. Sanitario Las Matas Fa (2)'!\o</vt:lpstr>
      <vt:lpstr>'Alc. Sanitario Las Matas Fa (2)'!\p</vt:lpstr>
      <vt:lpstr>'Alc. Sanitario Las Matas Fa (2)'!\q</vt:lpstr>
      <vt:lpstr>'Alc. Sanitario Las Matas Fa (2)'!\w</vt:lpstr>
      <vt:lpstr>'Alc. Sanitario Las Matas Fa (2)'!\z</vt:lpstr>
      <vt:lpstr>'Alc. Sanitario Las Matas Fa (2)'!__REALIZADO</vt:lpstr>
      <vt:lpstr>'Alc. Sanitario Las Matas Fa (2)'!Área_de_extracción</vt:lpstr>
      <vt:lpstr>'Alc. Sanitario Las Matas Fa (2)'!Área_de_impresión</vt:lpstr>
      <vt:lpstr>'Alc. Sanitario Las Matas Fa (2)'!Extracción_IM</vt:lpstr>
      <vt:lpstr>'Alc. Sanitario Las Matas Fa (2)'!Q</vt:lpstr>
      <vt:lpstr>'Alc. Sanitario Las Matas Fa (2)'!Títulos_a_imprimir</vt:lpstr>
      <vt:lpstr>'Alc. Sanitario Las Matas Fa (2)'!Títulos_a_imprimir_IM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Sasha María Aquino</cp:lastModifiedBy>
  <dcterms:created xsi:type="dcterms:W3CDTF">2021-10-15T20:19:54Z</dcterms:created>
  <dcterms:modified xsi:type="dcterms:W3CDTF">2021-10-26T17:19:38Z</dcterms:modified>
</cp:coreProperties>
</file>