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140" windowHeight="7530"/>
  </bookViews>
  <sheets>
    <sheet name="Julio-septiembre" sheetId="1" r:id="rId1"/>
    <sheet name="Julio-Septiembre II" sheetId="3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J13" i="1" l="1"/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3" i="1"/>
  <c r="J29" i="3"/>
  <c r="J2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 l="1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30" i="3"/>
  <c r="J31" i="3"/>
  <c r="J32" i="3"/>
  <c r="J33" i="3"/>
  <c r="J34" i="3"/>
  <c r="J35" i="3"/>
  <c r="J36" i="3"/>
  <c r="J37" i="3"/>
  <c r="J14" i="3"/>
  <c r="I37" i="1" l="1"/>
  <c r="H37" i="1"/>
  <c r="G37" i="1"/>
  <c r="F37" i="1"/>
  <c r="E37" i="1"/>
  <c r="D37" i="1"/>
  <c r="K37" i="1" l="1"/>
  <c r="J38" i="3" l="1"/>
  <c r="E38" i="3"/>
  <c r="G38" i="3"/>
  <c r="H38" i="3"/>
  <c r="I38" i="3"/>
  <c r="K38" i="3"/>
  <c r="D38" i="3" l="1"/>
  <c r="F38" i="3"/>
</calcChain>
</file>

<file path=xl/sharedStrings.xml><?xml version="1.0" encoding="utf-8"?>
<sst xmlns="http://schemas.openxmlformats.org/spreadsheetml/2006/main" count="113" uniqueCount="69">
  <si>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</si>
  <si>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</si>
  <si>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</si>
  <si>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</si>
  <si>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</si>
  <si>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</si>
  <si>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</si>
  <si>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</si>
  <si>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</si>
  <si>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</si>
  <si>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</si>
  <si>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</si>
  <si>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</si>
  <si>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</si>
  <si>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</si>
  <si>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</si>
  <si>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</si>
  <si>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</si>
  <si>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</si>
  <si>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</si>
  <si>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</si>
  <si>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</si>
  <si>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</si>
  <si>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</si>
  <si>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</si>
  <si>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</si>
  <si>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</si>
  <si>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</si>
  <si>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</si>
  <si>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</si>
  <si>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</si>
  <si>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</si>
  <si>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</si>
  <si>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</si>
  <si>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</si>
  <si>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</si>
  <si>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</si>
  <si>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</si>
  <si>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</si>
  <si>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INSTITUTO  NACIONAL DE AGUAS POTABLES Y ALCANTARILLADOS</t>
  </si>
  <si>
    <t xml:space="preserve">Región II : Cibao Sur </t>
  </si>
  <si>
    <t xml:space="preserve">Región III : Cibao Nordeste  </t>
  </si>
  <si>
    <t xml:space="preserve">Región IV : Cibao Noroeste </t>
  </si>
  <si>
    <t xml:space="preserve"> Región V : Valdesia  </t>
  </si>
  <si>
    <t xml:space="preserve"> Región VI : Enriquillo  </t>
  </si>
  <si>
    <t xml:space="preserve">Región VII : El Valle 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</si>
  <si>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</si>
  <si>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</si>
  <si>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</si>
  <si>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</si>
  <si>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</si>
  <si>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</si>
  <si>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</si>
  <si>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</si>
  <si>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</si>
  <si>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</si>
  <si>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</si>
  <si>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</si>
  <si>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t xml:space="preserve">TOTALES </t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</si>
  <si>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</si>
  <si>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Reporte Trimestral de Cloro Residual</t>
  </si>
  <si>
    <t>TOTAL PROMEDIO</t>
  </si>
  <si>
    <t>Julio</t>
  </si>
  <si>
    <t xml:space="preserve">Agosto </t>
  </si>
  <si>
    <t>Septiembre</t>
  </si>
  <si>
    <t>Agosto</t>
  </si>
  <si>
    <t>Por Provincias, período (Julio-Septiembre 2022 )</t>
  </si>
  <si>
    <t>Promedio Trimestral de Cloro Residual 2022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</si>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</sst>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2" fontId="2" fillId="0" borderId="0" xfId="0" applyNumberFormat="1" applyFont="1"/>
    <xf numFmtId="43" fontId="2" fillId="0" borderId="0" xfId="1" applyFont="1" applyAlignment="1">
      <alignment horizontal="center" vertical="center"/>
    </xf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39" fontId="1" fillId="4" borderId="13" xfId="1" applyNumberFormat="1" applyFont="1" applyFill="1" applyBorder="1" applyAlignment="1">
      <alignment horizontal="center"/>
    </xf>
    <xf numFmtId="4" fontId="1" fillId="4" borderId="1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0" xfId="0" applyFont="1"/>
    <xf numFmtId="4" fontId="0" fillId="0" borderId="0" xfId="0" applyNumberFormat="1"/>
    <xf numFmtId="0" fontId="6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wrapText="1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4" fontId="8" fillId="2" borderId="2" xfId="0" applyNumberFormat="1" applyFont="1" applyFill="1" applyBorder="1" applyAlignment="1">
      <alignment horizontal="center" vertical="center" wrapText="1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164" fontId="0" fillId="0" borderId="0" xfId="2" applyNumberFormat="1" applyFont="1" applyAlignment="1">
      <alignment horizontal="center"/>
    </xf>
    <xf numFmtId="39" fontId="0" fillId="0" borderId="0" xfId="0" applyNumberFormat="1" applyAlignment="1">
      <alignment horizontal="center"/>
    </xf>
    <xf numFmtId="0" fontId="3" fillId="0" borderId="0" xfId="0" applyFont="1" applyAlignment="1"/>
    <xf numFmtId="43" fontId="13" fillId="2" borderId="24" xfId="3" applyFont="1" applyFill="1" applyBorder="1" applyAlignment="1">
      <alignment vertical="center"/>
    </xf>
    <xf numFmtId="43" fontId="13" fillId="2" borderId="25" xfId="3" applyFont="1" applyFill="1" applyBorder="1" applyAlignment="1">
      <alignment vertical="center"/>
    </xf>
    <xf numFmtId="43" fontId="13" fillId="2" borderId="26" xfId="3" applyFont="1" applyFill="1" applyBorder="1" applyAlignment="1">
      <alignment vertical="center"/>
    </xf>
    <xf numFmtId="43" fontId="13" fillId="2" borderId="27" xfId="3" applyFont="1" applyFill="1" applyBorder="1" applyAlignment="1">
      <alignment vertical="center"/>
    </xf>
    <xf numFmtId="43" fontId="13" fillId="2" borderId="28" xfId="3" applyFont="1" applyFill="1" applyBorder="1" applyAlignment="1">
      <alignment vertical="center"/>
    </xf>
    <xf numFmtId="10" fontId="13" fillId="2" borderId="24" xfId="2" applyNumberFormat="1" applyFont="1" applyFill="1" applyBorder="1" applyAlignment="1">
      <alignment vertical="center"/>
    </xf>
    <xf numFmtId="10" fontId="13" fillId="2" borderId="25" xfId="2" applyNumberFormat="1" applyFont="1" applyFill="1" applyBorder="1" applyAlignment="1">
      <alignment vertical="center"/>
    </xf>
    <xf numFmtId="10" fontId="13" fillId="2" borderId="26" xfId="2" applyNumberFormat="1" applyFont="1" applyFill="1" applyBorder="1" applyAlignment="1">
      <alignment vertical="center"/>
    </xf>
    <xf numFmtId="10" fontId="13" fillId="2" borderId="27" xfId="2" applyNumberFormat="1" applyFont="1" applyFill="1" applyBorder="1" applyAlignment="1">
      <alignment vertical="center"/>
    </xf>
    <xf numFmtId="10" fontId="13" fillId="2" borderId="28" xfId="2" applyNumberFormat="1" applyFont="1" applyFill="1" applyBorder="1" applyAlignment="1">
      <alignment vertical="center"/>
    </xf>
    <xf numFmtId="10" fontId="1" fillId="4" borderId="13" xfId="0" applyNumberFormat="1" applyFont="1" applyFill="1" applyBorder="1" applyAlignment="1">
      <alignment horizontal="center"/>
    </xf>
    <xf numFmtId="10" fontId="1" fillId="4" borderId="13" xfId="1" applyNumberFormat="1" applyFont="1" applyFill="1" applyBorder="1" applyAlignment="1">
      <alignment horizontal="center"/>
    </xf>
    <xf numFmtId="43" fontId="13" fillId="2" borderId="26" xfId="3" applyFont="1" applyFill="1" applyBorder="1" applyAlignment="1">
      <alignment horizontal="center" vertical="center"/>
    </xf>
    <xf numFmtId="10" fontId="8" fillId="2" borderId="21" xfId="2" applyNumberFormat="1" applyFont="1" applyFill="1" applyBorder="1" applyAlignment="1">
      <alignment horizontal="center" vertical="center" wrapText="1"/>
    </xf>
    <xf numFmtId="10" fontId="1" fillId="4" borderId="2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4" fontId="2" fillId="0" borderId="0" xfId="0" applyNumberFormat="1" applyFont="1" applyBorder="1"/>
    <xf numFmtId="0" fontId="11" fillId="0" borderId="0" xfId="0" applyFont="1" applyFill="1" applyBorder="1"/>
    <xf numFmtId="43" fontId="13" fillId="0" borderId="0" xfId="3" applyFont="1" applyFill="1" applyBorder="1" applyAlignment="1">
      <alignment vertical="center"/>
    </xf>
    <xf numFmtId="10" fontId="13" fillId="0" borderId="0" xfId="2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/>
    </xf>
    <xf numFmtId="10" fontId="11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43" fontId="13" fillId="0" borderId="0" xfId="3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center"/>
    </xf>
    <xf numFmtId="10" fontId="13" fillId="0" borderId="0" xfId="2" applyNumberFormat="1" applyFont="1" applyFill="1" applyBorder="1" applyAlignment="1">
      <alignment horizontal="center" vertical="center"/>
    </xf>
    <xf numFmtId="10" fontId="13" fillId="0" borderId="0" xfId="2" applyNumberFormat="1" applyFont="1" applyFill="1" applyBorder="1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Promedio Estimado de Cloro Residual (mg/l) y (Co.%)                                                                Julio- Septiembre 2022</a:t>
            </a:r>
            <a:endParaRPr lang="es-DO">
              <a:effectLst/>
            </a:endParaRPr>
          </a:p>
        </c:rich>
      </c:tx>
      <c:layout>
        <c:manualLayout>
          <c:xMode val="edge"/>
          <c:yMode val="edge"/>
          <c:x val="0.20709695445655213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'Julio-Septiembre II'!$J$11:$J$13</c:f>
              <c:strCache>
                <c:ptCount val="3"/>
                <c:pt idx="0">
                  <c:v>PROMEDIO TRIMESTRAL (mg/l)</c:v>
                </c:pt>
              </c:strCache>
            </c:strRef>
          </c:tx>
          <c:spPr>
            <a:ln>
              <a:solidFill>
                <a:schemeClr val="accent1">
                  <a:alpha val="0"/>
                </a:schemeClr>
              </a:solidFill>
            </a:ln>
            <a:effectLst>
              <a:outerShdw blurRad="76200" dist="12700" dir="2700000" sy="-23000" kx="-8004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II'!$J$14:$J$37</c:f>
              <c:numCache>
                <c:formatCode>#,##0.00</c:formatCode>
                <c:ptCount val="24"/>
                <c:pt idx="0">
                  <c:v>0.64483333333333326</c:v>
                </c:pt>
                <c:pt idx="1">
                  <c:v>1.7949999999999999</c:v>
                </c:pt>
                <c:pt idx="2">
                  <c:v>1.8171666666666668</c:v>
                </c:pt>
                <c:pt idx="3">
                  <c:v>1.0961666666666667</c:v>
                </c:pt>
                <c:pt idx="4">
                  <c:v>0.61249999999999993</c:v>
                </c:pt>
                <c:pt idx="5">
                  <c:v>1.2293333333333332</c:v>
                </c:pt>
                <c:pt idx="6">
                  <c:v>0.82872222222222225</c:v>
                </c:pt>
                <c:pt idx="7">
                  <c:v>1.4556666666666667</c:v>
                </c:pt>
                <c:pt idx="8">
                  <c:v>0.70866666666666667</c:v>
                </c:pt>
                <c:pt idx="9">
                  <c:v>0.41850000000000004</c:v>
                </c:pt>
                <c:pt idx="10">
                  <c:v>0.29866666666666669</c:v>
                </c:pt>
                <c:pt idx="11">
                  <c:v>0.69899999999999995</c:v>
                </c:pt>
                <c:pt idx="12">
                  <c:v>0.60616666666666663</c:v>
                </c:pt>
                <c:pt idx="13">
                  <c:v>0.84366666666666668</c:v>
                </c:pt>
                <c:pt idx="14">
                  <c:v>1.0323333333333335</c:v>
                </c:pt>
                <c:pt idx="15">
                  <c:v>0.72249999999999992</c:v>
                </c:pt>
                <c:pt idx="16">
                  <c:v>0.70911111111111114</c:v>
                </c:pt>
                <c:pt idx="17">
                  <c:v>1.163</c:v>
                </c:pt>
                <c:pt idx="18">
                  <c:v>0.93949999999999989</c:v>
                </c:pt>
                <c:pt idx="19">
                  <c:v>1.1294444444444443</c:v>
                </c:pt>
                <c:pt idx="20">
                  <c:v>1.1396666666666666</c:v>
                </c:pt>
                <c:pt idx="21">
                  <c:v>0.3805</c:v>
                </c:pt>
                <c:pt idx="22">
                  <c:v>1.2941666666666667</c:v>
                </c:pt>
                <c:pt idx="23">
                  <c:v>0.88133333333333341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1-4058-A58D-67E586141E19}"/>
            </c:ext>
          </c:extLst>
        </c:ser>
        <c:ser>
          <c:idx val="1"/>
          <c:order val="1"/>
          <c:tx>
            <c:strRef>
              <c:f>'Julio-Septiembre II'!$K$11:$K$13</c:f>
              <c:strCache>
                <c:ptCount val="3"/>
                <c:pt idx="0">
                  <c:v>PROMEDIO TRIMESTRAL (Co.%)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[1]Enero!$C$11:$C$34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'Julio-Septiembre II'!$K$14:$K$37</c:f>
              <c:numCache>
                <c:formatCode>0.00%</c:formatCode>
                <c:ptCount val="24"/>
                <c:pt idx="0">
                  <c:v>0.59483333333333333</c:v>
                </c:pt>
                <c:pt idx="1">
                  <c:v>0.80983333333333329</c:v>
                </c:pt>
                <c:pt idx="2">
                  <c:v>0.81833333333333336</c:v>
                </c:pt>
                <c:pt idx="3">
                  <c:v>0.61950000000000005</c:v>
                </c:pt>
                <c:pt idx="4">
                  <c:v>0.50183333333333335</c:v>
                </c:pt>
                <c:pt idx="5">
                  <c:v>0.86283333333333323</c:v>
                </c:pt>
                <c:pt idx="6">
                  <c:v>0.47666666666666663</c:v>
                </c:pt>
                <c:pt idx="7">
                  <c:v>0.90883333333333327</c:v>
                </c:pt>
                <c:pt idx="8">
                  <c:v>0.82166666666666666</c:v>
                </c:pt>
                <c:pt idx="9">
                  <c:v>0.46600000000000003</c:v>
                </c:pt>
                <c:pt idx="10">
                  <c:v>0.13683333333333333</c:v>
                </c:pt>
                <c:pt idx="11">
                  <c:v>0.67449999999999999</c:v>
                </c:pt>
                <c:pt idx="12">
                  <c:v>0.49049999999999999</c:v>
                </c:pt>
                <c:pt idx="13">
                  <c:v>0.58650000000000002</c:v>
                </c:pt>
                <c:pt idx="14">
                  <c:v>0.37083333333333335</c:v>
                </c:pt>
                <c:pt idx="15">
                  <c:v>0.58933333333333338</c:v>
                </c:pt>
                <c:pt idx="16">
                  <c:v>0.46883333333333338</c:v>
                </c:pt>
                <c:pt idx="17">
                  <c:v>0.89749999999999996</c:v>
                </c:pt>
                <c:pt idx="18">
                  <c:v>0.75166666666666659</c:v>
                </c:pt>
                <c:pt idx="19">
                  <c:v>0.71583333333333332</c:v>
                </c:pt>
                <c:pt idx="20">
                  <c:v>0.63133333333333341</c:v>
                </c:pt>
                <c:pt idx="21">
                  <c:v>0.39033333333333337</c:v>
                </c:pt>
                <c:pt idx="22">
                  <c:v>0.52933333333333332</c:v>
                </c:pt>
                <c:pt idx="23">
                  <c:v>0.72783333333333333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1-4058-A58D-67E58614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52344"/>
        <c:axId val="164502568"/>
      </c:barChart>
      <c:catAx>
        <c:axId val="165452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502568"/>
        <c:crosses val="autoZero"/>
        <c:auto val="1"/>
        <c:lblAlgn val="ctr"/>
        <c:lblOffset val="100"/>
        <c:noMultiLvlLbl val="0"/>
      </c:catAx>
      <c:valAx>
        <c:axId val="164502568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654523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28574</xdr:rowOff>
    </xdr:from>
    <xdr:to>
      <xdr:col>1</xdr:col>
      <xdr:colOff>1238250</xdr:colOff>
      <xdr:row>3</xdr:row>
      <xdr:rowOff>47624</xdr:rowOff>
    </xdr:to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8574"/>
          <a:ext cx="7048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19050</xdr:colOff>
      <xdr:row>11</xdr:row>
      <xdr:rowOff>9525</xdr:rowOff>
    </xdr:from>
    <xdr:to>
      <xdr:col>26</xdr:col>
      <xdr:colOff>361950</xdr:colOff>
      <xdr:row>30</xdr:row>
      <xdr:rowOff>33338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502920</xdr:colOff>
      <xdr:row>33</xdr:row>
      <xdr:rowOff>76200</xdr:rowOff>
    </xdr:from>
    <xdr:to>
      <xdr:col>21</xdr:col>
      <xdr:colOff>378212</xdr:colOff>
      <xdr:row>39</xdr:row>
      <xdr:rowOff>80873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88240" y="5943600"/>
          <a:ext cx="2999492" cy="1170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"/>
  <sheetViews>
    <sheetView showGridLines="0" tabSelected="1" workbookViewId="0">
      <selection activeCell="C10" sqref="C10:C12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1.28515625" style="1" customWidth="1"/>
    <col min="4" max="4" width="8.42578125" style="1" customWidth="1"/>
    <col min="5" max="6" width="9.140625" style="1" customWidth="1"/>
    <col min="7" max="7" width="9.7109375" style="1" customWidth="1"/>
    <col min="8" max="8" width="9.5703125" style="1" customWidth="1"/>
    <col min="9" max="9" width="8.42578125" style="1" customWidth="1"/>
    <col min="10" max="10" width="15.140625" style="1" customWidth="1"/>
    <col min="11" max="11" width="14.140625" style="1" customWidth="1"/>
    <col min="12" max="12" width="16.5703125" style="1" customWidth="1"/>
    <col min="13" max="13" width="11.42578125" style="28"/>
    <col min="14" max="16384" width="11.42578125" style="1"/>
  </cols>
  <sheetData>
    <row r="2" spans="1:14" ht="15" customHeight="1" x14ac:dyDescent="0.25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4" ht="15" customHeight="1" x14ac:dyDescent="0.25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4" ht="15" customHeight="1" x14ac:dyDescent="0.25">
      <c r="A4" s="82" t="s">
        <v>25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4" ht="17.25" customHeight="1" x14ac:dyDescent="0.25">
      <c r="A5" s="68" t="s">
        <v>28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4" ht="9.9499999999999993" customHeight="1" x14ac:dyDescent="0.25">
      <c r="A6" s="49"/>
      <c r="B6" s="49"/>
      <c r="C6" s="49"/>
      <c r="D6" s="49"/>
      <c r="E6" s="49"/>
      <c r="F6" s="49"/>
      <c r="G6" s="49"/>
      <c r="H6" s="49"/>
      <c r="I6" s="49"/>
    </row>
    <row r="7" spans="1:14" ht="15" customHeight="1" x14ac:dyDescent="0.25">
      <c r="A7" s="83" t="s">
        <v>60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spans="1:14" ht="15" customHeight="1" x14ac:dyDescent="0.25">
      <c r="A8" s="84" t="s">
        <v>66</v>
      </c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4" ht="15" customHeight="1" x14ac:dyDescent="0.2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4" x14ac:dyDescent="0.25">
      <c r="B10" s="86" t="s">
        <v>29</v>
      </c>
      <c r="C10" s="86" t="s">
        <v>2</v>
      </c>
      <c r="D10" s="86" t="s">
        <v>27</v>
      </c>
      <c r="E10" s="86"/>
      <c r="F10" s="86"/>
      <c r="G10" s="86"/>
      <c r="H10" s="86"/>
      <c r="I10" s="86"/>
      <c r="J10" s="87" t="s">
        <v>26</v>
      </c>
      <c r="K10" s="87" t="s">
        <v>55</v>
      </c>
    </row>
    <row r="11" spans="1:14" x14ac:dyDescent="0.25">
      <c r="B11" s="86"/>
      <c r="C11" s="86"/>
      <c r="D11" s="86" t="s">
        <v>62</v>
      </c>
      <c r="E11" s="86"/>
      <c r="F11" s="86" t="s">
        <v>65</v>
      </c>
      <c r="G11" s="86"/>
      <c r="H11" s="86" t="s">
        <v>64</v>
      </c>
      <c r="I11" s="86"/>
      <c r="J11" s="87"/>
      <c r="K11" s="87"/>
    </row>
    <row r="12" spans="1:14" x14ac:dyDescent="0.25">
      <c r="B12" s="86"/>
      <c r="C12" s="86"/>
      <c r="D12" s="88" t="s">
        <v>53</v>
      </c>
      <c r="E12" s="89" t="s">
        <v>52</v>
      </c>
      <c r="F12" s="88" t="s">
        <v>53</v>
      </c>
      <c r="G12" s="89" t="s">
        <v>52</v>
      </c>
      <c r="H12" s="88" t="s">
        <v>54</v>
      </c>
      <c r="I12" s="89" t="s">
        <v>52</v>
      </c>
      <c r="J12" s="87"/>
      <c r="K12" s="87"/>
    </row>
    <row r="13" spans="1:14" x14ac:dyDescent="0.25">
      <c r="B13" s="90" t="s">
        <v>30</v>
      </c>
      <c r="C13" s="74" t="s">
        <v>10</v>
      </c>
      <c r="D13" s="75">
        <v>0.61</v>
      </c>
      <c r="E13" s="76">
        <v>0.56000000000000005</v>
      </c>
      <c r="F13" s="75">
        <v>0.6319999999999999</v>
      </c>
      <c r="G13" s="76">
        <v>0.58200000000000007</v>
      </c>
      <c r="H13" s="75">
        <v>0.69249999999999989</v>
      </c>
      <c r="I13" s="76">
        <v>0.64249999999999996</v>
      </c>
      <c r="J13" s="77">
        <f>SUM(D13+F13+H13)/3</f>
        <v>0.64483333333333326</v>
      </c>
      <c r="K13" s="78">
        <f>SUM('Julio-Septiembre II'!K14)</f>
        <v>0.59483333333333333</v>
      </c>
      <c r="L13" s="3"/>
      <c r="M13" s="29"/>
      <c r="N13" s="29"/>
    </row>
    <row r="14" spans="1:14" x14ac:dyDescent="0.25">
      <c r="B14" s="91" t="s">
        <v>31</v>
      </c>
      <c r="C14" s="74" t="s">
        <v>9</v>
      </c>
      <c r="D14" s="75">
        <v>1.8075000000000001</v>
      </c>
      <c r="E14" s="76">
        <v>0.82250000000000001</v>
      </c>
      <c r="F14" s="75">
        <v>1.77</v>
      </c>
      <c r="G14" s="76">
        <v>0.82199999999999984</v>
      </c>
      <c r="H14" s="75">
        <v>1.8075000000000001</v>
      </c>
      <c r="I14" s="76">
        <v>0.78500000000000003</v>
      </c>
      <c r="J14" s="77">
        <f t="shared" ref="J14:J36" si="0">SUM(D14+F14+H14)/3</f>
        <v>1.7949999999999999</v>
      </c>
      <c r="K14" s="78">
        <f>SUM('Julio-Septiembre II'!K15)</f>
        <v>0.80983333333333329</v>
      </c>
      <c r="L14" s="3"/>
      <c r="M14" s="29"/>
      <c r="N14" s="29"/>
    </row>
    <row r="15" spans="1:14" x14ac:dyDescent="0.25">
      <c r="B15" s="91"/>
      <c r="C15" s="74" t="s">
        <v>11</v>
      </c>
      <c r="D15" s="75">
        <v>1.8525</v>
      </c>
      <c r="E15" s="76">
        <v>0.84000000000000008</v>
      </c>
      <c r="F15" s="75">
        <v>1.9240000000000002</v>
      </c>
      <c r="G15" s="76">
        <v>1</v>
      </c>
      <c r="H15" s="75">
        <v>1.675</v>
      </c>
      <c r="I15" s="76">
        <v>0.61499999999999999</v>
      </c>
      <c r="J15" s="77">
        <f t="shared" si="0"/>
        <v>1.8171666666666668</v>
      </c>
      <c r="K15" s="78">
        <f>SUM('Julio-Septiembre II'!K16)</f>
        <v>0.81833333333333336</v>
      </c>
      <c r="L15" s="3"/>
      <c r="M15" s="29"/>
      <c r="N15" s="29"/>
    </row>
    <row r="16" spans="1:14" x14ac:dyDescent="0.25">
      <c r="B16" s="91"/>
      <c r="C16" s="74" t="s">
        <v>12</v>
      </c>
      <c r="D16" s="75">
        <v>1.03</v>
      </c>
      <c r="E16" s="76">
        <v>0.61</v>
      </c>
      <c r="F16" s="75">
        <v>1.056</v>
      </c>
      <c r="G16" s="76">
        <v>0.61599999999999988</v>
      </c>
      <c r="H16" s="75">
        <v>1.2024999999999999</v>
      </c>
      <c r="I16" s="76">
        <v>0.63250000000000006</v>
      </c>
      <c r="J16" s="77">
        <f t="shared" si="0"/>
        <v>1.0961666666666667</v>
      </c>
      <c r="K16" s="78">
        <f>SUM('Julio-Septiembre II'!K17)</f>
        <v>0.61950000000000005</v>
      </c>
      <c r="L16" s="3"/>
      <c r="M16" s="29"/>
      <c r="N16" s="29"/>
    </row>
    <row r="17" spans="2:14" x14ac:dyDescent="0.25">
      <c r="B17" s="91"/>
      <c r="C17" s="74" t="s">
        <v>13</v>
      </c>
      <c r="D17" s="75">
        <v>0.75</v>
      </c>
      <c r="E17" s="76">
        <v>0.60499999999999998</v>
      </c>
      <c r="F17" s="75">
        <v>0.49000000000000005</v>
      </c>
      <c r="G17" s="76">
        <v>0.47800000000000004</v>
      </c>
      <c r="H17" s="75">
        <v>0.59749999999999992</v>
      </c>
      <c r="I17" s="76">
        <v>0.42249999999999999</v>
      </c>
      <c r="J17" s="77">
        <f t="shared" si="0"/>
        <v>0.61249999999999993</v>
      </c>
      <c r="K17" s="78">
        <f>SUM('Julio-Septiembre II'!K18)</f>
        <v>0.50183333333333335</v>
      </c>
      <c r="L17" s="3"/>
      <c r="M17" s="29"/>
      <c r="N17" s="29"/>
    </row>
    <row r="18" spans="2:14" x14ac:dyDescent="0.25">
      <c r="B18" s="91" t="s">
        <v>32</v>
      </c>
      <c r="C18" s="74" t="s">
        <v>3</v>
      </c>
      <c r="D18" s="75">
        <v>1.1025</v>
      </c>
      <c r="E18" s="76">
        <v>1</v>
      </c>
      <c r="F18" s="75">
        <v>1.4279999999999999</v>
      </c>
      <c r="G18" s="76">
        <v>0.876</v>
      </c>
      <c r="H18" s="75">
        <v>1.1575</v>
      </c>
      <c r="I18" s="76">
        <v>0.71250000000000002</v>
      </c>
      <c r="J18" s="77">
        <f t="shared" si="0"/>
        <v>1.2293333333333332</v>
      </c>
      <c r="K18" s="78">
        <f>SUM('Julio-Septiembre II'!K19)</f>
        <v>0.86283333333333323</v>
      </c>
      <c r="L18" s="3"/>
      <c r="M18" s="29"/>
      <c r="N18" s="29"/>
    </row>
    <row r="19" spans="2:14" x14ac:dyDescent="0.25">
      <c r="B19" s="91"/>
      <c r="C19" s="74" t="s">
        <v>51</v>
      </c>
      <c r="D19" s="75">
        <v>0.83750000000000002</v>
      </c>
      <c r="E19" s="76">
        <v>0.47</v>
      </c>
      <c r="F19" s="75">
        <v>0.82199999999999984</v>
      </c>
      <c r="G19" s="76">
        <v>0.46999999999999992</v>
      </c>
      <c r="H19" s="75">
        <v>0.82666666666666666</v>
      </c>
      <c r="I19" s="76">
        <v>0.49</v>
      </c>
      <c r="J19" s="77">
        <f t="shared" si="0"/>
        <v>0.82872222222222225</v>
      </c>
      <c r="K19" s="78">
        <f>SUM('Julio-Septiembre II'!K20)</f>
        <v>0.47666666666666663</v>
      </c>
      <c r="L19" s="3"/>
      <c r="M19" s="29"/>
      <c r="N19" s="29"/>
    </row>
    <row r="20" spans="2:14" x14ac:dyDescent="0.25">
      <c r="B20" s="91"/>
      <c r="C20" s="74" t="s">
        <v>4</v>
      </c>
      <c r="D20" s="75">
        <v>1.4849999999999999</v>
      </c>
      <c r="E20" s="76">
        <v>0.89249999999999996</v>
      </c>
      <c r="F20" s="75">
        <v>1.4320000000000002</v>
      </c>
      <c r="G20" s="76">
        <v>0.90399999999999991</v>
      </c>
      <c r="H20" s="75">
        <v>1.45</v>
      </c>
      <c r="I20" s="76">
        <v>0.92999999999999994</v>
      </c>
      <c r="J20" s="77">
        <f t="shared" si="0"/>
        <v>1.4556666666666667</v>
      </c>
      <c r="K20" s="78">
        <f>SUM('Julio-Septiembre II'!K21)</f>
        <v>0.90883333333333327</v>
      </c>
      <c r="L20" s="3"/>
      <c r="M20" s="29"/>
      <c r="N20" s="29"/>
    </row>
    <row r="21" spans="2:14" x14ac:dyDescent="0.25">
      <c r="B21" s="91"/>
      <c r="C21" s="74" t="s">
        <v>5</v>
      </c>
      <c r="D21" s="75">
        <v>0.46</v>
      </c>
      <c r="E21" s="76">
        <v>0.8125</v>
      </c>
      <c r="F21" s="75">
        <v>0.75600000000000001</v>
      </c>
      <c r="G21" s="76">
        <v>0.7</v>
      </c>
      <c r="H21" s="75">
        <v>0.91</v>
      </c>
      <c r="I21" s="76">
        <v>0.95250000000000001</v>
      </c>
      <c r="J21" s="77">
        <f t="shared" si="0"/>
        <v>0.70866666666666667</v>
      </c>
      <c r="K21" s="78">
        <f>SUM('Julio-Septiembre II'!K22)</f>
        <v>0.82166666666666666</v>
      </c>
      <c r="L21" s="3"/>
      <c r="M21" s="29"/>
      <c r="N21" s="29"/>
    </row>
    <row r="22" spans="2:14" x14ac:dyDescent="0.25">
      <c r="B22" s="91" t="s">
        <v>33</v>
      </c>
      <c r="C22" s="79" t="s">
        <v>14</v>
      </c>
      <c r="D22" s="75">
        <v>0.29249999999999998</v>
      </c>
      <c r="E22" s="76">
        <v>0.33</v>
      </c>
      <c r="F22" s="75">
        <v>0.36799999999999999</v>
      </c>
      <c r="G22" s="76">
        <v>0.438</v>
      </c>
      <c r="H22" s="75">
        <v>0.59499999999999997</v>
      </c>
      <c r="I22" s="76">
        <v>0.63</v>
      </c>
      <c r="J22" s="77">
        <f t="shared" si="0"/>
        <v>0.41850000000000004</v>
      </c>
      <c r="K22" s="78">
        <f>SUM('Julio-Septiembre II'!K23)</f>
        <v>0.46600000000000003</v>
      </c>
      <c r="L22" s="3"/>
      <c r="M22" s="29"/>
      <c r="N22" s="29"/>
    </row>
    <row r="23" spans="2:14" x14ac:dyDescent="0.25">
      <c r="B23" s="91"/>
      <c r="C23" s="74" t="s">
        <v>15</v>
      </c>
      <c r="D23" s="75">
        <v>0.41000000000000003</v>
      </c>
      <c r="E23" s="76">
        <v>0.1875</v>
      </c>
      <c r="F23" s="75">
        <v>0.41600000000000004</v>
      </c>
      <c r="G23" s="76">
        <v>0.17799999999999999</v>
      </c>
      <c r="H23" s="75">
        <v>7.0000000000000007E-2</v>
      </c>
      <c r="I23" s="76">
        <v>4.5000000000000005E-2</v>
      </c>
      <c r="J23" s="77">
        <f t="shared" si="0"/>
        <v>0.29866666666666669</v>
      </c>
      <c r="K23" s="78">
        <f>SUM('Julio-Septiembre II'!K24)</f>
        <v>0.13683333333333333</v>
      </c>
      <c r="L23" s="3"/>
      <c r="M23" s="29"/>
      <c r="N23" s="29"/>
    </row>
    <row r="24" spans="2:14" x14ac:dyDescent="0.25">
      <c r="B24" s="91"/>
      <c r="C24" s="80" t="s">
        <v>6</v>
      </c>
      <c r="D24" s="75">
        <v>0.39</v>
      </c>
      <c r="E24" s="76">
        <v>0.39749999999999996</v>
      </c>
      <c r="F24" s="75">
        <v>0.752</v>
      </c>
      <c r="G24" s="76">
        <v>0.70600000000000007</v>
      </c>
      <c r="H24" s="75">
        <v>0.95500000000000007</v>
      </c>
      <c r="I24" s="76">
        <v>0.92</v>
      </c>
      <c r="J24" s="77">
        <f t="shared" si="0"/>
        <v>0.69899999999999995</v>
      </c>
      <c r="K24" s="78">
        <f>SUM('Julio-Septiembre II'!K25)</f>
        <v>0.67449999999999999</v>
      </c>
      <c r="L24" s="3"/>
      <c r="M24" s="29"/>
      <c r="N24" s="29"/>
    </row>
    <row r="25" spans="2:14" ht="15.75" customHeight="1" x14ac:dyDescent="0.25">
      <c r="B25" s="91"/>
      <c r="C25" s="74" t="s">
        <v>16</v>
      </c>
      <c r="D25" s="75">
        <v>0.435</v>
      </c>
      <c r="E25" s="76">
        <v>0.35749999999999998</v>
      </c>
      <c r="F25" s="75">
        <v>0.39600000000000002</v>
      </c>
      <c r="G25" s="76">
        <v>0.314</v>
      </c>
      <c r="H25" s="75">
        <v>0.98750000000000004</v>
      </c>
      <c r="I25" s="76">
        <v>0.8</v>
      </c>
      <c r="J25" s="77">
        <f t="shared" si="0"/>
        <v>0.60616666666666663</v>
      </c>
      <c r="K25" s="78">
        <f>SUM('Julio-Septiembre II'!K26)</f>
        <v>0.49049999999999999</v>
      </c>
      <c r="L25" s="3"/>
      <c r="M25" s="29"/>
      <c r="N25" s="29"/>
    </row>
    <row r="26" spans="2:14" ht="15.75" customHeight="1" x14ac:dyDescent="0.25">
      <c r="B26" s="91" t="s">
        <v>34</v>
      </c>
      <c r="C26" s="79" t="s">
        <v>22</v>
      </c>
      <c r="D26" s="75">
        <v>0.8600000000000001</v>
      </c>
      <c r="E26" s="76">
        <v>0.57000000000000006</v>
      </c>
      <c r="F26" s="75">
        <v>0.73599999999999999</v>
      </c>
      <c r="G26" s="76">
        <v>0.54200000000000004</v>
      </c>
      <c r="H26" s="75">
        <v>0.93499999999999994</v>
      </c>
      <c r="I26" s="76">
        <v>0.64749999999999996</v>
      </c>
      <c r="J26" s="77">
        <f t="shared" si="0"/>
        <v>0.84366666666666668</v>
      </c>
      <c r="K26" s="78">
        <f>SUM('Julio-Septiembre II'!K27)</f>
        <v>0.58650000000000002</v>
      </c>
      <c r="L26" s="3"/>
      <c r="M26" s="29"/>
      <c r="N26" s="29"/>
    </row>
    <row r="27" spans="2:14" ht="15.75" customHeight="1" x14ac:dyDescent="0.25">
      <c r="B27" s="91"/>
      <c r="C27" s="74" t="s">
        <v>38</v>
      </c>
      <c r="D27" s="75">
        <v>1.0275000000000001</v>
      </c>
      <c r="E27" s="76">
        <v>0.36749999999999999</v>
      </c>
      <c r="F27" s="75">
        <v>1.052</v>
      </c>
      <c r="G27" s="76">
        <v>0.39</v>
      </c>
      <c r="H27" s="75">
        <v>1.0175000000000001</v>
      </c>
      <c r="I27" s="76">
        <v>0.35499999999999998</v>
      </c>
      <c r="J27" s="77">
        <f t="shared" si="0"/>
        <v>1.0323333333333335</v>
      </c>
      <c r="K27" s="78">
        <f>SUM('Julio-Septiembre II'!K28)</f>
        <v>0.37083333333333335</v>
      </c>
      <c r="L27" s="3"/>
      <c r="M27" s="29"/>
      <c r="N27" s="29"/>
    </row>
    <row r="28" spans="2:14" ht="15.75" customHeight="1" x14ac:dyDescent="0.25">
      <c r="B28" s="91"/>
      <c r="C28" s="80" t="s">
        <v>23</v>
      </c>
      <c r="D28" s="75">
        <v>0.71250000000000002</v>
      </c>
      <c r="E28" s="76">
        <v>1</v>
      </c>
      <c r="F28" s="75">
        <v>0.73249999999999993</v>
      </c>
      <c r="G28" s="76">
        <v>0.76800000000000002</v>
      </c>
      <c r="H28" s="81" t="s">
        <v>68</v>
      </c>
      <c r="I28" s="76">
        <v>0</v>
      </c>
      <c r="J28" s="77">
        <f>SUM(D28+F28)/2</f>
        <v>0.72249999999999992</v>
      </c>
      <c r="K28" s="78">
        <f>SUM('Julio-Septiembre II'!K29)</f>
        <v>0.58933333333333338</v>
      </c>
      <c r="L28" s="3"/>
      <c r="M28" s="29"/>
      <c r="N28" s="29"/>
    </row>
    <row r="29" spans="2:14" ht="15.75" customHeight="1" x14ac:dyDescent="0.25">
      <c r="B29" s="91"/>
      <c r="C29" s="74" t="s">
        <v>24</v>
      </c>
      <c r="D29" s="75">
        <v>0.69000000000000006</v>
      </c>
      <c r="E29" s="76">
        <v>0.75</v>
      </c>
      <c r="F29" s="75">
        <v>0.71400000000000008</v>
      </c>
      <c r="G29" s="76">
        <v>0.6140000000000001</v>
      </c>
      <c r="H29" s="75">
        <v>0.72333333333333327</v>
      </c>
      <c r="I29" s="76">
        <v>4.2499999999999996E-2</v>
      </c>
      <c r="J29" s="77">
        <f t="shared" si="0"/>
        <v>0.70911111111111114</v>
      </c>
      <c r="K29" s="78">
        <f>SUM('Julio-Septiembre II'!K30)</f>
        <v>0.46883333333333338</v>
      </c>
      <c r="L29" s="3"/>
      <c r="M29" s="29"/>
      <c r="N29" s="29"/>
    </row>
    <row r="30" spans="2:14" x14ac:dyDescent="0.25">
      <c r="B30" s="91" t="s">
        <v>35</v>
      </c>
      <c r="C30" s="74" t="s">
        <v>7</v>
      </c>
      <c r="D30" s="75">
        <v>1.0549999999999999</v>
      </c>
      <c r="E30" s="76">
        <v>0.78500000000000003</v>
      </c>
      <c r="F30" s="75">
        <v>1.1439999999999999</v>
      </c>
      <c r="G30" s="76">
        <v>0.90999999999999992</v>
      </c>
      <c r="H30" s="75">
        <v>1.29</v>
      </c>
      <c r="I30" s="76">
        <v>0.99750000000000005</v>
      </c>
      <c r="J30" s="77">
        <f t="shared" si="0"/>
        <v>1.163</v>
      </c>
      <c r="K30" s="78">
        <f>SUM('Julio-Septiembre II'!K31)</f>
        <v>0.89749999999999996</v>
      </c>
      <c r="L30" s="3"/>
      <c r="M30" s="29"/>
      <c r="N30" s="29"/>
    </row>
    <row r="31" spans="2:14" x14ac:dyDescent="0.25">
      <c r="B31" s="91"/>
      <c r="C31" s="74" t="s">
        <v>8</v>
      </c>
      <c r="D31" s="75">
        <v>0.76750000000000007</v>
      </c>
      <c r="E31" s="76">
        <v>0.625</v>
      </c>
      <c r="F31" s="75">
        <v>1.0059999999999998</v>
      </c>
      <c r="G31" s="76">
        <v>0.71000000000000008</v>
      </c>
      <c r="H31" s="75">
        <v>1.0449999999999999</v>
      </c>
      <c r="I31" s="76">
        <v>0.91999999999999993</v>
      </c>
      <c r="J31" s="77">
        <f t="shared" si="0"/>
        <v>0.93949999999999989</v>
      </c>
      <c r="K31" s="78">
        <f>SUM('Julio-Septiembre II'!K32)</f>
        <v>0.75166666666666659</v>
      </c>
      <c r="L31" s="3"/>
      <c r="M31" s="29"/>
      <c r="N31" s="29"/>
    </row>
    <row r="32" spans="2:14" x14ac:dyDescent="0.25">
      <c r="B32" s="91" t="s">
        <v>36</v>
      </c>
      <c r="C32" s="74" t="s">
        <v>18</v>
      </c>
      <c r="D32" s="75">
        <v>1.1149999999999998</v>
      </c>
      <c r="E32" s="76">
        <v>0.73</v>
      </c>
      <c r="F32" s="75">
        <v>1.1599999999999999</v>
      </c>
      <c r="G32" s="76">
        <v>0.83000000000000007</v>
      </c>
      <c r="H32" s="75">
        <v>1.1133333333333335</v>
      </c>
      <c r="I32" s="76">
        <v>0.58750000000000002</v>
      </c>
      <c r="J32" s="77">
        <f t="shared" si="0"/>
        <v>1.1294444444444443</v>
      </c>
      <c r="K32" s="78">
        <f>SUM('Julio-Septiembre II'!K33)</f>
        <v>0.71583333333333332</v>
      </c>
      <c r="L32" s="3"/>
      <c r="M32" s="29"/>
      <c r="N32" s="29"/>
    </row>
    <row r="33" spans="2:14" x14ac:dyDescent="0.25">
      <c r="B33" s="91"/>
      <c r="C33" s="74" t="s">
        <v>21</v>
      </c>
      <c r="D33" s="75">
        <v>1.05</v>
      </c>
      <c r="E33" s="76">
        <v>0.63500000000000001</v>
      </c>
      <c r="F33" s="75">
        <v>1.244</v>
      </c>
      <c r="G33" s="76">
        <v>0.70399999999999996</v>
      </c>
      <c r="H33" s="75">
        <v>1.125</v>
      </c>
      <c r="I33" s="76">
        <v>0.55500000000000005</v>
      </c>
      <c r="J33" s="77">
        <f t="shared" si="0"/>
        <v>1.1396666666666666</v>
      </c>
      <c r="K33" s="78">
        <f>SUM('Julio-Septiembre II'!K34)</f>
        <v>0.63133333333333341</v>
      </c>
      <c r="L33" s="3"/>
      <c r="M33" s="29"/>
      <c r="N33" s="29"/>
    </row>
    <row r="34" spans="2:14" x14ac:dyDescent="0.25">
      <c r="B34" s="91" t="s">
        <v>37</v>
      </c>
      <c r="C34" s="74" t="s">
        <v>19</v>
      </c>
      <c r="D34" s="75">
        <v>0.44750000000000001</v>
      </c>
      <c r="E34" s="76">
        <v>0.46250000000000002</v>
      </c>
      <c r="F34" s="75">
        <v>0.41399999999999998</v>
      </c>
      <c r="G34" s="76">
        <v>0.43600000000000005</v>
      </c>
      <c r="H34" s="75">
        <v>0.28000000000000003</v>
      </c>
      <c r="I34" s="76">
        <v>0.27250000000000002</v>
      </c>
      <c r="J34" s="77">
        <f t="shared" si="0"/>
        <v>0.3805</v>
      </c>
      <c r="K34" s="78">
        <f>SUM('Julio-Septiembre II'!K35)</f>
        <v>0.39033333333333337</v>
      </c>
      <c r="L34" s="3"/>
      <c r="M34" s="29"/>
      <c r="N34" s="29"/>
    </row>
    <row r="35" spans="2:14" x14ac:dyDescent="0.25">
      <c r="B35" s="91"/>
      <c r="C35" s="74" t="s">
        <v>20</v>
      </c>
      <c r="D35" s="75">
        <v>1.425</v>
      </c>
      <c r="E35" s="76">
        <v>0.5625</v>
      </c>
      <c r="F35" s="75">
        <v>1.1199999999999999</v>
      </c>
      <c r="G35" s="76">
        <v>0.62799999999999989</v>
      </c>
      <c r="H35" s="75">
        <v>1.3374999999999999</v>
      </c>
      <c r="I35" s="76">
        <v>0.39749999999999996</v>
      </c>
      <c r="J35" s="77">
        <f t="shared" si="0"/>
        <v>1.2941666666666667</v>
      </c>
      <c r="K35" s="78">
        <f>SUM('Julio-Septiembre II'!K36)</f>
        <v>0.52933333333333332</v>
      </c>
      <c r="L35" s="3"/>
      <c r="M35" s="29"/>
      <c r="N35" s="29"/>
    </row>
    <row r="36" spans="2:14" x14ac:dyDescent="0.25">
      <c r="B36" s="91"/>
      <c r="C36" s="74" t="s">
        <v>17</v>
      </c>
      <c r="D36" s="75">
        <v>1.1174999999999999</v>
      </c>
      <c r="E36" s="76">
        <v>0.76</v>
      </c>
      <c r="F36" s="75">
        <v>0.63400000000000001</v>
      </c>
      <c r="G36" s="76">
        <v>0.58600000000000008</v>
      </c>
      <c r="H36" s="75">
        <v>0.89250000000000007</v>
      </c>
      <c r="I36" s="76">
        <v>0.83750000000000002</v>
      </c>
      <c r="J36" s="77">
        <f t="shared" si="0"/>
        <v>0.88133333333333341</v>
      </c>
      <c r="K36" s="78">
        <f>SUM('Julio-Septiembre II'!K37)</f>
        <v>0.72783333333333333</v>
      </c>
      <c r="L36" s="3"/>
      <c r="M36" s="29"/>
      <c r="N36" s="29"/>
    </row>
    <row r="37" spans="2:14" x14ac:dyDescent="0.25">
      <c r="B37" s="90"/>
      <c r="C37" s="92" t="s">
        <v>61</v>
      </c>
      <c r="D37" s="93">
        <f t="shared" ref="D37:K37" si="1">AVERAGE(D13:D36)</f>
        <v>0.90541666666666687</v>
      </c>
      <c r="E37" s="94">
        <f t="shared" si="1"/>
        <v>0.63052083333333331</v>
      </c>
      <c r="F37" s="93">
        <f t="shared" si="1"/>
        <v>0.9249375000000003</v>
      </c>
      <c r="G37" s="95">
        <f t="shared" si="1"/>
        <v>0.63341666666666685</v>
      </c>
      <c r="H37" s="93">
        <f t="shared" si="1"/>
        <v>0.98634057971014499</v>
      </c>
      <c r="I37" s="95">
        <f t="shared" si="1"/>
        <v>0.59124999999999994</v>
      </c>
      <c r="J37" s="93">
        <f>AVERAGE(J13:J36)</f>
        <v>0.93523379629629633</v>
      </c>
      <c r="K37" s="95">
        <f t="shared" si="1"/>
        <v>0.61839583333333337</v>
      </c>
      <c r="L37" s="3"/>
      <c r="M37" s="29"/>
      <c r="N37" s="29"/>
    </row>
    <row r="38" spans="2:14" ht="9.9499999999999993" customHeight="1" x14ac:dyDescent="0.25">
      <c r="C38" s="25"/>
      <c r="D38" s="25"/>
      <c r="E38" s="25"/>
      <c r="F38" s="25"/>
      <c r="H38" s="2"/>
      <c r="I38" s="2"/>
      <c r="J38" s="73"/>
      <c r="K38" s="73"/>
    </row>
    <row r="39" spans="2:14" x14ac:dyDescent="0.25">
      <c r="B39" s="24" t="s">
        <v>56</v>
      </c>
      <c r="C39" s="25"/>
      <c r="D39" s="26"/>
      <c r="E39" s="26"/>
      <c r="H39" s="4"/>
      <c r="I39" s="30"/>
      <c r="J39" s="4"/>
      <c r="K39" s="30"/>
    </row>
    <row r="40" spans="2:14" ht="30" customHeight="1" x14ac:dyDescent="0.25">
      <c r="B40" s="51" t="s">
        <v>57</v>
      </c>
      <c r="C40" s="51"/>
      <c r="D40" s="26"/>
      <c r="E40" s="26"/>
    </row>
    <row r="41" spans="2:14" ht="15.75" x14ac:dyDescent="0.25">
      <c r="B41" s="1" t="s">
        <v>59</v>
      </c>
      <c r="C41" s="33"/>
      <c r="D41" s="33"/>
      <c r="E41" s="33"/>
      <c r="F41" s="33"/>
      <c r="G41" s="33"/>
      <c r="H41" s="33"/>
      <c r="I41" s="19"/>
    </row>
    <row r="42" spans="2:14" ht="15.75" x14ac:dyDescent="0.25">
      <c r="C42" s="50"/>
      <c r="D42" s="50"/>
      <c r="E42" s="50"/>
      <c r="F42" s="50"/>
      <c r="G42" s="50"/>
      <c r="H42" s="50"/>
      <c r="I42" s="19"/>
    </row>
    <row r="43" spans="2:14" ht="15.75" x14ac:dyDescent="0.25">
      <c r="C43" s="50"/>
      <c r="D43" s="50"/>
      <c r="E43" s="50"/>
      <c r="F43" s="50"/>
      <c r="G43" s="50"/>
      <c r="H43" s="50"/>
      <c r="I43" s="19"/>
    </row>
    <row r="45" spans="2:14" ht="6.6" customHeight="1" x14ac:dyDescent="0.25"/>
    <row r="46" spans="2:14" hidden="1" x14ac:dyDescent="0.25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3:H43"/>
    <mergeCell ref="B14:B17"/>
    <mergeCell ref="B18:B21"/>
    <mergeCell ref="B22:B25"/>
    <mergeCell ref="B30:B31"/>
    <mergeCell ref="B34:B36"/>
    <mergeCell ref="B26:B29"/>
    <mergeCell ref="B32:B33"/>
    <mergeCell ref="C42:H42"/>
    <mergeCell ref="B40:C40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  <ignoredErrors>
    <ignoredError sqref="H37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4"/>
  <sheetViews>
    <sheetView showGridLines="0" zoomScaleNormal="100" workbookViewId="0">
      <selection activeCell="E15" sqref="E15"/>
    </sheetView>
  </sheetViews>
  <sheetFormatPr baseColWidth="10" defaultColWidth="9.140625" defaultRowHeight="15" x14ac:dyDescent="0.25"/>
  <cols>
    <col min="1" max="1" width="3.28515625" customWidth="1"/>
    <col min="2" max="2" width="26.85546875" customWidth="1"/>
    <col min="3" max="3" width="22.7109375" customWidth="1"/>
    <col min="4" max="4" width="8.28515625" customWidth="1"/>
    <col min="5" max="5" width="9" customWidth="1"/>
    <col min="6" max="6" width="7.7109375" customWidth="1"/>
    <col min="7" max="7" width="9.140625" customWidth="1"/>
    <col min="8" max="8" width="8" customWidth="1"/>
    <col min="9" max="9" width="8.140625" customWidth="1"/>
    <col min="10" max="11" width="15.7109375" customWidth="1"/>
    <col min="12" max="12" width="9.5703125" bestFit="1" customWidth="1"/>
  </cols>
  <sheetData>
    <row r="1" spans="2:12" ht="15.75" x14ac:dyDescent="0.25"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2:12" ht="15.75" x14ac:dyDescent="0.25">
      <c r="B2" s="50" t="s">
        <v>39</v>
      </c>
      <c r="C2" s="50"/>
      <c r="D2" s="50"/>
      <c r="E2" s="50"/>
      <c r="F2" s="50"/>
      <c r="G2" s="50"/>
      <c r="H2" s="50"/>
      <c r="I2" s="50"/>
      <c r="J2" s="50"/>
      <c r="K2" s="50"/>
    </row>
    <row r="3" spans="2:12" ht="15.75" x14ac:dyDescent="0.25">
      <c r="B3" s="50" t="s">
        <v>1</v>
      </c>
      <c r="C3" s="50"/>
      <c r="D3" s="50"/>
      <c r="E3" s="50"/>
      <c r="F3" s="50"/>
      <c r="G3" s="50"/>
      <c r="H3" s="50"/>
      <c r="I3" s="50"/>
      <c r="J3" s="50"/>
      <c r="K3" s="50"/>
    </row>
    <row r="4" spans="2:12" ht="15.75" x14ac:dyDescent="0.25">
      <c r="B4" s="50" t="s">
        <v>25</v>
      </c>
      <c r="C4" s="50"/>
      <c r="D4" s="50"/>
      <c r="E4" s="50"/>
      <c r="F4" s="50"/>
      <c r="G4" s="50"/>
      <c r="H4" s="50"/>
      <c r="I4" s="50"/>
      <c r="J4" s="50"/>
      <c r="K4" s="50"/>
    </row>
    <row r="5" spans="2:12" ht="15.75" x14ac:dyDescent="0.25">
      <c r="B5" s="50" t="s">
        <v>28</v>
      </c>
      <c r="C5" s="50"/>
      <c r="D5" s="50"/>
      <c r="E5" s="50"/>
      <c r="F5" s="50"/>
      <c r="G5" s="50"/>
      <c r="H5" s="50"/>
      <c r="I5" s="50"/>
      <c r="J5" s="50"/>
      <c r="K5" s="50"/>
    </row>
    <row r="6" spans="2:12" ht="9.9499999999999993" customHeight="1" x14ac:dyDescent="0.25">
      <c r="B6" s="5"/>
      <c r="C6" s="5"/>
      <c r="D6" s="5"/>
      <c r="E6" s="19"/>
      <c r="F6" s="5"/>
      <c r="G6" s="19"/>
      <c r="H6" s="19"/>
      <c r="I6" s="5"/>
      <c r="J6" s="19"/>
      <c r="K6" s="5"/>
    </row>
    <row r="7" spans="2:12" ht="15.75" x14ac:dyDescent="0.25"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2:12" ht="9.9499999999999993" customHeight="1" x14ac:dyDescent="0.25">
      <c r="B8" s="5"/>
      <c r="C8" s="5"/>
      <c r="D8" s="5"/>
      <c r="E8" s="19"/>
      <c r="F8" s="5"/>
      <c r="G8" s="19"/>
      <c r="H8" s="19"/>
      <c r="I8" s="5"/>
      <c r="J8" s="19"/>
      <c r="K8" s="5"/>
    </row>
    <row r="9" spans="2:12" ht="15.75" x14ac:dyDescent="0.25">
      <c r="B9" s="50" t="s">
        <v>67</v>
      </c>
      <c r="C9" s="50"/>
      <c r="D9" s="50"/>
      <c r="E9" s="50"/>
      <c r="F9" s="50"/>
      <c r="G9" s="50"/>
      <c r="H9" s="50"/>
      <c r="I9" s="50"/>
      <c r="J9" s="50"/>
      <c r="K9" s="50"/>
    </row>
    <row r="10" spans="2:12" ht="9.9499999999999993" customHeight="1" thickBot="1" x14ac:dyDescent="0.3">
      <c r="B10" s="5"/>
      <c r="C10" s="5"/>
      <c r="D10" s="5"/>
      <c r="E10" s="19"/>
      <c r="F10" s="5"/>
      <c r="G10" s="19"/>
      <c r="H10" s="19"/>
      <c r="I10" s="5"/>
      <c r="J10" s="19"/>
      <c r="K10" s="5"/>
    </row>
    <row r="11" spans="2:12" s="1" customFormat="1" ht="16.5" thickTop="1" thickBot="1" x14ac:dyDescent="0.3">
      <c r="B11" s="52" t="s">
        <v>29</v>
      </c>
      <c r="C11" s="54" t="s">
        <v>2</v>
      </c>
      <c r="D11" s="56" t="s">
        <v>27</v>
      </c>
      <c r="E11" s="57"/>
      <c r="F11" s="57"/>
      <c r="G11" s="57"/>
      <c r="H11" s="57"/>
      <c r="I11" s="58"/>
      <c r="J11" s="62" t="s">
        <v>26</v>
      </c>
      <c r="K11" s="64" t="s">
        <v>55</v>
      </c>
    </row>
    <row r="12" spans="2:12" s="1" customFormat="1" ht="15.75" thickBot="1" x14ac:dyDescent="0.3">
      <c r="B12" s="53"/>
      <c r="C12" s="55"/>
      <c r="D12" s="66" t="s">
        <v>62</v>
      </c>
      <c r="E12" s="67"/>
      <c r="F12" s="66" t="s">
        <v>63</v>
      </c>
      <c r="G12" s="67"/>
      <c r="H12" s="66" t="s">
        <v>64</v>
      </c>
      <c r="I12" s="67"/>
      <c r="J12" s="63"/>
      <c r="K12" s="65"/>
    </row>
    <row r="13" spans="2:12" s="1" customFormat="1" ht="15.75" thickBot="1" x14ac:dyDescent="0.3">
      <c r="B13" s="53"/>
      <c r="C13" s="55"/>
      <c r="D13" s="23" t="s">
        <v>53</v>
      </c>
      <c r="E13" s="22" t="s">
        <v>52</v>
      </c>
      <c r="F13" s="23" t="s">
        <v>53</v>
      </c>
      <c r="G13" s="22" t="s">
        <v>52</v>
      </c>
      <c r="H13" s="23" t="s">
        <v>54</v>
      </c>
      <c r="I13" s="22" t="s">
        <v>52</v>
      </c>
      <c r="J13" s="63"/>
      <c r="K13" s="65"/>
    </row>
    <row r="14" spans="2:12" s="1" customFormat="1" ht="16.5" thickTop="1" thickBot="1" x14ac:dyDescent="0.3">
      <c r="B14" s="17" t="s">
        <v>40</v>
      </c>
      <c r="C14" s="18" t="s">
        <v>10</v>
      </c>
      <c r="D14" s="34">
        <v>0.61</v>
      </c>
      <c r="E14" s="39">
        <v>0.56000000000000005</v>
      </c>
      <c r="F14" s="34">
        <v>0.6319999999999999</v>
      </c>
      <c r="G14" s="39">
        <v>0.58200000000000007</v>
      </c>
      <c r="H14" s="34">
        <v>0.69249999999999989</v>
      </c>
      <c r="I14" s="39">
        <v>0.64249999999999996</v>
      </c>
      <c r="J14" s="27">
        <f>SUM(D14,F14,H14)/3</f>
        <v>0.64483333333333326</v>
      </c>
      <c r="K14" s="47">
        <f>SUM(E14,G14,I14)/3</f>
        <v>0.59483333333333333</v>
      </c>
      <c r="L14" s="2"/>
    </row>
    <row r="15" spans="2:12" s="1" customFormat="1" ht="16.5" thickTop="1" thickBot="1" x14ac:dyDescent="0.3">
      <c r="B15" s="59" t="s">
        <v>41</v>
      </c>
      <c r="C15" s="6" t="s">
        <v>9</v>
      </c>
      <c r="D15" s="35">
        <v>1.8075000000000001</v>
      </c>
      <c r="E15" s="40">
        <v>0.82250000000000001</v>
      </c>
      <c r="F15" s="35">
        <v>1.77</v>
      </c>
      <c r="G15" s="40">
        <v>0.82199999999999984</v>
      </c>
      <c r="H15" s="35">
        <v>1.8075000000000001</v>
      </c>
      <c r="I15" s="40">
        <v>0.78500000000000003</v>
      </c>
      <c r="J15" s="27">
        <f t="shared" ref="J15:J37" si="0">SUM(D15,F15,H15)/3</f>
        <v>1.7949999999999999</v>
      </c>
      <c r="K15" s="47">
        <f t="shared" ref="K15:K37" si="1">SUM(E15,G15,I15)/3</f>
        <v>0.80983333333333329</v>
      </c>
      <c r="L15" s="2"/>
    </row>
    <row r="16" spans="2:12" s="1" customFormat="1" ht="16.5" thickTop="1" thickBot="1" x14ac:dyDescent="0.3">
      <c r="B16" s="60"/>
      <c r="C16" s="7" t="s">
        <v>11</v>
      </c>
      <c r="D16" s="36">
        <v>1.8525</v>
      </c>
      <c r="E16" s="41">
        <v>0.84000000000000008</v>
      </c>
      <c r="F16" s="36">
        <v>1.9240000000000002</v>
      </c>
      <c r="G16" s="41">
        <v>1</v>
      </c>
      <c r="H16" s="36">
        <v>1.675</v>
      </c>
      <c r="I16" s="41">
        <v>0.61499999999999999</v>
      </c>
      <c r="J16" s="27">
        <f t="shared" si="0"/>
        <v>1.8171666666666668</v>
      </c>
      <c r="K16" s="47">
        <f t="shared" si="1"/>
        <v>0.81833333333333336</v>
      </c>
      <c r="L16" s="2"/>
    </row>
    <row r="17" spans="2:12" s="1" customFormat="1" ht="16.5" thickTop="1" thickBot="1" x14ac:dyDescent="0.3">
      <c r="B17" s="60"/>
      <c r="C17" s="7" t="s">
        <v>12</v>
      </c>
      <c r="D17" s="36">
        <v>1.03</v>
      </c>
      <c r="E17" s="41">
        <v>0.61</v>
      </c>
      <c r="F17" s="36">
        <v>1.056</v>
      </c>
      <c r="G17" s="41">
        <v>0.61599999999999988</v>
      </c>
      <c r="H17" s="36">
        <v>1.2024999999999999</v>
      </c>
      <c r="I17" s="41">
        <v>0.63250000000000006</v>
      </c>
      <c r="J17" s="27">
        <f t="shared" si="0"/>
        <v>1.0961666666666667</v>
      </c>
      <c r="K17" s="47">
        <f t="shared" si="1"/>
        <v>0.61950000000000005</v>
      </c>
      <c r="L17" s="2"/>
    </row>
    <row r="18" spans="2:12" s="1" customFormat="1" ht="16.5" thickTop="1" thickBot="1" x14ac:dyDescent="0.3">
      <c r="B18" s="61"/>
      <c r="C18" s="8" t="s">
        <v>13</v>
      </c>
      <c r="D18" s="34">
        <v>0.75</v>
      </c>
      <c r="E18" s="39">
        <v>0.60499999999999998</v>
      </c>
      <c r="F18" s="34">
        <v>0.49000000000000005</v>
      </c>
      <c r="G18" s="39">
        <v>0.47800000000000004</v>
      </c>
      <c r="H18" s="34">
        <v>0.59749999999999992</v>
      </c>
      <c r="I18" s="39">
        <v>0.42249999999999999</v>
      </c>
      <c r="J18" s="27">
        <f t="shared" si="0"/>
        <v>0.61249999999999993</v>
      </c>
      <c r="K18" s="47">
        <f t="shared" si="1"/>
        <v>0.50183333333333335</v>
      </c>
      <c r="L18" s="2"/>
    </row>
    <row r="19" spans="2:12" s="1" customFormat="1" ht="16.5" thickTop="1" thickBot="1" x14ac:dyDescent="0.3">
      <c r="B19" s="59" t="s">
        <v>42</v>
      </c>
      <c r="C19" s="6" t="s">
        <v>3</v>
      </c>
      <c r="D19" s="35">
        <v>1.1025</v>
      </c>
      <c r="E19" s="40">
        <v>1</v>
      </c>
      <c r="F19" s="35">
        <v>1.4279999999999999</v>
      </c>
      <c r="G19" s="40">
        <v>0.876</v>
      </c>
      <c r="H19" s="35">
        <v>1.1575</v>
      </c>
      <c r="I19" s="40">
        <v>0.71250000000000002</v>
      </c>
      <c r="J19" s="27">
        <f t="shared" si="0"/>
        <v>1.2293333333333332</v>
      </c>
      <c r="K19" s="47">
        <f t="shared" si="1"/>
        <v>0.86283333333333323</v>
      </c>
      <c r="L19" s="2"/>
    </row>
    <row r="20" spans="2:12" s="1" customFormat="1" ht="16.5" thickTop="1" thickBot="1" x14ac:dyDescent="0.3">
      <c r="B20" s="60"/>
      <c r="C20" s="7" t="s">
        <v>51</v>
      </c>
      <c r="D20" s="36">
        <v>0.83750000000000002</v>
      </c>
      <c r="E20" s="41">
        <v>0.47</v>
      </c>
      <c r="F20" s="36">
        <v>0.82199999999999984</v>
      </c>
      <c r="G20" s="41">
        <v>0.46999999999999992</v>
      </c>
      <c r="H20" s="36">
        <v>0.82666666666666666</v>
      </c>
      <c r="I20" s="41">
        <v>0.49</v>
      </c>
      <c r="J20" s="27">
        <f t="shared" si="0"/>
        <v>0.82872222222222225</v>
      </c>
      <c r="K20" s="47">
        <f t="shared" si="1"/>
        <v>0.47666666666666663</v>
      </c>
      <c r="L20" s="2"/>
    </row>
    <row r="21" spans="2:12" s="1" customFormat="1" ht="16.5" thickTop="1" thickBot="1" x14ac:dyDescent="0.3">
      <c r="B21" s="60"/>
      <c r="C21" s="7" t="s">
        <v>4</v>
      </c>
      <c r="D21" s="36">
        <v>1.4849999999999999</v>
      </c>
      <c r="E21" s="41">
        <v>0.89249999999999996</v>
      </c>
      <c r="F21" s="36">
        <v>1.4320000000000002</v>
      </c>
      <c r="G21" s="41">
        <v>0.90399999999999991</v>
      </c>
      <c r="H21" s="36">
        <v>1.45</v>
      </c>
      <c r="I21" s="41">
        <v>0.92999999999999994</v>
      </c>
      <c r="J21" s="27">
        <f t="shared" si="0"/>
        <v>1.4556666666666667</v>
      </c>
      <c r="K21" s="47">
        <f t="shared" si="1"/>
        <v>0.90883333333333327</v>
      </c>
      <c r="L21" s="2"/>
    </row>
    <row r="22" spans="2:12" s="1" customFormat="1" ht="16.5" thickTop="1" thickBot="1" x14ac:dyDescent="0.3">
      <c r="B22" s="61"/>
      <c r="C22" s="8" t="s">
        <v>5</v>
      </c>
      <c r="D22" s="37">
        <v>0.46</v>
      </c>
      <c r="E22" s="42">
        <v>0.8125</v>
      </c>
      <c r="F22" s="37">
        <v>0.75600000000000001</v>
      </c>
      <c r="G22" s="42">
        <v>0.7</v>
      </c>
      <c r="H22" s="37">
        <v>0.91</v>
      </c>
      <c r="I22" s="42">
        <v>0.95250000000000001</v>
      </c>
      <c r="J22" s="27">
        <f t="shared" si="0"/>
        <v>0.70866666666666667</v>
      </c>
      <c r="K22" s="47">
        <f t="shared" si="1"/>
        <v>0.82166666666666666</v>
      </c>
      <c r="L22" s="2"/>
    </row>
    <row r="23" spans="2:12" s="1" customFormat="1" ht="16.5" thickTop="1" thickBot="1" x14ac:dyDescent="0.3">
      <c r="B23" s="59" t="s">
        <v>43</v>
      </c>
      <c r="C23" s="6" t="s">
        <v>14</v>
      </c>
      <c r="D23" s="38">
        <v>0.29249999999999998</v>
      </c>
      <c r="E23" s="43">
        <v>0.33</v>
      </c>
      <c r="F23" s="38">
        <v>0.36799999999999999</v>
      </c>
      <c r="G23" s="43">
        <v>0.438</v>
      </c>
      <c r="H23" s="38">
        <v>0.59499999999999997</v>
      </c>
      <c r="I23" s="43">
        <v>0.63</v>
      </c>
      <c r="J23" s="27">
        <f t="shared" si="0"/>
        <v>0.41850000000000004</v>
      </c>
      <c r="K23" s="47">
        <f t="shared" si="1"/>
        <v>0.46600000000000003</v>
      </c>
      <c r="L23" s="2"/>
    </row>
    <row r="24" spans="2:12" s="1" customFormat="1" ht="16.5" thickTop="1" thickBot="1" x14ac:dyDescent="0.3">
      <c r="B24" s="60"/>
      <c r="C24" s="7" t="s">
        <v>15</v>
      </c>
      <c r="D24" s="36">
        <v>0.41000000000000003</v>
      </c>
      <c r="E24" s="41">
        <v>0.1875</v>
      </c>
      <c r="F24" s="36">
        <v>0.41600000000000004</v>
      </c>
      <c r="G24" s="41">
        <v>0.17799999999999999</v>
      </c>
      <c r="H24" s="36">
        <v>7.0000000000000007E-2</v>
      </c>
      <c r="I24" s="41">
        <v>4.5000000000000005E-2</v>
      </c>
      <c r="J24" s="27">
        <f t="shared" si="0"/>
        <v>0.29866666666666669</v>
      </c>
      <c r="K24" s="47">
        <f t="shared" si="1"/>
        <v>0.13683333333333333</v>
      </c>
      <c r="L24" s="2"/>
    </row>
    <row r="25" spans="2:12" s="1" customFormat="1" ht="16.5" thickTop="1" thickBot="1" x14ac:dyDescent="0.3">
      <c r="B25" s="60"/>
      <c r="C25" s="7" t="s">
        <v>6</v>
      </c>
      <c r="D25" s="36">
        <v>0.39</v>
      </c>
      <c r="E25" s="41">
        <v>0.39749999999999996</v>
      </c>
      <c r="F25" s="36">
        <v>0.752</v>
      </c>
      <c r="G25" s="41">
        <v>0.70600000000000007</v>
      </c>
      <c r="H25" s="36">
        <v>0.95500000000000007</v>
      </c>
      <c r="I25" s="41">
        <v>0.92</v>
      </c>
      <c r="J25" s="27">
        <f t="shared" si="0"/>
        <v>0.69899999999999995</v>
      </c>
      <c r="K25" s="47">
        <f t="shared" si="1"/>
        <v>0.67449999999999999</v>
      </c>
      <c r="L25" s="2"/>
    </row>
    <row r="26" spans="2:12" s="1" customFormat="1" ht="16.5" thickTop="1" thickBot="1" x14ac:dyDescent="0.3">
      <c r="B26" s="61"/>
      <c r="C26" s="8" t="s">
        <v>16</v>
      </c>
      <c r="D26" s="34">
        <v>0.435</v>
      </c>
      <c r="E26" s="39">
        <v>0.35749999999999998</v>
      </c>
      <c r="F26" s="34">
        <v>0.39600000000000002</v>
      </c>
      <c r="G26" s="39">
        <v>0.314</v>
      </c>
      <c r="H26" s="34">
        <v>0.98750000000000004</v>
      </c>
      <c r="I26" s="39">
        <v>0.8</v>
      </c>
      <c r="J26" s="27">
        <f t="shared" si="0"/>
        <v>0.60616666666666663</v>
      </c>
      <c r="K26" s="47">
        <f t="shared" si="1"/>
        <v>0.49049999999999999</v>
      </c>
      <c r="L26" s="2"/>
    </row>
    <row r="27" spans="2:12" s="1" customFormat="1" ht="16.5" thickTop="1" thickBot="1" x14ac:dyDescent="0.3">
      <c r="B27" s="59" t="s">
        <v>44</v>
      </c>
      <c r="C27" s="6" t="s">
        <v>22</v>
      </c>
      <c r="D27" s="35">
        <v>0.8600000000000001</v>
      </c>
      <c r="E27" s="40">
        <v>0.57000000000000006</v>
      </c>
      <c r="F27" s="35">
        <v>0.73599999999999999</v>
      </c>
      <c r="G27" s="40">
        <v>0.54200000000000004</v>
      </c>
      <c r="H27" s="35">
        <v>0.93499999999999994</v>
      </c>
      <c r="I27" s="40">
        <v>0.64749999999999996</v>
      </c>
      <c r="J27" s="27">
        <f t="shared" si="0"/>
        <v>0.84366666666666668</v>
      </c>
      <c r="K27" s="47">
        <f t="shared" si="1"/>
        <v>0.58650000000000002</v>
      </c>
      <c r="L27" s="2"/>
    </row>
    <row r="28" spans="2:12" s="1" customFormat="1" ht="16.5" thickTop="1" thickBot="1" x14ac:dyDescent="0.3">
      <c r="B28" s="60"/>
      <c r="C28" s="7" t="s">
        <v>38</v>
      </c>
      <c r="D28" s="36">
        <v>1.0275000000000001</v>
      </c>
      <c r="E28" s="41">
        <v>0.36749999999999999</v>
      </c>
      <c r="F28" s="36">
        <v>1.052</v>
      </c>
      <c r="G28" s="41">
        <v>0.39</v>
      </c>
      <c r="H28" s="36">
        <v>1.0175000000000001</v>
      </c>
      <c r="I28" s="41">
        <v>0.35499999999999998</v>
      </c>
      <c r="J28" s="27">
        <f t="shared" si="0"/>
        <v>1.0323333333333335</v>
      </c>
      <c r="K28" s="47">
        <f t="shared" si="1"/>
        <v>0.37083333333333335</v>
      </c>
      <c r="L28" s="2"/>
    </row>
    <row r="29" spans="2:12" s="1" customFormat="1" ht="16.5" thickTop="1" thickBot="1" x14ac:dyDescent="0.3">
      <c r="B29" s="60"/>
      <c r="C29" s="7" t="s">
        <v>23</v>
      </c>
      <c r="D29" s="36">
        <v>0.71250000000000002</v>
      </c>
      <c r="E29" s="41">
        <v>1</v>
      </c>
      <c r="F29" s="36">
        <v>0.73249999999999993</v>
      </c>
      <c r="G29" s="41">
        <v>0.76800000000000002</v>
      </c>
      <c r="H29" s="46" t="s">
        <v>68</v>
      </c>
      <c r="I29" s="41">
        <v>0</v>
      </c>
      <c r="J29" s="27">
        <f>SUM(D29,F29,H29)/2</f>
        <v>0.72249999999999992</v>
      </c>
      <c r="K29" s="47">
        <f t="shared" si="1"/>
        <v>0.58933333333333338</v>
      </c>
      <c r="L29" s="2"/>
    </row>
    <row r="30" spans="2:12" s="1" customFormat="1" ht="16.5" thickTop="1" thickBot="1" x14ac:dyDescent="0.3">
      <c r="B30" s="61"/>
      <c r="C30" s="8" t="s">
        <v>24</v>
      </c>
      <c r="D30" s="37">
        <v>0.69000000000000006</v>
      </c>
      <c r="E30" s="42">
        <v>0.75</v>
      </c>
      <c r="F30" s="37">
        <v>0.71400000000000008</v>
      </c>
      <c r="G30" s="42">
        <v>0.6140000000000001</v>
      </c>
      <c r="H30" s="37">
        <v>0.72333333333333327</v>
      </c>
      <c r="I30" s="42">
        <v>4.2499999999999996E-2</v>
      </c>
      <c r="J30" s="27">
        <f t="shared" si="0"/>
        <v>0.70911111111111114</v>
      </c>
      <c r="K30" s="47">
        <f t="shared" si="1"/>
        <v>0.46883333333333338</v>
      </c>
      <c r="L30" s="2"/>
    </row>
    <row r="31" spans="2:12" s="1" customFormat="1" ht="16.5" thickTop="1" thickBot="1" x14ac:dyDescent="0.3">
      <c r="B31" s="59" t="s">
        <v>45</v>
      </c>
      <c r="C31" s="6" t="s">
        <v>7</v>
      </c>
      <c r="D31" s="38">
        <v>1.0549999999999999</v>
      </c>
      <c r="E31" s="43">
        <v>0.78500000000000003</v>
      </c>
      <c r="F31" s="38">
        <v>1.1439999999999999</v>
      </c>
      <c r="G31" s="43">
        <v>0.90999999999999992</v>
      </c>
      <c r="H31" s="38">
        <v>1.29</v>
      </c>
      <c r="I31" s="43">
        <v>0.99750000000000005</v>
      </c>
      <c r="J31" s="27">
        <f t="shared" si="0"/>
        <v>1.163</v>
      </c>
      <c r="K31" s="47">
        <f t="shared" si="1"/>
        <v>0.89749999999999996</v>
      </c>
      <c r="L31" s="2"/>
    </row>
    <row r="32" spans="2:12" s="1" customFormat="1" ht="16.5" thickTop="1" thickBot="1" x14ac:dyDescent="0.3">
      <c r="B32" s="61"/>
      <c r="C32" s="8" t="s">
        <v>8</v>
      </c>
      <c r="D32" s="34">
        <v>0.76750000000000007</v>
      </c>
      <c r="E32" s="39">
        <v>0.625</v>
      </c>
      <c r="F32" s="34">
        <v>1.0059999999999998</v>
      </c>
      <c r="G32" s="39">
        <v>0.71000000000000008</v>
      </c>
      <c r="H32" s="34">
        <v>1.0449999999999999</v>
      </c>
      <c r="I32" s="39">
        <v>0.91999999999999993</v>
      </c>
      <c r="J32" s="27">
        <f t="shared" si="0"/>
        <v>0.93949999999999989</v>
      </c>
      <c r="K32" s="47">
        <f t="shared" si="1"/>
        <v>0.75166666666666659</v>
      </c>
      <c r="L32" s="2"/>
    </row>
    <row r="33" spans="2:12" s="1" customFormat="1" ht="16.5" thickTop="1" thickBot="1" x14ac:dyDescent="0.3">
      <c r="B33" s="60" t="s">
        <v>46</v>
      </c>
      <c r="C33" s="9" t="s">
        <v>18</v>
      </c>
      <c r="D33" s="35">
        <v>1.1149999999999998</v>
      </c>
      <c r="E33" s="40">
        <v>0.73</v>
      </c>
      <c r="F33" s="35">
        <v>1.1599999999999999</v>
      </c>
      <c r="G33" s="40">
        <v>0.83000000000000007</v>
      </c>
      <c r="H33" s="35">
        <v>1.1133333333333335</v>
      </c>
      <c r="I33" s="40">
        <v>0.58750000000000002</v>
      </c>
      <c r="J33" s="27">
        <f t="shared" si="0"/>
        <v>1.1294444444444443</v>
      </c>
      <c r="K33" s="47">
        <f t="shared" si="1"/>
        <v>0.71583333333333332</v>
      </c>
      <c r="L33" s="2"/>
    </row>
    <row r="34" spans="2:12" s="1" customFormat="1" ht="16.5" thickTop="1" thickBot="1" x14ac:dyDescent="0.3">
      <c r="B34" s="61"/>
      <c r="C34" s="8" t="s">
        <v>21</v>
      </c>
      <c r="D34" s="36">
        <v>1.05</v>
      </c>
      <c r="E34" s="41">
        <v>0.63500000000000001</v>
      </c>
      <c r="F34" s="36">
        <v>1.244</v>
      </c>
      <c r="G34" s="41">
        <v>0.70399999999999996</v>
      </c>
      <c r="H34" s="36">
        <v>1.125</v>
      </c>
      <c r="I34" s="41">
        <v>0.55500000000000005</v>
      </c>
      <c r="J34" s="27">
        <f t="shared" si="0"/>
        <v>1.1396666666666666</v>
      </c>
      <c r="K34" s="47">
        <f t="shared" si="1"/>
        <v>0.63133333333333341</v>
      </c>
      <c r="L34" s="2"/>
    </row>
    <row r="35" spans="2:12" s="1" customFormat="1" ht="16.5" thickTop="1" thickBot="1" x14ac:dyDescent="0.3">
      <c r="B35" s="59" t="s">
        <v>47</v>
      </c>
      <c r="C35" s="6" t="s">
        <v>19</v>
      </c>
      <c r="D35" s="38">
        <v>0.44750000000000001</v>
      </c>
      <c r="E35" s="43">
        <v>0.46250000000000002</v>
      </c>
      <c r="F35" s="38">
        <v>0.41399999999999998</v>
      </c>
      <c r="G35" s="43">
        <v>0.43600000000000005</v>
      </c>
      <c r="H35" s="38">
        <v>0.28000000000000003</v>
      </c>
      <c r="I35" s="43">
        <v>0.27250000000000002</v>
      </c>
      <c r="J35" s="27">
        <f t="shared" si="0"/>
        <v>0.3805</v>
      </c>
      <c r="K35" s="47">
        <f t="shared" si="1"/>
        <v>0.39033333333333337</v>
      </c>
      <c r="L35" s="2"/>
    </row>
    <row r="36" spans="2:12" s="1" customFormat="1" ht="16.5" thickTop="1" thickBot="1" x14ac:dyDescent="0.3">
      <c r="B36" s="60"/>
      <c r="C36" s="8" t="s">
        <v>20</v>
      </c>
      <c r="D36" s="36">
        <v>1.425</v>
      </c>
      <c r="E36" s="41">
        <v>0.5625</v>
      </c>
      <c r="F36" s="36">
        <v>1.1199999999999999</v>
      </c>
      <c r="G36" s="41">
        <v>0.62799999999999989</v>
      </c>
      <c r="H36" s="36">
        <v>1.3374999999999999</v>
      </c>
      <c r="I36" s="41">
        <v>0.39749999999999996</v>
      </c>
      <c r="J36" s="27">
        <f t="shared" si="0"/>
        <v>1.2941666666666667</v>
      </c>
      <c r="K36" s="47">
        <f t="shared" si="1"/>
        <v>0.52933333333333332</v>
      </c>
      <c r="L36" s="2"/>
    </row>
    <row r="37" spans="2:12" s="1" customFormat="1" ht="16.5" thickTop="1" thickBot="1" x14ac:dyDescent="0.3">
      <c r="B37" s="61"/>
      <c r="C37" s="10" t="s">
        <v>17</v>
      </c>
      <c r="D37" s="34">
        <v>1.1174999999999999</v>
      </c>
      <c r="E37" s="39">
        <v>0.76</v>
      </c>
      <c r="F37" s="34">
        <v>0.63400000000000001</v>
      </c>
      <c r="G37" s="39">
        <v>0.58600000000000008</v>
      </c>
      <c r="H37" s="34">
        <v>0.89250000000000007</v>
      </c>
      <c r="I37" s="39">
        <v>0.83750000000000002</v>
      </c>
      <c r="J37" s="27">
        <f t="shared" si="0"/>
        <v>0.88133333333333341</v>
      </c>
      <c r="K37" s="47">
        <f t="shared" si="1"/>
        <v>0.72783333333333333</v>
      </c>
      <c r="L37" s="2"/>
    </row>
    <row r="38" spans="2:12" s="1" customFormat="1" ht="17.25" thickTop="1" thickBot="1" x14ac:dyDescent="0.3">
      <c r="B38" s="69" t="s">
        <v>58</v>
      </c>
      <c r="C38" s="70"/>
      <c r="D38" s="11">
        <f t="shared" ref="D38:K38" si="2">AVERAGE(D14:D37)</f>
        <v>0.90541666666666687</v>
      </c>
      <c r="E38" s="45">
        <f t="shared" si="2"/>
        <v>0.63052083333333331</v>
      </c>
      <c r="F38" s="12">
        <f t="shared" si="2"/>
        <v>0.9249375000000003</v>
      </c>
      <c r="G38" s="44">
        <f t="shared" si="2"/>
        <v>0.63341666666666685</v>
      </c>
      <c r="H38" s="12">
        <f t="shared" si="2"/>
        <v>0.98634057971014499</v>
      </c>
      <c r="I38" s="44">
        <f t="shared" si="2"/>
        <v>0.59124999999999994</v>
      </c>
      <c r="J38" s="12">
        <f t="shared" si="2"/>
        <v>0.93523379629629633</v>
      </c>
      <c r="K38" s="48">
        <f t="shared" si="2"/>
        <v>0.61839583333333337</v>
      </c>
    </row>
    <row r="39" spans="2:12" ht="15.75" thickTop="1" x14ac:dyDescent="0.25">
      <c r="D39" s="32"/>
      <c r="E39" s="20"/>
      <c r="F39" s="13"/>
      <c r="G39" s="20"/>
      <c r="H39" s="20"/>
      <c r="I39" s="13"/>
      <c r="J39" s="14"/>
      <c r="K39" s="31"/>
    </row>
    <row r="40" spans="2:12" x14ac:dyDescent="0.25">
      <c r="B40" s="15"/>
      <c r="C40" s="15"/>
      <c r="J40" s="16"/>
      <c r="K40" s="16"/>
    </row>
    <row r="41" spans="2:12" ht="15.75" x14ac:dyDescent="0.25">
      <c r="B41" s="71"/>
      <c r="C41" s="71"/>
      <c r="D41" s="71"/>
      <c r="E41" s="21"/>
      <c r="J41" s="16"/>
      <c r="K41" s="16"/>
    </row>
    <row r="42" spans="2:12" ht="15.75" x14ac:dyDescent="0.25">
      <c r="B42" s="71"/>
      <c r="C42" s="71"/>
      <c r="D42" s="71"/>
      <c r="E42" s="21"/>
      <c r="J42" s="16"/>
      <c r="K42" s="16"/>
    </row>
    <row r="43" spans="2:12" x14ac:dyDescent="0.25">
      <c r="B43" s="15"/>
      <c r="C43" s="15"/>
      <c r="J43" s="16"/>
      <c r="K43" s="16"/>
    </row>
    <row r="44" spans="2:12" x14ac:dyDescent="0.25">
      <c r="B44" s="15"/>
      <c r="C44" s="15"/>
      <c r="J44" s="16"/>
      <c r="K44" s="16"/>
    </row>
    <row r="45" spans="2:12" x14ac:dyDescent="0.25">
      <c r="B45" s="15"/>
      <c r="C45" s="15"/>
      <c r="J45" s="16"/>
      <c r="K45" s="16"/>
    </row>
    <row r="46" spans="2:12" x14ac:dyDescent="0.25">
      <c r="B46" s="72"/>
      <c r="C46" s="72"/>
      <c r="D46" s="72"/>
      <c r="E46" s="72"/>
      <c r="F46" s="72"/>
      <c r="G46" s="72"/>
      <c r="H46" s="72"/>
      <c r="I46" s="72"/>
      <c r="J46" s="72"/>
      <c r="K46" s="72"/>
    </row>
    <row r="47" spans="2:12" ht="15.75" x14ac:dyDescent="0.25"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2:12" ht="15.75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102" spans="2:11" x14ac:dyDescent="0.25">
      <c r="B102" s="72" t="s">
        <v>48</v>
      </c>
      <c r="C102" s="72"/>
      <c r="D102" s="72"/>
      <c r="E102" s="72"/>
      <c r="F102" s="72"/>
      <c r="G102" s="72"/>
      <c r="H102" s="72"/>
      <c r="I102" s="72"/>
      <c r="J102" s="72"/>
      <c r="K102" s="72"/>
    </row>
    <row r="103" spans="2:11" ht="15.75" x14ac:dyDescent="0.25">
      <c r="B103" s="50" t="s">
        <v>49</v>
      </c>
      <c r="C103" s="50"/>
      <c r="D103" s="50"/>
      <c r="E103" s="50"/>
      <c r="F103" s="50"/>
      <c r="G103" s="50"/>
      <c r="H103" s="50"/>
      <c r="I103" s="50"/>
      <c r="J103" s="50"/>
      <c r="K103" s="50"/>
    </row>
    <row r="104" spans="2:11" ht="15.75" x14ac:dyDescent="0.25">
      <c r="B104" s="68" t="s">
        <v>50</v>
      </c>
      <c r="C104" s="68"/>
      <c r="D104" s="68"/>
      <c r="E104" s="68"/>
      <c r="F104" s="68"/>
      <c r="G104" s="68"/>
      <c r="H104" s="68"/>
      <c r="I104" s="68"/>
      <c r="J104" s="68"/>
      <c r="K104" s="68"/>
    </row>
  </sheetData>
  <mergeCells count="30">
    <mergeCell ref="B33:B34"/>
    <mergeCell ref="B19:B22"/>
    <mergeCell ref="B23:B26"/>
    <mergeCell ref="B27:B30"/>
    <mergeCell ref="B31:B32"/>
    <mergeCell ref="B103:K103"/>
    <mergeCell ref="B104:K104"/>
    <mergeCell ref="B35:B37"/>
    <mergeCell ref="B38:C38"/>
    <mergeCell ref="B41:D42"/>
    <mergeCell ref="B46:K46"/>
    <mergeCell ref="B47:K47"/>
    <mergeCell ref="B48:K48"/>
    <mergeCell ref="B102:K102"/>
    <mergeCell ref="B9:K9"/>
    <mergeCell ref="B11:B13"/>
    <mergeCell ref="C11:C13"/>
    <mergeCell ref="D11:I11"/>
    <mergeCell ref="B15:B18"/>
    <mergeCell ref="J11:J13"/>
    <mergeCell ref="K11:K13"/>
    <mergeCell ref="D12:E12"/>
    <mergeCell ref="F12:G12"/>
    <mergeCell ref="H12:I12"/>
    <mergeCell ref="B7:K7"/>
    <mergeCell ref="B1:K1"/>
    <mergeCell ref="B2:K2"/>
    <mergeCell ref="B3:K3"/>
    <mergeCell ref="B4:K4"/>
    <mergeCell ref="B5:K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Julio-septiembre</vt:lpstr>
      <vt:lpstr>Julio-Septiembre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2022-10-17T17:35:47Z</dcterms:modified>
</cp:coreProperties>
</file>