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smin.candelario\Desktop\plan operativo poa\"/>
    </mc:Choice>
  </mc:AlternateContent>
  <bookViews>
    <workbookView xWindow="0" yWindow="0" windowWidth="20490" windowHeight="7755" tabRatio="594" activeTab="2"/>
  </bookViews>
  <sheets>
    <sheet name="OE 1" sheetId="2" r:id="rId1"/>
    <sheet name="OE 2" sheetId="3" r:id="rId2"/>
    <sheet name="OE 3" sheetId="4" r:id="rId3"/>
    <sheet name="OE 4" sheetId="5" r:id="rId4"/>
    <sheet name="OE 5" sheetId="6" r:id="rId5"/>
    <sheet name="OE 6" sheetId="1" r:id="rId6"/>
    <sheet name="OE 7" sheetId="7" r:id="rId7"/>
  </sheets>
  <definedNames>
    <definedName name="_xlnm.Print_Area" localSheetId="0">'OE 1'!$A$1:$AT$92</definedName>
    <definedName name="_xlnm.Print_Area" localSheetId="1">'OE 2'!$A$1:$AT$27</definedName>
    <definedName name="_xlnm.Print_Area" localSheetId="2">'OE 3'!$A$1:$AT$48</definedName>
    <definedName name="_xlnm.Print_Area" localSheetId="5">'OE 6'!$A$1:$AT$93</definedName>
    <definedName name="_xlnm.Print_Area" localSheetId="6">'OE 7'!$A$1:$AT$25</definedName>
    <definedName name="_xlnm.Print_Titles" localSheetId="2">'OE 3'!$1:$13</definedName>
  </definedNames>
  <calcPr calcId="152511"/>
</workbook>
</file>

<file path=xl/calcChain.xml><?xml version="1.0" encoding="utf-8"?>
<calcChain xmlns="http://schemas.openxmlformats.org/spreadsheetml/2006/main">
  <c r="AP17" i="4" l="1"/>
  <c r="AP16" i="4"/>
  <c r="O76" i="2" l="1"/>
  <c r="P76" i="2" s="1"/>
  <c r="P74" i="2"/>
  <c r="O74" i="2"/>
  <c r="P58" i="2"/>
  <c r="O32" i="2"/>
  <c r="P32" i="2" s="1"/>
  <c r="O27" i="2"/>
  <c r="V20" i="6" l="1"/>
  <c r="T20" i="6"/>
  <c r="R20" i="6"/>
  <c r="P20" i="6"/>
  <c r="Q22" i="1" l="1"/>
  <c r="S22" i="1" s="1"/>
  <c r="V18" i="7" l="1"/>
  <c r="T18" i="7"/>
  <c r="R18" i="7"/>
  <c r="P18" i="7"/>
  <c r="N18" i="7"/>
  <c r="V17" i="7"/>
  <c r="T17" i="7"/>
  <c r="R17" i="7"/>
  <c r="P17" i="7"/>
  <c r="N17" i="7"/>
  <c r="O14" i="7"/>
  <c r="AP14" i="7" s="1"/>
  <c r="AP13" i="7"/>
  <c r="T12" i="7"/>
  <c r="R12" i="7"/>
  <c r="O12" i="7"/>
  <c r="AP12" i="7" s="1"/>
  <c r="O17" i="7" l="1"/>
  <c r="AP17" i="7" s="1"/>
  <c r="O18" i="7"/>
  <c r="AP18" i="7" s="1"/>
  <c r="AP32" i="4"/>
  <c r="AP29" i="4"/>
  <c r="AP21" i="4"/>
  <c r="AP18" i="4"/>
  <c r="O20" i="2"/>
  <c r="O16" i="2"/>
  <c r="P16" i="2" s="1"/>
</calcChain>
</file>

<file path=xl/comments1.xml><?xml version="1.0" encoding="utf-8"?>
<comments xmlns="http://schemas.openxmlformats.org/spreadsheetml/2006/main">
  <authors>
    <author>Elsa Rosaura Santana Vizcaino</author>
  </authors>
  <commentList>
    <comment ref="O70" authorId="0" shapeId="0">
      <text>
        <r>
          <rPr>
            <b/>
            <sz val="9"/>
            <color indexed="81"/>
            <rFont val="Tahoma"/>
            <family val="2"/>
          </rPr>
          <t>Elsa Rosaura Santana Vizcaino:</t>
        </r>
        <r>
          <rPr>
            <sz val="9"/>
            <color indexed="81"/>
            <rFont val="Tahoma"/>
            <family val="2"/>
          </rPr>
          <t xml:space="preserve">
Confirmar que no requiere de presupuesto para ser implementado. Completar la informacion faltante (amarillo).
</t>
        </r>
        <r>
          <rPr>
            <b/>
            <sz val="9"/>
            <color indexed="81"/>
            <rFont val="Tahoma"/>
            <family val="2"/>
          </rPr>
          <t>NOTA: REALMENTE ESTAMOS EN UN LIMBO CON ESTO PORQUE SEGÚN NOS INFORMARON LA ESCUELA DE FONTANERIA LO MANEJA LA DIRECCION DE RECURSOS HUMANOS (ALEDARKYS</t>
        </r>
        <r>
          <rPr>
            <sz val="9"/>
            <color indexed="81"/>
            <rFont val="Tahoma"/>
            <family val="2"/>
          </rPr>
          <t>)</t>
        </r>
      </text>
    </comment>
  </commentList>
</comments>
</file>

<file path=xl/comments2.xml><?xml version="1.0" encoding="utf-8"?>
<comments xmlns="http://schemas.openxmlformats.org/spreadsheetml/2006/main">
  <authors>
    <author>Isalbry Newcel Brito García</author>
  </authors>
  <commentList>
    <comment ref="AR20" authorId="0" shapeId="0">
      <text>
        <r>
          <rPr>
            <b/>
            <sz val="9"/>
            <color indexed="81"/>
            <rFont val="Tahoma"/>
            <family val="2"/>
          </rPr>
          <t>Isalbry Newcel Brito García:</t>
        </r>
        <r>
          <rPr>
            <sz val="9"/>
            <color indexed="81"/>
            <rFont val="Tahoma"/>
            <family val="2"/>
          </rPr>
          <t xml:space="preserve">
EN TODOS LOS CASOS: Favor ver las probabilidades que especifica la tabla: Remoto, Poco probable, posible, probable, muy probable</t>
        </r>
      </text>
    </comment>
    <comment ref="AR21" authorId="0" shapeId="0">
      <text>
        <r>
          <rPr>
            <b/>
            <sz val="9"/>
            <color indexed="81"/>
            <rFont val="Tahoma"/>
            <family val="2"/>
          </rPr>
          <t>Isalbry Newcel Brito García:</t>
        </r>
        <r>
          <rPr>
            <sz val="9"/>
            <color indexed="81"/>
            <rFont val="Tahoma"/>
            <family val="2"/>
          </rPr>
          <t xml:space="preserve">
EN TODOS LOS CASOS: Favor ver las probabilidades que especifica la tabla: Remoto, Poco probable, posible, probable, muy probable</t>
        </r>
      </text>
    </comment>
    <comment ref="AR22" authorId="0" shapeId="0">
      <text>
        <r>
          <rPr>
            <b/>
            <sz val="9"/>
            <color indexed="81"/>
            <rFont val="Tahoma"/>
            <family val="2"/>
          </rPr>
          <t>Isalbry Newcel Brito García:</t>
        </r>
        <r>
          <rPr>
            <sz val="9"/>
            <color indexed="81"/>
            <rFont val="Tahoma"/>
            <family val="2"/>
          </rPr>
          <t xml:space="preserve">
EN TODOS LOS CASOS: Favor ver las probabilidades que especifica la tabla: Remoto, Poco probable, posible, probable, muy probable</t>
        </r>
      </text>
    </comment>
    <comment ref="AR23" authorId="0" shapeId="0">
      <text>
        <r>
          <rPr>
            <b/>
            <sz val="9"/>
            <color indexed="81"/>
            <rFont val="Tahoma"/>
            <family val="2"/>
          </rPr>
          <t>Isalbry Newcel Brito García:</t>
        </r>
        <r>
          <rPr>
            <sz val="9"/>
            <color indexed="81"/>
            <rFont val="Tahoma"/>
            <family val="2"/>
          </rPr>
          <t xml:space="preserve">
EN TODOS LOS CASOS: Favor ver las probabilidades que especifica la tabla: Remoto, Poco probable, posible, probable, muy probable</t>
        </r>
      </text>
    </comment>
    <comment ref="AR24" authorId="0" shapeId="0">
      <text>
        <r>
          <rPr>
            <b/>
            <sz val="9"/>
            <color indexed="81"/>
            <rFont val="Tahoma"/>
            <family val="2"/>
          </rPr>
          <t>Isalbry Newcel Brito García:</t>
        </r>
        <r>
          <rPr>
            <sz val="9"/>
            <color indexed="81"/>
            <rFont val="Tahoma"/>
            <family val="2"/>
          </rPr>
          <t xml:space="preserve">
EN TODOS LOS CASOS: Favor ver las probabilidades que especifica la tabla: Remoto, Poco probable, posible, probable, muy probable</t>
        </r>
      </text>
    </comment>
  </commentList>
</comments>
</file>

<file path=xl/sharedStrings.xml><?xml version="1.0" encoding="utf-8"?>
<sst xmlns="http://schemas.openxmlformats.org/spreadsheetml/2006/main" count="2875" uniqueCount="1135">
  <si>
    <t>INAPA</t>
  </si>
  <si>
    <t>Unidad Institucional de Planificación y Desarrollo</t>
  </si>
  <si>
    <t>Dependencia:</t>
  </si>
  <si>
    <t>Apuesta Estratégica:</t>
  </si>
  <si>
    <t>Gestión de Riesgos</t>
  </si>
  <si>
    <t>Resultado Estratégico</t>
  </si>
  <si>
    <t>Objetivo General del PEI</t>
  </si>
  <si>
    <t>Objetivo Específico del  PEI</t>
  </si>
  <si>
    <t>Código (PT, PI)</t>
  </si>
  <si>
    <t>Orden de prioridad</t>
  </si>
  <si>
    <t>Código DIGEPRES</t>
  </si>
  <si>
    <t xml:space="preserve">Producto </t>
  </si>
  <si>
    <t xml:space="preserve">Beneficiario </t>
  </si>
  <si>
    <t>Meta física 2018</t>
  </si>
  <si>
    <t>Responsable Primario</t>
  </si>
  <si>
    <t>Responsable(s) Solidario(s) / Involucrados</t>
  </si>
  <si>
    <t>Cronograma</t>
  </si>
  <si>
    <t>Riesgo Asociado (Desviaciones)</t>
  </si>
  <si>
    <t>T-1</t>
  </si>
  <si>
    <t>T-2</t>
  </si>
  <si>
    <t>T-3</t>
  </si>
  <si>
    <t>T-4</t>
  </si>
  <si>
    <t>Probabilidad</t>
  </si>
  <si>
    <t xml:space="preserve">Impacto </t>
  </si>
  <si>
    <t>Meta Anual 2018</t>
  </si>
  <si>
    <t>1er Trimestre</t>
  </si>
  <si>
    <t>2do Trimestre</t>
  </si>
  <si>
    <t>3er Trimestre</t>
  </si>
  <si>
    <t>4to Trimestre</t>
  </si>
  <si>
    <t>E</t>
  </si>
  <si>
    <t>F</t>
  </si>
  <si>
    <t>M</t>
  </si>
  <si>
    <t>A</t>
  </si>
  <si>
    <t>J</t>
  </si>
  <si>
    <t>S</t>
  </si>
  <si>
    <t>O</t>
  </si>
  <si>
    <t>N</t>
  </si>
  <si>
    <t>D</t>
  </si>
  <si>
    <t xml:space="preserve">Meta </t>
  </si>
  <si>
    <t>Posible</t>
  </si>
  <si>
    <t>Grave</t>
  </si>
  <si>
    <t>4.6.2.54 Impulsar la mejora de la Planificación Estratégica Institucional, Planificación Operativa Anual por Área y la formulación Presupuestaria por Resultados.</t>
  </si>
  <si>
    <t>Institución</t>
  </si>
  <si>
    <t>4.6.2.55 Desarrollar programas para la mejora de los procesos estadísticos.</t>
  </si>
  <si>
    <t>100% implementado</t>
  </si>
  <si>
    <t>Probable</t>
  </si>
  <si>
    <t>4.6.2.56 Impulsar la actualización y mejora de la estructura organizacional alineada a la Misión de la institución y sus metas a largo plazo.</t>
  </si>
  <si>
    <t>4.6.2.57 Desarrollar programas de mejora a los procesos de medición, seguimiento  y evaluación.</t>
  </si>
  <si>
    <t>4.6.2.58 Impulsar la creación de una Base de Datos Integral para la toma de decisiones con informaciones de los Procesos, Estratégicos, Misionales y de Apoyo.</t>
  </si>
  <si>
    <t xml:space="preserve">OES 6.4. Mejorar los procesos y procedimientos </t>
  </si>
  <si>
    <t>4.6.4.62 Impulsar la optimización de los procesos Administrativos Financieros y de “Compras.”</t>
  </si>
  <si>
    <t>4.6.4.63 Documentar, analizar y rediseñar para la mejora y optimización los procesos misionales de la Institución y establecer herramientas de medición para el análisis y mejora continua.</t>
  </si>
  <si>
    <t>4.6.4.64 Eficientizar el uso de los recursos tecnológicos.</t>
  </si>
  <si>
    <t xml:space="preserve">OES 6.5. Mejorar la coordinacion interinstitucional. </t>
  </si>
  <si>
    <t>4.6.5.65 Impulsar mecanismos de integración y espacios de discusión con los grupos de interés.</t>
  </si>
  <si>
    <t>4.6.5.66 Impulsar los Planes Estratégicos y mesas de Coordinación Sectoriales.</t>
  </si>
  <si>
    <t>EJE ESTRATEGICO</t>
  </si>
  <si>
    <t>Instituto Nacional de Aguas Potables y Alcantarillados</t>
  </si>
  <si>
    <t>Eje Estratégico:</t>
  </si>
  <si>
    <t>Objetivo Estratégico:</t>
  </si>
  <si>
    <t>Dirección de Planificación y Desarrollo</t>
  </si>
  <si>
    <t>Descripción del Producto</t>
  </si>
  <si>
    <t>Unidad de Medida</t>
  </si>
  <si>
    <t>Línea base 2017</t>
  </si>
  <si>
    <t>Resultado Esperado del Producto</t>
  </si>
  <si>
    <t xml:space="preserve">Mejora de Gestión y Modelo de Excelencia  CAF implementado.
</t>
  </si>
  <si>
    <t>Actividades Generales</t>
  </si>
  <si>
    <t>Medio de Verificación</t>
  </si>
  <si>
    <t>Calificación del Riesgo</t>
  </si>
  <si>
    <t>Acciones de Mitigación del Riesgo (Oportunidades de Mejora)</t>
  </si>
  <si>
    <t xml:space="preserve">OE.6. Fortalecer la organización institucionalmente y mejorar la gestión.  </t>
  </si>
  <si>
    <t>OES 6.1 Cambiar la cultura organizacional y gestionar el cambio.</t>
  </si>
  <si>
    <t xml:space="preserve">OES 6.2. Mejorar el liderazgo y la planificación institucional </t>
  </si>
  <si>
    <t>Presupuesto Anual 2018 (RD$)</t>
  </si>
  <si>
    <t>Presupuesto (RD$)</t>
  </si>
  <si>
    <t>Recursos Necesarios       (RD$)</t>
  </si>
  <si>
    <t>% de avance</t>
  </si>
  <si>
    <t>Manual de Políticas y Procedimientos Administrativos, Financieros y de Compras implementado.</t>
  </si>
  <si>
    <t>Moderado</t>
  </si>
  <si>
    <t>1.1.1.1 Impulsar la inversión en construcción de S.A.A.P. mediante Planes Anuales y Plurianuales de Inversión Pública basados en la identificación de zonas con baja capacidad instalada.</t>
  </si>
  <si>
    <t>1.1.2.2-Impulsar la macro-medición de caudales de agua potable.</t>
  </si>
  <si>
    <t>1.1.2.3-Desconcentrar los procesos operativos de la sede central hacia las provincias.</t>
  </si>
  <si>
    <t>1.1.2.4-Fortalecer las áreas operativas de las provincias.</t>
  </si>
  <si>
    <t>1.1.2.5-Desarrollar planes de presurización de  redes.</t>
  </si>
  <si>
    <t>1.1.2.6-Desarrollar  programas sistemáticos de detección y corrección de fugas visibles y no visibles en las redes de aducción, depósitos de almacenamiento, redes de distribución y acometidas de abonados.</t>
  </si>
  <si>
    <t>1.1.2.7-Implementar Plan de Sostenibilidad de los S.A.A.P.</t>
  </si>
  <si>
    <t>1.1.3.8-Impulsar planes anuales de mantenimiento preventivo  y correctivo.</t>
  </si>
  <si>
    <t>1.1.3.9-Fortalecer la Escuela de Fontanería.</t>
  </si>
  <si>
    <t>1.1.4.10-Impusar la elaboración de un diagnóstico de la situación actual de todas las infraestructuras y equipos para la Producción de Agua Potable.</t>
  </si>
  <si>
    <t>1.1.4.11-Desarrollar plan nacional de rehabilitación y/o sustitución de infraestructuras y equipos.</t>
  </si>
  <si>
    <t xml:space="preserve">OE1:
Incrementar la producción de agua potable y continuidad del servicio
</t>
  </si>
  <si>
    <t>OES 1.1: Incrementar la construcción de infraestructuras de producción de agua potable en territorios con baja capacidad instalada.</t>
  </si>
  <si>
    <t>OES 1.2: Mejorar los procesos operativos y optimización de Sistemas.</t>
  </si>
  <si>
    <t>OES 1.3: Mejorar el  Mantenimiento correctivo y preventivo.</t>
  </si>
  <si>
    <t>OES 1.4: Mejorar infraestructura y equipos existentes.</t>
  </si>
  <si>
    <t>OES 1.5: Reducir pérdidas técnicas.</t>
  </si>
  <si>
    <t>1.1.5.12-Impulsar programas sistemáticos de detección y corrección de fugas visibles y no visibles en las redes de aducción, depósitos de almacenamiento, redes de distribución y acometidas de abonados.</t>
  </si>
  <si>
    <t>AMPLIAR Y GARANTIZA LA COBERTURA Y CONTINUIDAD DE AGUA POTABLE</t>
  </si>
  <si>
    <t>Línea de Acción</t>
  </si>
  <si>
    <t>1.2.1.13-Desarrollar programa nacional de concienciación ciudadana sobre el uso racional del agua y su valor económico.</t>
  </si>
  <si>
    <t>1.2.1.14-Desarrollar programa de incentivo a la sustitución de aparatos tradicionales de consumo de agua por aparatos de bajo consumo.</t>
  </si>
  <si>
    <t>1.2.1.15-Impulsar la inclusión de programas de concienciación en los centros educativos (Escuelas y Colegios) sobre uso racional del agua e higiene.</t>
  </si>
  <si>
    <t>OES 2.1: Fomentar la cultura sobre uso racional del agua.</t>
  </si>
  <si>
    <t>1.2.2.16-Impulsar la mejora del proceso de identificación y sometimiento a la justicia de infractores de las redes de suministro de agua potable.</t>
  </si>
  <si>
    <t>OES 2.2: Disminuir las conexiones ilegales a las redes de la institución.</t>
  </si>
  <si>
    <t>1.2.2.17-Involucrar al Ministerio público para impulsar la mejora del proceso de identificación y sometimiento a la justicia de los infractores de las redes de suministro de agua potable.</t>
  </si>
  <si>
    <t>1.2.3.18-Impulsar programa nacional de colocación de micro-medidores.</t>
  </si>
  <si>
    <t>1.2.3.19-Desarrollar programas de fortalecimiento de procesos de mantenimiento, reparación e instalación de Micro-Medición.</t>
  </si>
  <si>
    <t xml:space="preserve">OES 2.3: Incrementar de  la cobertura de la micro-medición.
</t>
  </si>
  <si>
    <t>OE2: Disminuir  los niveles de consumo de agua potable.</t>
  </si>
  <si>
    <t xml:space="preserve">Eje 1 Ampliar y Garantizar la Cobertura y Continuidad de Agua Potable. </t>
  </si>
  <si>
    <t>4.5.1.42-Incrementar, de manera sostenible, el mercado potencial de usuarios facturados a partir de un levantamiento completo de información de clientes a nivel nacional.</t>
  </si>
  <si>
    <t>OES 5.1: Incrementar el nivel de recaudaciones de manera sostenible.</t>
  </si>
  <si>
    <t>4.5.1.43-Desarrollar programas para la depuración de  la base de datos  para mejorar el proceso de facturación y recaudo de manera sostenible.</t>
  </si>
  <si>
    <t>4.5.1.44-Actualización y concertación de política tarifaria.</t>
  </si>
  <si>
    <t>4.5.2.45-Impulsar plan de reducción de costos y optimización de uso de los recursos, con énfasis en la reducción de los  costos de consumo de energía eléctrica a través del uso oportuno de energías limpias.</t>
  </si>
  <si>
    <t>4.5.2.46-Revisar y readecuar  subsidios actuales.</t>
  </si>
  <si>
    <t>4.5.2.47-Impulsar la formulación de Presupuestos por Resultados, POAs y PACC  alineados al Plan Estratégico Institucional (PEI).</t>
  </si>
  <si>
    <t>4.5.2.48-Impulsar políticas para la aplicación de sistemas de consecuencias por mal uso de recursos en el marco  de la ley 41-08 de Función Pública.</t>
  </si>
  <si>
    <t>4.5.3.49-Desarrollar plan de mejora de los procesos de servicio y atención al cliente.</t>
  </si>
  <si>
    <t>4.5.3.50-Desarrollar plan de mejora de tiempo de respuesta a averías.</t>
  </si>
  <si>
    <t>OES 5.2: Reducción de Costos  y optimización del uso de los recursos.</t>
  </si>
  <si>
    <t xml:space="preserve">OES 5.3: Mejorar los Servicios a los Ciudadanos/Clientes.
</t>
  </si>
  <si>
    <t xml:space="preserve">OE5: Lograr la sostenibilidad financiera de la
 Institución.
</t>
  </si>
  <si>
    <t>OE5: Lograr la Sostenibilidad Financiera de la Institución</t>
  </si>
  <si>
    <t>OE 2: Disminuir los Nivles  de Consumo de Agua Potable</t>
  </si>
  <si>
    <t>OE 1: Incrementar y Garantizar la Producción de Agua Potable de Manera Continua y con los Niveles de Presión Adecuadas</t>
  </si>
  <si>
    <t>EJE 2: Ampliar y Garantizar la Cobertura y Continuidad de los Servicios de Saneamiento</t>
  </si>
  <si>
    <t>OE 3: Expandir los Sistemas de Tratamiento de Aguas Residuales y Mejorar el Funcionamiento y Producción Final de los Existentes</t>
  </si>
  <si>
    <t>OE 4: Mejorar laVigilancia y Monitoreo de la Calidad del Agua</t>
  </si>
  <si>
    <t>EJE 3: Mejorar la Calidad del Agua</t>
  </si>
  <si>
    <t>EJE 4: Fortalecer la Organización Institucionalmente</t>
  </si>
  <si>
    <t xml:space="preserve">OE 6: Fortalecer la Organización Institucionalmente y Mejorar la Gestión.  </t>
  </si>
  <si>
    <t>OE 7: Disminuir Brecha de los Servicios de Agua Potable y Saneamiento Entre las Zonas Rurales y Urbanas</t>
  </si>
  <si>
    <t>1.7.1.67-Impulsar la implementación del proceso de supervisión, fiscalización, monitoreo, seguimiento y evaluación de los sistemas de A.P.S. en Comunidades Rurales.</t>
  </si>
  <si>
    <t>1.7.1.68-Impulsar la elaboración de un diagnóstico de la situación operativa, administrativa y social actual de todos los Sistemas de Agua y Saneamiento Rural.</t>
  </si>
  <si>
    <t>1.7.1.69-Ampliar la cobertura del sistema de información de Agua y Saneamiento Rural (SIASAR).</t>
  </si>
  <si>
    <t>1.7.1.70-Gestionar los recursos necesarios para el levantamiento de la información y prestación de asistencia técnica y social de las Comunidades Rurales a nivel nacional.</t>
  </si>
  <si>
    <t>1.7.2.71-Desarrollar un programa nacional de asistencia técnica y social a los Sistemas de Agua Potable y Saneamiento en Comunidades Rurales.</t>
  </si>
  <si>
    <t xml:space="preserve">OES 7.1: Mejorar la supervisión, monitoreo, y fiscalización en los procesos de operaciones y mantenimientos de los  Sistemas de Agua Potable y Saneamiento Rural. </t>
  </si>
  <si>
    <t>OES 7.2: Fortalecer la capacidad de gestión  y empoderamiento de las comunidades que operan  Sistemas de Agua Potable y Saneamiento Rural.</t>
  </si>
  <si>
    <t xml:space="preserve">OE7: Disminuir la brecha de los servicios de agua potable y saneamiento entre las zonas rurales y urbanas.
</t>
  </si>
  <si>
    <t>EJE 1: Ampliar y Garantizar la cobertura y Continuidad de Agua Potable</t>
  </si>
  <si>
    <t xml:space="preserve">OES 3.1:
Incrementar las construcciones de infraestructura de los Sistemas de Alcantarillados Sanitarios.
</t>
  </si>
  <si>
    <t>2.3.1.20-Incrementar la inversión en proyectos de recolección y tratamiento de Aguas Residuales en la misma  proporción que los Sistemas de Abastecimiento de Agua Potable</t>
  </si>
  <si>
    <t>2.3.2.22-Fortalecer el  área responsable de los procesos de tratamiento de aguas residuales, creando la logística necesaria para la operación y mantenimiento correcto de las redes colectoras y sistemas de tratamiento de las aguas residuales.</t>
  </si>
  <si>
    <t>2.3.2.23-Implementar planes anuales de seguridad laboral (provisión  EPP, vacunas y deparasitantes) para trabajadores que manipulan aguas residuales sin tratamiento: redes colectoras y plantas de Tratamiento de Aguas Residuales.</t>
  </si>
  <si>
    <t>2.3.2.24-Mejorar las capacidades técnicas en los empleados que intervienen en los procesos de Recolección y Tratamiento de Aguas Residuales.</t>
  </si>
  <si>
    <t>2.3.2.25-Implementar un programa de monitoreo de la calidad del agua en todos los cuerpos receptores para medir los efectos de las descargas de las  aguas residuales (medición de impactos).</t>
  </si>
  <si>
    <t>OES 3.3: Mejorar el  Mantenimiento correctivo y preventivo de los Sistemas de Alcantarillados Sanitarios.</t>
  </si>
  <si>
    <t>2.3.3.26-Implementar planes anuales de mantenimiento preventivo y correctivo en redes colectoras y plantas de Tratamiento de Aguas Residuales.</t>
  </si>
  <si>
    <t>OES 3.4: Mejorar infraestructura y equipos existentes</t>
  </si>
  <si>
    <t>2.3.4.27-Impulsar  un programa general de rehabilitación de infraestructuras y equipos de los Sistemas de Recolección y Tratamiento de Aguas Residuales</t>
  </si>
  <si>
    <t>2.3.4.28-Impulsar  un programa general de incorporación de infraestructuras y equipos de medición de los caudales de Aguas Residuales que son tratados en los Sistemas de Tratamiento y se descargan en los diferentes cuerpos receptores.</t>
  </si>
  <si>
    <t>2.3.4.29-Impulsar la instalación de  sistemas de desinfección en todos los sistemas de tratamiento de aguas residuales que sean compatibles con el medio ambiente.</t>
  </si>
  <si>
    <t>2.3.4.30-Crear planes de Optimización para el aprovechamiento integral del recurso Aguas Residuales tratadas (agricultura, piscicultura, energía eléctrica, etc.)</t>
  </si>
  <si>
    <t xml:space="preserve">OE3:
Expandir los sistemas  de recolección, tratamiento y disposición de aguas residuales y optimizar su funcionamiento
</t>
  </si>
  <si>
    <t>AMPLIAR  Y GARANTIZAR LA COBERTURA Y CONTINUIDAD DE LOS SERVICIOS DE SANEAMIENTO</t>
  </si>
  <si>
    <t>OE4: Mejorar la vigilancia  y monitoreo de la calidad del agua</t>
  </si>
  <si>
    <t>OES-4.1: Mejorar el proceso de Metas de Protección de Salud.</t>
  </si>
  <si>
    <t>3.4.1.31-Impulsar el establecimiento de metas de protección de salud anuales.</t>
  </si>
  <si>
    <t xml:space="preserve">  OES-4.2: Mejorar los planes de gestión de aseguramiento de calidad del agua.</t>
  </si>
  <si>
    <t>3.4.2.32-Implementación del control sanitario en el 100% de los acueductos</t>
  </si>
  <si>
    <t>3.4.2.34-Impulsar planes sistemáticos de monitoreo de la calidad del agua, control sanitario y planes de gestión, documentación y comunicación.</t>
  </si>
  <si>
    <t>3.4.2.35-Implementar sistemas de monitoreo del tratamiento y la calidad del agua en línea por telemetría</t>
  </si>
  <si>
    <t>3.4.2.36-Unificar de los sistemas de monitoreo y control de la calidad del agua en acueductos rurales y urbanos</t>
  </si>
  <si>
    <t>3.4.2.37-Implementar un plan de aseguramiento y protección de la calidad del agua.</t>
  </si>
  <si>
    <t>3.4.2.38-Implementar el SISMOPA en el 100% de los acueductos.</t>
  </si>
  <si>
    <t>3.4.2.39- Establecer un plan de mantenimiento preventivo y/o correctivo a los equipos del Laboratorio.</t>
  </si>
  <si>
    <t xml:space="preserve">OES-4.3:  Mejorar proceso de monitoreo operativo de medidas de control. </t>
  </si>
  <si>
    <t>3.4.3.40-Adaptación de la tecnología a los cambios  climáticos que han modificado las características de nuestras aguas.</t>
  </si>
  <si>
    <t>3.4.3.41-Integrar a las comunidad en el proceso de monitoreo y vigilancia de la calidad del agua.</t>
  </si>
  <si>
    <t>3.4.3.42-Integrar un sistema de control y monitoreo de los acueductos fuera de servicio donde se integren el Ministerio de Salud Pública, Cruz Roja y el INAPA con la finalidad de elaborar acciones conjunta para minimizar los efectos.</t>
  </si>
  <si>
    <t>MEJORAR LA CALIDAD DEL AGUA</t>
  </si>
  <si>
    <t>FORTALECER LA ORGANIZACIÓN INSTITUCIONALMENTE Y MEJORAR LA GESTION</t>
  </si>
  <si>
    <t>Actividades Específicas</t>
  </si>
  <si>
    <t>4.    FORTALECER LA ORGANIZACIÓN INSTITUCIONALMENTE Y MEJORA DE LA GESTION</t>
  </si>
  <si>
    <t>Dirección de Ingeniería, Dirección de Supervisión y Fiscalización de Obra</t>
  </si>
  <si>
    <t>Dirección de Operaciones</t>
  </si>
  <si>
    <t>N/A</t>
  </si>
  <si>
    <t>Dirección de Desarrollo Provincial</t>
  </si>
  <si>
    <t>Depto. de Comunicaciones</t>
  </si>
  <si>
    <t>Depto. Jurídico</t>
  </si>
  <si>
    <t>Dirección Comercial</t>
  </si>
  <si>
    <t>Dirección de Recursos Humanos</t>
  </si>
  <si>
    <t>Dirección de Calidad</t>
  </si>
  <si>
    <t>3.4.2.33-Impulsar planes anuales de evaluación de los Sistemas de Abastecimiento de Agua Potable</t>
  </si>
  <si>
    <t>Dirección Administrativa y Financiera</t>
  </si>
  <si>
    <t>4.6.1/2/3/4/5.51 Desconcentrar la Gestión Central y Fortalecer el Desarrollo Provincial</t>
  </si>
  <si>
    <t>OE 6 (Todos)</t>
  </si>
  <si>
    <t>4.6.1.53 Desarrollar planes de motivación y mejora de Clima Laboral</t>
  </si>
  <si>
    <t>4.6.3.59 Impulsar Programas de Fortalecimiento de la Etica e integridad de los empleados</t>
  </si>
  <si>
    <t>4.6.3.60 Fortalecer todos los subsistemas de Recursos Humanos</t>
  </si>
  <si>
    <t>4.6.3.61 Promover y motivar iniciativas, innovaciones y proactividad de los empleados</t>
  </si>
  <si>
    <t>Dirección de Tecnología de la Información</t>
  </si>
  <si>
    <t>Dirección de Desarrollo Provincial/ Departamento de Desarrollo Rural en APS</t>
  </si>
  <si>
    <t>Medir continuamente la cobertura, la calidad y continuidad de los servicios ofrecidos.</t>
  </si>
  <si>
    <t>Brecha de los servicios APS en zonas urbanas y rurales disminuida</t>
  </si>
  <si>
    <t>Programa de visitas de evaluación de Infraestructuras y Elaboración de Inventario actualizado</t>
  </si>
  <si>
    <t>Unidades</t>
  </si>
  <si>
    <t>Inventario actualizado de la Infraestructura del INAPA</t>
  </si>
  <si>
    <t>Hacer la programación temprana de la asignación de los recursos necesarios</t>
  </si>
  <si>
    <t>Infraestructura Remozadas</t>
  </si>
  <si>
    <t>Programa de Seguridad ocupacional</t>
  </si>
  <si>
    <t>Programa de Monitoreo de la Calidad de Aguas Residuales</t>
  </si>
  <si>
    <t>Desarrollar e implementar un programa para Monitorear mensualmente la calidad del agua de descarga y cuerpos receptores.</t>
  </si>
  <si>
    <t>Disminución del Deficit Operacional</t>
  </si>
  <si>
    <t>Que los responsables de la ejecución de las operaciones no sigan los lineamientos y procedimientos definidos.</t>
  </si>
  <si>
    <t>Concientizar a todos los involucrados y establecer regimen de consecuencias.</t>
  </si>
  <si>
    <t xml:space="preserve">Población </t>
  </si>
  <si>
    <t>Registro de Acueductos con control sanitario</t>
  </si>
  <si>
    <t>Depto. Aseguramiento de la Calidad del Agua</t>
  </si>
  <si>
    <t>No adquisición de los recursos</t>
  </si>
  <si>
    <t xml:space="preserve">Solicitar los recursos con tiempo anticipado </t>
  </si>
  <si>
    <t>Detectar e implemnetar las acciones correctivas necesarias a ser tomadas en cuenta conforme al nivel de riesgo detectados con el PSA</t>
  </si>
  <si>
    <t>Inspecciones Sanitarias</t>
  </si>
  <si>
    <t>Registro de realización del PSA</t>
  </si>
  <si>
    <t>Ocurrencia de fenómenos atmosféricos, falta de vehículos</t>
  </si>
  <si>
    <t xml:space="preserve">Solicitar  con tiempo anticipado el vehículo </t>
  </si>
  <si>
    <t>Monitoreo de la Potabilidad del Agua en las Provincias</t>
  </si>
  <si>
    <t>Implementación del Sistema de Monitoreo de la Potabilidad del Agua (SISMOPA) en Provincias</t>
  </si>
  <si>
    <t>Cantidad de Provincias bajo el Sistema de Monitoreo de la Potabildad del Agua</t>
  </si>
  <si>
    <t>Registro de provincias en el SISMOPA</t>
  </si>
  <si>
    <t>Que no nombren el personal solicitado</t>
  </si>
  <si>
    <t>4 Grave</t>
  </si>
  <si>
    <t xml:space="preserve"> 4 Grave</t>
  </si>
  <si>
    <t>Comunidad y Salud Pública  integrada en el proceso de monitoreo ,  control y vigilancia de la calidad del agua</t>
  </si>
  <si>
    <t>Reuniones con la comunidad, juntas de vecinos , ONGs y Salud Pública</t>
  </si>
  <si>
    <t>Cantidad de Provincias con Juntas de Vecinos, ONGs integradas</t>
  </si>
  <si>
    <t>Concientización del uso y manejo del agua</t>
  </si>
  <si>
    <t>Planificación a tiempo y recursos necesarios</t>
  </si>
  <si>
    <t xml:space="preserve">Políticas y procedimientos de TIC implementadas </t>
  </si>
  <si>
    <t>Políticas y procedimientos que cumplan con las directrices de la OPTIC y la integración de las mismas con BCP de TI.</t>
  </si>
  <si>
    <t>Usuarios del INAPA</t>
  </si>
  <si>
    <t>BCP aplicado</t>
  </si>
  <si>
    <t>Obtener alta disponibilidad de los servicios de TI y el correcto uso de los recursos.</t>
  </si>
  <si>
    <t>Informe desarrollado por auditor externo.</t>
  </si>
  <si>
    <t>No aprobación de la implementación del Plan de Continuidad de Negocios</t>
  </si>
  <si>
    <t>Generar un informe de la necesidades del PLAN a la alta gerencia con la finalidad de darle seguimiento al BCP.</t>
  </si>
  <si>
    <t>OE 6.3 Mejorar la Gestión del Talento Humano</t>
  </si>
  <si>
    <t>Todos los ciudadanos usuarios en las provincias bajo la cobertura de la institución</t>
  </si>
  <si>
    <t>Uds.</t>
  </si>
  <si>
    <t>Deptos.:  / Relaciones Públicas/Direccion de Operaciones/Dirección de Tecnología,</t>
  </si>
  <si>
    <t>Poca disponibilidad presupuestaria y/o financiera</t>
  </si>
  <si>
    <t xml:space="preserve">Analizar e motivar a las autoridades de la institución y a todas las areas que trabajarán conjuntamente con nosotros, sobre la vital importancia de la puesta en marcha de este plan </t>
  </si>
  <si>
    <t>Deptos.:  / Relaciones Públicas/Dirección Comercial</t>
  </si>
  <si>
    <t>concientizar y sensibilizar a las futuras generaciones que se encuentran en proceso de formación educativa, sobre el uso adecuado y racional del agua</t>
  </si>
  <si>
    <t>x</t>
  </si>
  <si>
    <t>Falta de Asignación de Recursos (Persona, Dinero, Transporte)</t>
  </si>
  <si>
    <t>Poco Probable (25 %)</t>
  </si>
  <si>
    <t>% de implementacion</t>
  </si>
  <si>
    <t xml:space="preserve">Falta de Asignación de Recursos (Persona, Dinero, Transporte)                                                       </t>
  </si>
  <si>
    <t>Probable (80%)</t>
  </si>
  <si>
    <t xml:space="preserve">Falta de Asignación de Recursos (Persona, DInero, Transporte)                                                       </t>
  </si>
  <si>
    <t>% implementación</t>
  </si>
  <si>
    <t>Personal de Brigadas Aguas Residuales protegidos contra enfermedades</t>
  </si>
  <si>
    <t>Informe de Resultados</t>
  </si>
  <si>
    <t xml:space="preserve">Falta de Asignación de Recursos (Persona, Dinero, Transporte)             </t>
  </si>
  <si>
    <t>Mejoría en el desempeño operativo</t>
  </si>
  <si>
    <t>Listado de participantes de los talleres.                                                                 Registro fotográfico.                             Informe de evaluación</t>
  </si>
  <si>
    <t>Verificación de la operación de las unidades de tratamiento de que la calidad del agua producida este de acuerdo a las normas nacionales de descarga de aguas residuales</t>
  </si>
  <si>
    <t>Resultado análisis de laboratorio</t>
  </si>
  <si>
    <t>Reportes operativos de los sistemas</t>
  </si>
  <si>
    <t>alto</t>
  </si>
  <si>
    <t>Provincias desconcentradas</t>
  </si>
  <si>
    <t xml:space="preserve">Informes </t>
  </si>
  <si>
    <t>Dirección de Desarrollo Provincial/ Direccion Ejecutiva</t>
  </si>
  <si>
    <t>Manual de Procedimientos Implementado</t>
  </si>
  <si>
    <t>Documentación y Rediseño de los procesos de Operaciones de Acueductos de las Provincias Desconcentradas</t>
  </si>
  <si>
    <t>Empleados no capacitados</t>
  </si>
  <si>
    <t>Catastrofico</t>
  </si>
  <si>
    <t>Plan de Asistencia Técnica y Social a los Sistemas APS en comunidades rurales</t>
  </si>
  <si>
    <t>Ing. Horacio Mazara</t>
  </si>
  <si>
    <t>Director Ejecutivo</t>
  </si>
  <si>
    <t>Línea base 2018</t>
  </si>
  <si>
    <t>Meta Anual 2019</t>
  </si>
  <si>
    <t>Presupuesto Anual 2019 (RD$)</t>
  </si>
  <si>
    <t>PLAN OPERATIVO ANUAL (POA) 2019</t>
  </si>
  <si>
    <t>Meta física 2019</t>
  </si>
  <si>
    <t>Plan Plurianual de Inversión Pública (PNPIP)</t>
  </si>
  <si>
    <t>Es el instrumento de mediano plazo esencial en facilitar la articulación entre los procesos de planificación y presupuesto, el cual contiene los programas y proyectos prioritarios a ser ejecutados y los respectivos requerimientos de recursos para financiar dichos programas y proyectos (Ley 498-06, art. 25, literal b).</t>
  </si>
  <si>
    <t>MEPyD</t>
  </si>
  <si>
    <t xml:space="preserve">% de avance </t>
  </si>
  <si>
    <t xml:space="preserve"> PNPIP           2019 -2022</t>
  </si>
  <si>
    <t xml:space="preserve"> PNPIP           2020 -2023</t>
  </si>
  <si>
    <t>Programar la ejecución de proyectos de inversión acorde a la planificación estrategica institucional en cumplimiento a la Ley No. 498-06 del Ministerio de Economía, Planificación y Desarrollo.</t>
  </si>
  <si>
    <t>Carta de Remisión al MEPyD</t>
  </si>
  <si>
    <t>1- Solicitar y recibir las informaciones a la Dirección de Supervisión y Fiscalización de Obras, unidades ejecutoras de proyecto e Ingerniería.                                                                                        2- Formulación de propuesta                                                                  3- Presentación a la MAE de propuesta                                                       4- Remisión al MEPyD.</t>
  </si>
  <si>
    <t>Falta de Respuesta en el tiempo límite establecido de las informaciones solicitadas</t>
  </si>
  <si>
    <t>que la MAE cree una comisión para solicitar la información con carácter de urgencia. Solicitar a la instancia de lugar prórroga para remisión. Crear un sistema de seguimiento y alerta temprana.</t>
  </si>
  <si>
    <t xml:space="preserve">Actualización de los indicadores de producción en el Plan Plurianual del Sector Público (PNPSP) a través del Sistema de Ruta/DIGEDES. </t>
  </si>
  <si>
    <t>Es uno de los cinco instrumentos del Sistema Nacional de Planificación e Inversión Pública que contiene los programas y proyectos prioritarios a ser ejecutados, con base a los lineamientos de la Estratégica Nacional de Desarrollo, la politica fiscal y el marco financiero del Presupuesto Plurianual (Ley 498-06)</t>
  </si>
  <si>
    <t xml:space="preserve">% de ejecución </t>
  </si>
  <si>
    <t xml:space="preserve"> PNPSP           2019 -2022</t>
  </si>
  <si>
    <t xml:space="preserve"> PNPSP             2020 -2023</t>
  </si>
  <si>
    <t>Establecer metas en los indicadores de gestión en un periodo acordes a una estratégia del sector e  informar a la institución pertinente, los avances en el cumplimiento de dichos logros.</t>
  </si>
  <si>
    <t>Remisión de informe al MEPyD y carga de datos en el Sistema RUTA</t>
  </si>
  <si>
    <t>Dirección de Operaciones, de Tratamiento y Financiera</t>
  </si>
  <si>
    <t>1- Solicitar las informaciones de producción a la Dirección de Operaciones                                                                                                                        2-Elaboración del informe                                                                                 3-Remisión al MEPyD.                                                                                               4- Cargar al Sistema RUTA los indicadores de produccion de agua potable y aguas residuales.</t>
  </si>
  <si>
    <t>Catastrófico</t>
  </si>
  <si>
    <t>Solicitar una extension del tiempo de entrega</t>
  </si>
  <si>
    <t xml:space="preserve">   Materias Penales </t>
  </si>
  <si>
    <t xml:space="preserve">Conjunto de actuaciones desplegadas por el órgano judicial y los demás intervinientes. </t>
  </si>
  <si>
    <t xml:space="preserve">Institucion </t>
  </si>
  <si>
    <t>Unidad</t>
  </si>
  <si>
    <t>Investigado el delito, la identificación y su grado de responsabilidad , también lograda la ejecución y efectivo cumplimiento de las consecuencias  de la falta cometida;en caso de que INAPA identifique infractores de las redes del suministro de aguas potables.</t>
  </si>
  <si>
    <t>Informes, Memorandums, sentencias, fotos como evidencias, acuerdos.</t>
  </si>
  <si>
    <t>Departemento Juridico</t>
  </si>
  <si>
    <t>Direccion de Operaciones y Direción Comercial</t>
  </si>
  <si>
    <t>1-Recibir Informacion de area correspondiente 2- Realizar la auditoria sobre el delito informado 3- a Solicitar el apoyo del ministerio publico 4- presentar acusacion si procede 5-Conciliar o no, notificar acusaciones  mediante acto de alguacil.</t>
  </si>
  <si>
    <t xml:space="preserve">Falta de informacion y/o documentacion </t>
  </si>
  <si>
    <t xml:space="preserve">Posible </t>
  </si>
  <si>
    <t xml:space="preserve">Alto </t>
  </si>
  <si>
    <t>Realizar un pre levantamiento de los datos y documentos recibidos.</t>
  </si>
  <si>
    <t xml:space="preserve">Constituir en los tribunales a nivel Nacional </t>
  </si>
  <si>
    <t>Resolver conflictos de relevancia jurídica que se susciten en el orden temporal y dentro del territorio de la República como parte de nuestro rol institucional.</t>
  </si>
  <si>
    <r>
      <t>Resuelto los litigios con eficacia de cosa juzgada</t>
    </r>
    <r>
      <rPr>
        <sz val="11"/>
        <color rgb="FF222222"/>
        <rFont val="Times New Roman"/>
        <family val="1"/>
      </rPr>
      <t>, sin perjuicio de cumplir otros actos que las leyes determinen, con la finalidad de cero condena a la institucion.</t>
    </r>
  </si>
  <si>
    <t>Informes Periciales,sentencias, fotos como evidencias, acuerdos.</t>
  </si>
  <si>
    <t>Dirección de Operaciones, Dirección Comercial, Seguridad Militar y otros entes Institucionales</t>
  </si>
  <si>
    <t xml:space="preserve">1-Transladar tribunar correspondiente    ( Penal,Civil) 2- Delegar un representante según la materia 3- Culminar el caso con las evidencias </t>
  </si>
  <si>
    <t>Falta de pruebas y/o evidencias, no llegar a la hora puntual a la audiencias</t>
  </si>
  <si>
    <t>poco probable</t>
  </si>
  <si>
    <t>Realizar mesa de Trabajo entre los integrantes del Departamento Juridico(Identificar pro o contras )</t>
  </si>
  <si>
    <t>Diseño de Sistemas de Alcantarillados</t>
  </si>
  <si>
    <t xml:space="preserve">Planos tecnicos y Presupuestos para la Construccion, Rehabilitacion y Ampliacion de los sistemas de  Recoleccion, Tratamiento y Disposicion de Aguas Residuales
</t>
  </si>
  <si>
    <t>UNIDAD</t>
  </si>
  <si>
    <t>Planos y presupuesto listos, y con todas las especificaciones tenicas necesarias, para proceder con uno de los procesos de contratacion exigidos por la ley de Compras y Contrataciones cuando la maxima autoridad lo requiera.</t>
  </si>
  <si>
    <t>Comunidaciones dirigidas a la Maxima Autoridad Ejecutiva del INAPA con presupuesto de la Obra, informe tecnico y planos.</t>
  </si>
  <si>
    <t>DIRECCION DE INGENIERIA</t>
  </si>
  <si>
    <t>1. Viajes de evaluación 
2. Estudio de fuentes
3. Levantamientos Topográficos
4. Estudios Geotécnicos
5. Diseño                                         
6. Presupuesto                                         
7. Registro Ambiental</t>
  </si>
  <si>
    <t>1    2     3     5     6</t>
  </si>
  <si>
    <t>2    2     3     5     6</t>
  </si>
  <si>
    <t>3    2     3     4     5     6</t>
  </si>
  <si>
    <t>4    2     3     4     5     6     7</t>
  </si>
  <si>
    <t xml:space="preserve">1. Disponibilidad de transporte y viaticos
2. Capacidad del Personal
3. Falta de catastro
4. Errores topograficos
5. Cambio Climatico (efectos fuentes)                                       
6. Urgencia de la Solicitud                                         
7. Disponibilidad Equipos y Software                                                                                                                                                                                                                                                                                                                                                                        8. Disponibilidad Terrenos para estudios geotecnicos                                                                                                                                                                                                                                                                                                                                                                                                                                 </t>
  </si>
  <si>
    <t>1. 25%
2. 25%
3. 10%
4. 25%
5. 25%                                       
6. 30%                                        
7. 30%                                                                                                                                                                                                                                                                                                                                                                                                                                     8. 80%</t>
  </si>
  <si>
    <t>1. Bajo
2. Alto
3. Alto
4. Alto
5. Moderado                                     
6. Alto                                      
7. Moderado                                                                                                                                                                                                                                                                                                                                                                                                                        8. Alto</t>
  </si>
  <si>
    <t>1-Fortalecimiento de capacidades ; 2. Mejoramiento logistica de transporte; 3.Equipamiento y fortalecimiento Dpto. De Hidrologia y Division de Topografia; 3. Adquisicion de computadoras y software; 4.Fortalecimiento de la preinversion en lo relativo a la compra de terrenos y estudios geotecnicos previo a la licitacion de las obras.</t>
  </si>
  <si>
    <t xml:space="preserve"> %</t>
  </si>
  <si>
    <t>1-Analizar y documentar los recursos de TI existente.</t>
  </si>
  <si>
    <t>2- Identificar y priorizar los riesgos.</t>
  </si>
  <si>
    <t>3- Estandarizar software de clientes internos, con una versión actualizada del sistema operativo.</t>
  </si>
  <si>
    <t>4- Determinar necesidad de uso de software por usuario.</t>
  </si>
  <si>
    <t>5-Realizar inventario de activos de TI.</t>
  </si>
  <si>
    <t>6- Implementar el uso de la linea base de Software autorizado.</t>
  </si>
  <si>
    <t>7- Gestionar la adquisición de la arquitetura de licenciamiento de Software.</t>
  </si>
  <si>
    <t>8- Implementar seguridad integrada y Monitoreo.</t>
  </si>
  <si>
    <t>9- Elaborar los planes de contingencias.</t>
  </si>
  <si>
    <t>10- Probar y ejecutar plan BCP.</t>
  </si>
  <si>
    <t>11- Migrar plataforma portal Web del INAPA.</t>
  </si>
  <si>
    <t>12-Implemetar servicios transaccional en linea.</t>
  </si>
  <si>
    <t>13- Desarrollar aplicación control de visistas.</t>
  </si>
  <si>
    <t>14- Gestionar adquisición activos de ti.</t>
  </si>
  <si>
    <t>15-Gestionar mantenimiento y servicios tecnológicos.</t>
  </si>
  <si>
    <t xml:space="preserve">Plan de reducción de costos y optimización de uso de recursos documentado. </t>
  </si>
  <si>
    <t>Consiste en la detección y prevencion del uso excesivo de recursos.</t>
  </si>
  <si>
    <t xml:space="preserve">Plan Aprobado. </t>
  </si>
  <si>
    <t xml:space="preserve">1.Diseño del plan de reduccion de costos y optimizacion de recursos.   2.Validar plan.                                                       </t>
  </si>
  <si>
    <t>Plan de reducción de costos y optimización de uso de recursos implementado.</t>
  </si>
  <si>
    <t>Consiste en la eliminacion sistematica del uso excesivo de recursos.</t>
  </si>
  <si>
    <t xml:space="preserve">Informes de Ejecución de ingresos y gastos.       </t>
  </si>
  <si>
    <t>1.Elaboracion de informes financieros de seguimiento.</t>
  </si>
  <si>
    <t xml:space="preserve">Manual de Políticas y Procedimientos Administrativos, Financieros y de Compras documentado. </t>
  </si>
  <si>
    <t>Estandarización de los Procedimientos Administrativos, Financieros y de Compras.</t>
  </si>
  <si>
    <t>Optimización de los Procesos Administrativos Financieros y de Compras.</t>
  </si>
  <si>
    <t xml:space="preserve">Manual Aprobado.   </t>
  </si>
  <si>
    <t xml:space="preserve">1.Rediseño de documentos existentes.                                            2. Aprobación y publicación de documentos.                                  </t>
  </si>
  <si>
    <t>Mejora y agilización de los trámites de los procesos, procurando siempre la transparencia, eficiencia, eficacia, economía y demás principios establecidos en la normativa.</t>
  </si>
  <si>
    <t>Actas o informes de actividades realizadas.    Informes de auditoria de procesos.</t>
  </si>
  <si>
    <t>1.Actas o informes de actividades realizadas.                             2.Informes de auditoria de procesos.</t>
  </si>
  <si>
    <t>Incumplimiento de los procedimientos establecidos.</t>
  </si>
  <si>
    <t>Seguimiento al cumplimiento de los procedimientos establecidos de todos los involucrados.</t>
  </si>
  <si>
    <t xml:space="preserve"> Muestras analizadas</t>
  </si>
  <si>
    <t xml:space="preserve">Se refiere a las muestras analizadas (microbiologicas y fisicos quimicas) de aguas potables, superficial, subterranea y residual.
</t>
  </si>
  <si>
    <t>Parte interesada (Clientes internos y externos)</t>
  </si>
  <si>
    <t>Ud</t>
  </si>
  <si>
    <t xml:space="preserve">Analizadas todas las muestras solicitadas por los clientes (internos y externos), con resultados confiables y entregados en el tiempo establecido, para garantizar su satisfacción, </t>
  </si>
  <si>
    <t>Dirección de Calidad del Agua</t>
  </si>
  <si>
    <t xml:space="preserve">Laboratorio </t>
  </si>
  <si>
    <t>1. Recepción de muestras conforme a las condiciones de aceptación.
2. Realización de análisis de las muestras.
3. Realización de los informes de resultados.</t>
  </si>
  <si>
    <t>Humanos
Equipos. Insfraestructura
Materiales (reactivos, medios de cultivos, )</t>
  </si>
  <si>
    <t>1. Falta de materiales (reactivos, medios de cultivos,) .
2. No calibración de los equipos.
3.Falla en un equipo.
4. pérdida de la muestra.
5. Rotura del frasco.               6. Error humano.</t>
  </si>
  <si>
    <t xml:space="preserve">Posible.
</t>
  </si>
  <si>
    <t>Grave (4)</t>
  </si>
  <si>
    <t xml:space="preserve">1. Realizar y someter plan de compras trimestral a tiempo para solventar la demanda de análisis de agua y así evitar rotura de stock.
2. Seguimiento y monitoreo de las solicitudes de compras (medios de cultivo, reactivos quimicos, material gastable y equipos) por parte de personal responsable del Laboratorio y departamento de compras.                                            3. Realizar las solicitudes de servicio de calibración de acuerdo al plan.                                    4. Capacitar el personal.
</t>
  </si>
  <si>
    <t xml:space="preserve">Acueductos con controles sanitarios </t>
  </si>
  <si>
    <t>Monitorear la calidad del agua que se brinda a la población en los acueductos del inapa que están en control sanitario</t>
  </si>
  <si>
    <t>Acueductos con control sanitario</t>
  </si>
  <si>
    <t xml:space="preserve">Aumentar el número de acueductos con Control Sanitario </t>
  </si>
  <si>
    <t xml:space="preserve">Programar viajes. Solicitar nombramiento de los recolectores de muestra. Incluir en el control sanitario los acueductos que no vienen al laboratorio </t>
  </si>
  <si>
    <t>Compra de materiales, reactivos y equipos de laboratorio. Nombramiento de los recolectores de muestra</t>
  </si>
  <si>
    <t xml:space="preserve">Realizar las inspecciones sanitarias en cada acueducto por lo menos una vez al año </t>
  </si>
  <si>
    <t xml:space="preserve">Llenar el formulario de inspecciones sanitarias. Toma de muestra de fuentes para análisis de laboratorio. </t>
  </si>
  <si>
    <t>Personal técnico , vehículo institucional, viáticos, combustible</t>
  </si>
  <si>
    <t>Muestreo de fuentes</t>
  </si>
  <si>
    <t>Mantener una base de datos actualizado del monitoreo de fuentes</t>
  </si>
  <si>
    <t xml:space="preserve">Institucion/ Población </t>
  </si>
  <si>
    <t>Fuentes</t>
  </si>
  <si>
    <t xml:space="preserve">Realizar el  Muestreo de cada Fuente por lo menos una vez al año  </t>
  </si>
  <si>
    <t>Carpeta de resultados de análisis</t>
  </si>
  <si>
    <t xml:space="preserve">Coordinar con el laboratorio. Coordinar con los muestreadores y los encargados provinciales. Solicitar transporte. </t>
  </si>
  <si>
    <t xml:space="preserve">Personal técnico , vehículo institucional, viáticos, combustible, equipos y herramientas de laboratorio </t>
  </si>
  <si>
    <t>Ocurrencia de fenómenos atmosféricos, falta de vehículos, falta de logística de laboratorio</t>
  </si>
  <si>
    <t xml:space="preserve">Cumplir con la programaciíon anual de muestreo de fuentes. Solicitar con tiempo los mateiales y el vehículo </t>
  </si>
  <si>
    <t>Plan Anual de Seguridad del Agua</t>
  </si>
  <si>
    <t>Sistema de gestión documentado</t>
  </si>
  <si>
    <t xml:space="preserve">Implementación de un sistema de gestión documentado </t>
  </si>
  <si>
    <t xml:space="preserve">Institucion/ Usuario </t>
  </si>
  <si>
    <t>Procedimientos documentados</t>
  </si>
  <si>
    <t>Irnos encaminado hacia la organizacion de un Sistema de Gestión Institucional regido por la norma ISO9000 y estar acorde a las exigencias organizacional del país y a nivel internacional</t>
  </si>
  <si>
    <t>Registro de Documentación</t>
  </si>
  <si>
    <t>Cronograma de trabajo de fechas, dias  horas  y personal destinado para la realizar la documentación de  todos los procedimientos del área programado a realizar</t>
  </si>
  <si>
    <t>Personal técnico, materiales gastable, equipos</t>
  </si>
  <si>
    <t>Falta de personal y de las herramientas y materiales para realizar el trabajo</t>
  </si>
  <si>
    <t xml:space="preserve">Planificar con anticipación </t>
  </si>
  <si>
    <t>Acreditación laboratorio en coliformes totales, fecales en aguas y aguas residuales, determinación de pH, sólidos totales, sólidos totales suspendidos, Demanda Química de Oxigeno, Demanda Bioquímica de Oxigeno en agua residuales</t>
  </si>
  <si>
    <t xml:space="preserve">Se refiere a la acreditación de los parámetros: coliformes totales, coliformes fecales en aguas y aguas residuales, determinación de pH, sólidos totales, sólidos totales suspendidos, Demanda Química de Oxigeno, Demanda Bioquímica de Oxigeno en agua residuales por parte de un organismo de acreditación </t>
  </si>
  <si>
    <t>Clientes externos  y     Institución (INAPA)</t>
  </si>
  <si>
    <t xml:space="preserve"> % de avance  en la implementación de la Norma ISO 17025:2005 </t>
  </si>
  <si>
    <t xml:space="preserve">85 % de avance en la implementación de la Norma ISO 17025:2005 </t>
  </si>
  <si>
    <t xml:space="preserve">                                              100 % de los parámetros acreditados a la Norma ISO 17025:2005.</t>
  </si>
  <si>
    <t xml:space="preserve">Acreditación del laboratoriolos en los parámetros: coliformes totales, coliformes fecales en aguas y aguas residuales, determinación de pH, sólidos totales, sólidos totales suspendidos, Demanda Química de Oxigeno, Demanda Bioquímica de Oxigeno en agua residuales </t>
  </si>
  <si>
    <t>Certificado de acreditación otorgado por el Organismo de Acreditación Dominicana (ODAC)</t>
  </si>
  <si>
    <t>Direccion Ejecutiva.</t>
  </si>
  <si>
    <t>Dirección de Calidad del Agua  jcon el Laboratorio</t>
  </si>
  <si>
    <t xml:space="preserve">Conseción de la acreditación.   </t>
  </si>
  <si>
    <t>N.A</t>
  </si>
  <si>
    <t>Humanos
Equipos.
Materiales (reactivos, medios de cultivos)</t>
  </si>
  <si>
    <t xml:space="preserve">
1. Falta de presupuesto para la acreditación (pago acreditación y mantenimiento de acreditación).                                  2. No calibración de los equipos dentro del alcance de acreditación.  3. No participación en pruebas interlaboratoriales.                   4. No realización de auditoría.                                       5. No cerrar las no conformidades mayores.
6. Salida del personal técnico que ya está cualificado en el área dentro del alcance de acreditación. </t>
  </si>
  <si>
    <t xml:space="preserve">1. Asignación de presupuesto para la acreditación (calibración de equipos según programa, participación en pruebas interlaboratoriales, realización en auditoría,).          2. Gestionar todas las acciones con tiempo para el cierre de las no conformidades.                              3. Crear mejores condiciones salariales al personal técnico que recientemente se incorporó al laboratorio al igual que al resto. </t>
  </si>
  <si>
    <t>1,2,9</t>
  </si>
  <si>
    <t>11, 6, 12</t>
  </si>
  <si>
    <t>5, 12</t>
  </si>
  <si>
    <t>5, 6</t>
  </si>
  <si>
    <t xml:space="preserve"> 1. Adaptar, revisar y aprobar los procedimientos  dentro del alcance de acreditación a los métodos estandar edición 23.                                                             2. Verificar los métodos dentro del alcance de acreditación pendiente.                                             3. Estimar la incertidumbre de la medición de los métodos dentro del alcance de acreditación.                                                                                          4. Realizar informe de validación de los métodos dentro del alcance de acreditación.                                                                                                           5. Calibrar los equipos.                                                                                                   6. Participar en ensayos de interlaboratoriales en los métodos dentro del alcance de acreditación.                                                                                                       7. Realizar la revisión por la dirección.                                                                               8.  Participar en una auditoría.                                                                                        9. Revisión por la dirección.                                                                                                                       10. Completar formato para la solicitud de acreditación del Organismo de Acreditación Dominicana (ODAC).                                                                           11. Transición de la ISO 17025:2005 a la Norma ISO 17025:2017.                                    12. Evaluación documental por parte de la ODAC                                                                                                                                                                       13. Plan de acciones correctivas.                                                                                         14. Cierre de las acciones correctivas.                                                                                           </t>
  </si>
  <si>
    <t>Acueductos urbanos con control sanitario</t>
  </si>
  <si>
    <t>Unificación de acueductos en  control sanitario urbanos y rurales</t>
  </si>
  <si>
    <t>Acueductos rurales en  control sanitario</t>
  </si>
  <si>
    <t>Realizar muestreo bacteriológico periódicamente  en los acueductos rurales</t>
  </si>
  <si>
    <t>Registro de Acueductos rurales con control sanitario</t>
  </si>
  <si>
    <t>Coordinar con el departamento APS. Realizar el levantamiento de los puntos a poner en control sanitario, coordinar con el laboratorio, coordinar con los muestreadores y encargados provinciales</t>
  </si>
  <si>
    <t xml:space="preserve">Personal técnico , vehículo institucional, viáticos, combustible, material de laboratorio, muestreadores </t>
  </si>
  <si>
    <t>191, 833.00</t>
  </si>
  <si>
    <t>Aumentar el número de provincias en el Sistema de Monitoreo de la Potabilidad del Agua, SISMOPA</t>
  </si>
  <si>
    <t xml:space="preserve">Nombramiento de recolector de muestras, suministro de combustible, adquisición de flotas, suministro de comparadores de cloro. </t>
  </si>
  <si>
    <t>Nombramiento del personal y equipos que se utilizan para desasrrollar las actividades</t>
  </si>
  <si>
    <t>Listado de Asistencia</t>
  </si>
  <si>
    <t>Reuniones. Educación. Visitas de plantas por parte de las comunidades, escuelas</t>
  </si>
  <si>
    <t>Viáticos, drone, proyectores, brochures</t>
  </si>
  <si>
    <t>Falta de empoderamiento por parte de las comunidades</t>
  </si>
  <si>
    <t>Instalación de Sistemas Medición en las plantas</t>
  </si>
  <si>
    <t>Instalar a la entrada y salida de las plantas potabilizadoras, para medir pérdidas de agua dentro de la planta y la producción real de la misma</t>
  </si>
  <si>
    <t>Verificada la producción real del Agua Tratada y comparada las pérdidas en la planta Potabilizadora.</t>
  </si>
  <si>
    <t>Informe de Registro mensual de la producion comparada  con la curva de consumo de la suma de los micromedidores</t>
  </si>
  <si>
    <t>Dirección de Tratamiento</t>
  </si>
  <si>
    <t>1-Instalación de reglas de medición en todas las plantas</t>
  </si>
  <si>
    <t>2-Adquisición e Instalación de Macromedidores Electromagnétio (10 unidades)</t>
  </si>
  <si>
    <t>3-Calibración, Instalación de Softwarte y Entrenamiento</t>
  </si>
  <si>
    <t>4-Construcción de Unidades de Medición (Canal Parshall, Rectangular, etc.)</t>
  </si>
  <si>
    <t>Poco Probable (50 %)</t>
  </si>
  <si>
    <t>Reparación de Macromedidores en la planta</t>
  </si>
  <si>
    <t>Recuperar el funcionamiento de los macromedidores instalados</t>
  </si>
  <si>
    <t>Informes de Reparaciones</t>
  </si>
  <si>
    <t>1-Levantamiento de los medidores Instalados en las Plantas</t>
  </si>
  <si>
    <t>2-Reparación y calibración de Medidores</t>
  </si>
  <si>
    <t xml:space="preserve"> Probable (80 %)</t>
  </si>
  <si>
    <t>Plan de Mejora de Procesos en Plantas Potabilizadoras</t>
  </si>
  <si>
    <t>implementar la cartilla de operación para mejorar la eficiencia de los procesos de Potabilización</t>
  </si>
  <si>
    <t>% Implementación</t>
  </si>
  <si>
    <r>
      <rPr>
        <sz val="11"/>
        <rFont val="Times New Roman"/>
        <family val="1"/>
      </rPr>
      <t>Procesos</t>
    </r>
    <r>
      <rPr>
        <strike/>
        <sz val="11"/>
        <rFont val="Times New Roman"/>
        <family val="1"/>
      </rPr>
      <t xml:space="preserve"> </t>
    </r>
    <r>
      <rPr>
        <sz val="11"/>
        <rFont val="Times New Roman"/>
        <family val="1"/>
      </rPr>
      <t>eficientizados e indice de potabilidad a la salida de la planta dentro de las normas</t>
    </r>
  </si>
  <si>
    <t>Reporte de Calidad de Agua del punto fijo a la salida de la Planta</t>
  </si>
  <si>
    <t xml:space="preserve">1-Pruebas de Jarras en Plantas </t>
  </si>
  <si>
    <t>Probable (50%)</t>
  </si>
  <si>
    <t>2- Equipamiento de las provincias para eficientización de la operación de las plantas</t>
  </si>
  <si>
    <t>Aumento de Cobertura Segura de Cloración</t>
  </si>
  <si>
    <t>Tener asegurado el proceso de cloración en todos  los S.A.A.P</t>
  </si>
  <si>
    <t>% de Cobertura</t>
  </si>
  <si>
    <t>Todos los acueductos con alternativas seguras de cloración</t>
  </si>
  <si>
    <t>informe Indicadores de Cobertura de Sistemas de cloración</t>
  </si>
  <si>
    <t xml:space="preserve">1-Construcción, Fabricación y/o Instalación de Cloradores </t>
  </si>
  <si>
    <t>2-Envio de Brigadas y Equipos</t>
  </si>
  <si>
    <t>Programa de Limpieza y Desinfección</t>
  </si>
  <si>
    <t>Implementar el programa de Limpieza y Desinfección en todos los Sistemas</t>
  </si>
  <si>
    <t xml:space="preserve"> acueductos en condiciones sanitarias óptimas para preservar la calidad del agua</t>
  </si>
  <si>
    <t>Informes de Ejecución Programa</t>
  </si>
  <si>
    <t>1-Solicitud de Compra de los materiales herramientas de Limpieza y Desinfección</t>
  </si>
  <si>
    <t>1-Distribución de Herramientas de Limpieza y Desinfección a cada sistema</t>
  </si>
  <si>
    <t>2- Limpieza y Desinfección cada seis meses</t>
  </si>
  <si>
    <t>Plan de Mejora Acondicionamiento de las Divisiones de Tratamiento Provincial</t>
  </si>
  <si>
    <t>Habilitar y/o acondicionar las oficinas de las Divisiones de Tratamiento provincial dotandolas de las herramientas básicas para la realización de su trabajo</t>
  </si>
  <si>
    <t>Eficientizadas las labores administrativas y gerenciales del área de tratamiento</t>
  </si>
  <si>
    <t>Disminución del tiempo de generación de informes</t>
  </si>
  <si>
    <t>Dirección Administrativa</t>
  </si>
  <si>
    <t>1- Levantamiento de Necesidades de Equipamiento de Oficina en todas las provincias</t>
  </si>
  <si>
    <t>2-Solicitud de compras de Equipamiento de Oficinas</t>
  </si>
  <si>
    <t>2-Equipamiento de Oficina para los Encargados de Tratamiento Provincial</t>
  </si>
  <si>
    <t>Programa de Capacitación  (Certificación de Operadores de Planta y Técnicos de Tramaniento)</t>
  </si>
  <si>
    <t>Cursos-Talleres de Capacitación de Operadores</t>
  </si>
  <si>
    <t>1-Elaboración de Listado de Operadores a Certificar</t>
  </si>
  <si>
    <t>2-Preparación de Grupos a recibir certificación por region</t>
  </si>
  <si>
    <t>3-Impartición de capacitación a operadores del area de potabilización</t>
  </si>
  <si>
    <t>4-Coordinar la asistencia de los técnicos a las capacitaciones solicitadas</t>
  </si>
  <si>
    <t>Sostenibilidad en Abastecimiento de Sustancias Químicas</t>
  </si>
  <si>
    <t>Distribución a tiempo de todas las sustancias químicas para asegurar la sostenibilidad de la potabilización</t>
  </si>
  <si>
    <t>%Implementación</t>
  </si>
  <si>
    <t>Aseguramiento de la potabilización del agua en los 315 Acueductos dirigidos por INAPA</t>
  </si>
  <si>
    <t>Informe de Consumo y existencia de sustancias químicas</t>
  </si>
  <si>
    <t>1.- Solicitud de Compra de  de Sustancias Quimicas</t>
  </si>
  <si>
    <t>2- Viajes de Distribución de sustancias químicas (Incluye logística, transporte)</t>
  </si>
  <si>
    <t>Falta  Disponibilidad de vehiculos/Combustible</t>
  </si>
  <si>
    <t>Probable (25%)</t>
  </si>
  <si>
    <r>
      <rPr>
        <sz val="11"/>
        <rFont val="Times New Roman"/>
        <family val="1"/>
      </rPr>
      <t>Consiste en la elaboración e implementación de planes de mantenimiento preventiv</t>
    </r>
    <r>
      <rPr>
        <sz val="11"/>
        <color theme="1"/>
        <rFont val="Times New Roman"/>
        <family val="1"/>
      </rPr>
      <t xml:space="preserve">o en las Plantas Potabilizadoras. </t>
    </r>
  </si>
  <si>
    <t>100% documentado e Implementado</t>
  </si>
  <si>
    <t>100% documentado</t>
  </si>
  <si>
    <t>25% implementado</t>
  </si>
  <si>
    <t>50% implementado</t>
  </si>
  <si>
    <t xml:space="preserve">Infraestructura en condiciones de funcionalidad adecuada </t>
  </si>
  <si>
    <t>Informe de Ejecución de mantenimientos</t>
  </si>
  <si>
    <t>Compras</t>
  </si>
  <si>
    <t>1-Creación de Manuales y Cartillas de Mantenimiento</t>
  </si>
  <si>
    <t>2-Solicitud de Adquisió de Kit Basico Herramientas</t>
  </si>
  <si>
    <t>3-Elaboración de Despacho para Distribución de Equipos, herramientas y materiales</t>
  </si>
  <si>
    <t>4- Revisión de Plan de Mantenimiento</t>
  </si>
  <si>
    <t>Programa Mantenimiento a Sistemas de Cloración</t>
  </si>
  <si>
    <t>Consiste darle mantenimiento a los sistemas de cloración de manera continua</t>
  </si>
  <si>
    <t>Sistemas de cloración Rehabilitados</t>
  </si>
  <si>
    <t>Informe de Cobertura de Rehabilitación</t>
  </si>
  <si>
    <t>1.Creación/Documentación de Procedimientos de Mantenimiento</t>
  </si>
  <si>
    <t>2. Solicitud de Compras de Materiales para mantenimiento</t>
  </si>
  <si>
    <t>3. Revisión del Plan de Mantenimiento</t>
  </si>
  <si>
    <t>Plan de Mantenimiento Preventivo y Correctivo en Plantas Potabilizadoras, documentado e implementado</t>
  </si>
  <si>
    <t>% de avance documentación y %  implementacion</t>
  </si>
  <si>
    <t>Formulación de informe con las condiciones actuales de las infraestructuras física de los sistemas de las Plantas de Tratamiento de Agua Potable</t>
  </si>
  <si>
    <t>Unidades Visitadas</t>
  </si>
  <si>
    <r>
      <rPr>
        <strike/>
        <sz val="11"/>
        <color rgb="FFFF0000"/>
        <rFont val="Times New Roman"/>
        <family val="1"/>
      </rPr>
      <t xml:space="preserve"> </t>
    </r>
    <r>
      <rPr>
        <sz val="11"/>
        <color theme="1"/>
        <rFont val="Times New Roman"/>
        <family val="1"/>
      </rPr>
      <t>Informes</t>
    </r>
  </si>
  <si>
    <t xml:space="preserve">1-Realizar Viajes de Levantamiento de información sobre estado de Infraestructura de Tratamiento (Aguas Residuales y Potable) </t>
  </si>
  <si>
    <t>2- Elaboración de Diagnostico de Infraestructura de Potabilización y Tratamiento (Nivel Central)</t>
  </si>
  <si>
    <t>3-Elaboración de Inventario (Catastro)</t>
  </si>
  <si>
    <t>Plan de Rehabilitación de Plantas implementado.</t>
  </si>
  <si>
    <t>Consiste en un plan para la ejecución de los trabajos de rehabilitación de las plantas</t>
  </si>
  <si>
    <t>Unidades rehabilitadas</t>
  </si>
  <si>
    <t>Informes de Rehabilitación</t>
  </si>
  <si>
    <t>Dirección de Tratamientos</t>
  </si>
  <si>
    <t>1-Levantamiento de las necesidades de Rehabilitación</t>
  </si>
  <si>
    <t xml:space="preserve">2-Generar Ordenes de Trabajo para Rehabilitaciones </t>
  </si>
  <si>
    <t>3-Ejecución de Rehabilitaciones Menores en Plantas Potabilizadoras</t>
  </si>
  <si>
    <t>Programa de Eficientización de Plantas de Aguas Residuales</t>
  </si>
  <si>
    <t xml:space="preserve">Obtener  Plantas de Aguas Residuales seguras y bien administradas </t>
  </si>
  <si>
    <t xml:space="preserve">Plantas con tratamiento seguro y en buen funcionamiento </t>
  </si>
  <si>
    <t>Cantidad de Plantas de Tratamiento Seguras</t>
  </si>
  <si>
    <t>Dirección de Ingeniería</t>
  </si>
  <si>
    <t xml:space="preserve">1. Implementación de la Cartilla de Operación y Mantenimiento.                               </t>
  </si>
  <si>
    <t xml:space="preserve">   2-Solicitud del personal mínimo necesario para el buen funcionamiento de los sistemas de tratamiento y su capacitación.</t>
  </si>
  <si>
    <t xml:space="preserve">Instalación de Sistemas Medición en las plantas de tratamiento de aguas residuales </t>
  </si>
  <si>
    <t>Instalar a la entrada y salida de las plantas sistemas de medición  para medir la producción real de la misma.</t>
  </si>
  <si>
    <t xml:space="preserve">Unidades                             </t>
  </si>
  <si>
    <t>Datos Reales de la cantidad de agua tratada</t>
  </si>
  <si>
    <t>Informe de Producción de Agua Tratada</t>
  </si>
  <si>
    <t xml:space="preserve">1-Elección de los sistemas a instalarle las unidades de medición.       </t>
  </si>
  <si>
    <t>Rehabilitación de  Plantas de Tratamiento Aguas Residuales</t>
  </si>
  <si>
    <t>Luego del diágnostico se elaborará un plan para la ejecución de los trabajos de rehabilitación de las plantas.</t>
  </si>
  <si>
    <t>Unidades                                     (plantas rehabilitadas)</t>
  </si>
  <si>
    <t>Plantas de Aguas Residuales en adecuado funcionamiento</t>
  </si>
  <si>
    <t>Cantidad de Plantas Rehabilitadas</t>
  </si>
  <si>
    <t>1-Evaluaciones de Plantas de Tratamiento a Rehabilitar</t>
  </si>
  <si>
    <t>2-Generación de Ordenes de Trabajo para Rehabilitación</t>
  </si>
  <si>
    <t>3-Ejecución de Rehabilitaciones</t>
  </si>
  <si>
    <t xml:space="preserve">Dos veces al año: Realizar chequeo médico. Vacunación según lo establecido por Salud Pública. Distribución de EPP/6 meses. </t>
  </si>
  <si>
    <t>Dirección de Tratamiento /Dirección de Operaciones</t>
  </si>
  <si>
    <t>1-Realizar Chequeo Medico cada Seis meses</t>
  </si>
  <si>
    <t xml:space="preserve">Aplicación de vacunación  y deparasitantes.                          </t>
  </si>
  <si>
    <t>Distribución de EPP.</t>
  </si>
  <si>
    <t xml:space="preserve">Programa de Capacitación in situ a Operadores y Ayudantes en Plantas de Aguas Residuales </t>
  </si>
  <si>
    <t xml:space="preserve">Cursos-Talleres de Capacitación </t>
  </si>
  <si>
    <t xml:space="preserve">1-Preparación de Talleres </t>
  </si>
  <si>
    <t xml:space="preserve">2-Impartición de Talleres </t>
  </si>
  <si>
    <t>Muestreo de Calidad de Agua</t>
  </si>
  <si>
    <t>X</t>
  </si>
  <si>
    <t>Programa de Mantenimiento preventivo y correctivo en plantas de Tratamiento</t>
  </si>
  <si>
    <t>Limpieza de Plantas de tratamiento de Aguas Residuales</t>
  </si>
  <si>
    <t>Que los sistemas de alcantarillados se mantengan en servicio continuo</t>
  </si>
  <si>
    <t>1-Programación de Limpiezas Y Distribución Logistica</t>
  </si>
  <si>
    <t>Realizar limpieza de unidades y áreas circundantes de las plantas. Pintura en general.</t>
  </si>
  <si>
    <t>Asistencia Tecnica a la Dirección de Desarrollo Provincial</t>
  </si>
  <si>
    <t>Departamentos provinciales con la capacidad de tomar decisiones administrativas y operativas dentro de las limitaciones generales establecidas por la Institución desde la Cede Central.</t>
  </si>
  <si>
    <t>INAPA Central/Provincias Desconcentradas</t>
  </si>
  <si>
    <t>Mejorar la gestión en el area operativa y administrativa de las provincias desconcentradas.</t>
  </si>
  <si>
    <t>1. Realizar levantamientos de las condiciones de las provincias.               2. Elaborar un plan de trabajo Provincial. 3. Socioalización Plan de Trabajo con los diferentes Directores.</t>
  </si>
  <si>
    <t>Gestión incorrecta de las Provincias</t>
  </si>
  <si>
    <t>Poco Probable</t>
  </si>
  <si>
    <t>Investigaciones minuciosas de las condiciones actuales de las provincias a desconcentrar.</t>
  </si>
  <si>
    <t>Mejorar la continuidad y calidad de los servicios operativos brindados</t>
  </si>
  <si>
    <t>Capacitar a los empleados.</t>
  </si>
  <si>
    <t>1. Detectar las necesidades.                    2. Realizar los levantamientos.              3. Redactar los manuales.</t>
  </si>
  <si>
    <t>OCSAS descentralizadas</t>
  </si>
  <si>
    <r>
      <t xml:space="preserve">Implementar una Estrategia de descentralización de acueductos rurales de baja densidad poblacional, para la mejora y fortalecimiento de las </t>
    </r>
    <r>
      <rPr>
        <u/>
        <sz val="11"/>
        <rFont val="Times New Roman"/>
        <family val="1"/>
      </rPr>
      <t>OCSAS</t>
    </r>
  </si>
  <si>
    <t>INAPA/OCSAS</t>
  </si>
  <si>
    <t>Número de OCSAS conformadas</t>
  </si>
  <si>
    <t>OCAS constituida y fortalecida en sus capacidades para la gestion de los acueductos rurales</t>
  </si>
  <si>
    <t>Acta constitutiva</t>
  </si>
  <si>
    <t>Dirección de Desarrollo Provincial/Dpto. De Desarrollo Rural en APS</t>
  </si>
  <si>
    <t>1. Conformación y fortalecimiento de capacidades de las OCSAS (ASOCAR y Comites de Agua)</t>
  </si>
  <si>
    <t>Desconocimiento de sus deberes como ASOCAR</t>
  </si>
  <si>
    <t>Talleres de capacitación, auditorias, reestructuración de las ASOCAR</t>
  </si>
  <si>
    <t>Informe de la situación operativa, adminitrativa y social de las OCSAS conformadas</t>
  </si>
  <si>
    <t>Evaluación con la herramienta de la Fundación AVINA, sobre la mejora de gestión de las OCSAS</t>
  </si>
  <si>
    <t xml:space="preserve">Número de informes </t>
  </si>
  <si>
    <t>Al menos el 80% de las OCSAS evaluadas se gestionan de manera adecuada (puntuación mayor del 35% del Diagnóstico de AVINA)</t>
  </si>
  <si>
    <t>Departamento de Desarrollo Rural en APS</t>
  </si>
  <si>
    <t>Direccion Desarrollo Provincial</t>
  </si>
  <si>
    <t>1. Aplicación del diagnóstico Fundación AVINA
2. Matriz de mitigación de los riesgos encontrados</t>
  </si>
  <si>
    <t>Falta de procesamiento y abnalisis de la información</t>
  </si>
  <si>
    <t>Elaborar los procedimientos de aplicación y análisis de la información, seguimiento de los hallazgos</t>
  </si>
  <si>
    <t>Diagnóstico de la situación actual de las comunidades rurales en agua potable y saneamiento realizado</t>
  </si>
  <si>
    <t>Contar con información actualizada de las necesidades de agua potable y saneamiento de las comunidades rurales, niveles de prestación de servicio, y necesidades de aistencia técnica</t>
  </si>
  <si>
    <t>Número de reportes</t>
  </si>
  <si>
    <t>Necesidades de comunidades rurales identificadas</t>
  </si>
  <si>
    <t>Reportes de Comunidades en la WEB SIASAR</t>
  </si>
  <si>
    <t>N/A
CORAAS</t>
  </si>
  <si>
    <t>1. Realizar el levantamiento de encuestas del SIASAR
2. Validacion de las encuestas en la Web
 3. Capacitación socios estratégicos
4. Participación reuniones regionales</t>
  </si>
  <si>
    <t>Falta de personal y logistica para levantar información de comunidades rurales</t>
  </si>
  <si>
    <t>Perfil del personal idoneo, requerimiento de personal a RRHH</t>
  </si>
  <si>
    <t>Problemas informáticos</t>
  </si>
  <si>
    <t>Contratación de un adminitrador de estructuras WEB, a través del FOCARD-APS
Fortalecer las capacidades locales en IT y desarrollo de los reportes nacionales</t>
  </si>
  <si>
    <t>Brindar capacitaciones, asistencia técnica y social a las comunidades rurales, para la creación o fortalecimiento de su OCSA</t>
  </si>
  <si>
    <t>Número de asistencia técnica brindada</t>
  </si>
  <si>
    <t>Coordinación de asistencia técnica para la evaluación, rehabilitación y constucción de acueductos rurales comunitarios</t>
  </si>
  <si>
    <t>Dirección de Desarrollo Provincial/Departemento de Desarrollo Rural</t>
  </si>
  <si>
    <t>Direccion de Ingenieria/Dirección de Operaciones/ Ongs</t>
  </si>
  <si>
    <t>1. Coordinación para la evaluación, asesoria en la rehabilitación, construcción de acueductos rurales, instalación de cloración, conformacion equipos de trabajo</t>
  </si>
  <si>
    <t>Falta de recursos económicos y logistico</t>
  </si>
  <si>
    <t>Notificar a todos los involucrados</t>
  </si>
  <si>
    <t>Número de talleres impartidos a las ASOCAR</t>
  </si>
  <si>
    <t>OCSAS fortalecidas en sus capacidades para la gestion de los acueductos rurales</t>
  </si>
  <si>
    <t>Informes de los talleres/listados de participantes</t>
  </si>
  <si>
    <t>Departamento de Gestión Ambiental y Riesgo/ONGS</t>
  </si>
  <si>
    <t>1. Fortalecimiento de capacidades de las OCSAS</t>
  </si>
  <si>
    <t>falta de recursos económicos y logistico</t>
  </si>
  <si>
    <t xml:space="preserve">Campañas (Cuñas) Publicitarias y Documentales </t>
  </si>
  <si>
    <t>Se basa en filmicas, recopilación y levantamiento de informaciones precisas basadas en crear conciencia ciudadana sobre el tema, cuidadosamente editado  y terminado para ser colocadas en diferentes medios de comunicación de prensa televisiva, radial, escrita,digital, redes sociales, páginas web, etc. para los fines.</t>
  </si>
  <si>
    <t>Cuñas y/o Documentales</t>
  </si>
  <si>
    <t>Impactar de forma contundente en la mente de la ciudadanía, de tal manera que cada usuario pueda reconocer, cuidar  y valorar este recurso.</t>
  </si>
  <si>
    <t>Encuestas a usuarios, Estadísticas comerciales, Monitoreo medios de comunicación</t>
  </si>
  <si>
    <t>Cobertura Periodística, levantamiento o recopilación de informaciones a nivel nacional interna y externamente, entrevista a usuarios, alquiler de equipos necesarios para toma de fílmicas, toma de imágenes fotográficas,  ediciones, etc.</t>
  </si>
  <si>
    <t xml:space="preserve">Programa sobre Uso Racional del Agua </t>
  </si>
  <si>
    <t xml:space="preserve">Se trata de plasmar de manera física o virtual, imágenes concernientes al tema, con las instrucciónes de lugar,  que pongan en conocimiento al público objetivo (usuarios), la necesidad de implementar combios beneficiosos en sus servicios. </t>
  </si>
  <si>
    <t>4000 Brochour y/o Volantes y 20 exposiciones</t>
  </si>
  <si>
    <t>Coordinar con la Dirección Comercial, Impresión, entrega de brochures y/o volantes. Coordinar con Capacitación para realizar de levantamiento, visita a centros educativos.</t>
  </si>
  <si>
    <t>1. Tramites Simplificados</t>
  </si>
  <si>
    <t>Tramites de los servicios comercial simplificados y cargados en una plataforma tecnológica, haciendolos mas accesibles para los ciudadanos</t>
  </si>
  <si>
    <t>Cantidad de Tramites Simplificados</t>
  </si>
  <si>
    <t>4 tramites simplificados y cargado en plataforma tecnológica</t>
  </si>
  <si>
    <t>7 tramites simplificados y cargado en plataforma tecnológica</t>
  </si>
  <si>
    <t>Informe final del proceso de implementación de los Tramites</t>
  </si>
  <si>
    <t>DPyD-Departamento de Desarrollo Institucional</t>
  </si>
  <si>
    <t>1.1. Simplificar los Tramites para brindar servicios al ciudadano/cliente de la Dirección Comercial</t>
  </si>
  <si>
    <t>No contar con los recursos tecnologicos necesarios para la implementacion de los procesos simplificados</t>
  </si>
  <si>
    <t>medio</t>
  </si>
  <si>
    <t>Alta</t>
  </si>
  <si>
    <t>Realizar una planificacion de los recursos necesarios, solicitando su compra.</t>
  </si>
  <si>
    <t>Dirección Tecnología</t>
  </si>
  <si>
    <t>1.2. Desarrollo de la Plataforma para cargar los tramites simplificados y ponerlos al alcance de la ciudadanía</t>
  </si>
  <si>
    <t>1.3. integración de los tramites en la plataforma</t>
  </si>
  <si>
    <t>No tener un equipo de atencion al cliente adecuado para dar respuesta a los inconvenientes de los clientes</t>
  </si>
  <si>
    <t>bajo</t>
  </si>
  <si>
    <t>fortalecer la unidad de atencion al cliente de la direccion comercial</t>
  </si>
  <si>
    <t>Dirección Tecnología, Dirección Comercial</t>
  </si>
  <si>
    <t>1.4. Corrida de prueba del sistema</t>
  </si>
  <si>
    <t>1.5. Puesta en ejecución de los Tramites</t>
  </si>
  <si>
    <t>3. Manual de Procedimientos institucional del INAPA</t>
  </si>
  <si>
    <t>Documentar los procedimientos por unidad administrativa.</t>
  </si>
  <si>
    <t>Porcentaje de Unidades Administrativa con Procedimientos Documentados</t>
  </si>
  <si>
    <t>Procedimientos de Unidades Administrativas documentados</t>
  </si>
  <si>
    <t>Manual de Procedimiento Institucional</t>
  </si>
  <si>
    <t>DPyD- Departamento de Desarrollo Institucional</t>
  </si>
  <si>
    <t>Dirección TIC</t>
  </si>
  <si>
    <t>3.1. Documentar Procedimientos de la Dirección TIC</t>
  </si>
  <si>
    <t>No contar con el personal suficiente para el levantamiento y analisis de la informacion</t>
  </si>
  <si>
    <t>Solicitar a la direccion de RRHH la contratacion del personal necesario</t>
  </si>
  <si>
    <t>Departamento Jurídico</t>
  </si>
  <si>
    <t>3.2. Documentar Procedimientos del Depto. Jurídico</t>
  </si>
  <si>
    <t>3.3. Documentar Procedimientos de la Dirección de Operaciones</t>
  </si>
  <si>
    <t>No contar con las herramientas adecuadas para el modelado y analisis de los procesos</t>
  </si>
  <si>
    <t>Solcitar a la Direccion TIC la instalacion de las herramientas tecnologicas necesarias</t>
  </si>
  <si>
    <t>Dirección de Tratamiento de Agua</t>
  </si>
  <si>
    <t>3.4. Documentar Procedimientos de la Dirección de Tratamiento de Agua</t>
  </si>
  <si>
    <t>3.5. Documentar los Procedimientos de la Dirección de Calidad del Agua</t>
  </si>
  <si>
    <t>No contar con el apoyo de las unidades para el levantamiento de información</t>
  </si>
  <si>
    <t>Solicitar apoyo por parte de la MAE para</t>
  </si>
  <si>
    <t>3.6. Documentar Procedimientos de la Dirección de Ingeniería</t>
  </si>
  <si>
    <t>Dirección de Supervisión y Fiscalización de Obras</t>
  </si>
  <si>
    <t>3.7. Documentar Procedimientos de la Dirección de Dirección de Supervisión y Fiscalización de Obras</t>
  </si>
  <si>
    <t>7. Sistema de Auditoria de Procesos</t>
  </si>
  <si>
    <t>Establecer un sistema de Auditoria de Procesos para asegurar la ejecución y mejora continua de los mismos</t>
  </si>
  <si>
    <t>Auditorias realizadas</t>
  </si>
  <si>
    <t>Sistema de medicion de cumplimiento de los procesos del INAPA</t>
  </si>
  <si>
    <t>Informe final de auditorias</t>
  </si>
  <si>
    <t xml:space="preserve">DPyD- Departamento de Calidad en la Gestión </t>
  </si>
  <si>
    <t>7.1. Realizar la Planificación de las auditorias de procesos para el 2019</t>
  </si>
  <si>
    <t xml:space="preserve">7.2. Llevar a acabo las auditorias </t>
  </si>
  <si>
    <t>2. Manual de Organización y Funciones Actualizado</t>
  </si>
  <si>
    <t>Actualización del Manual de Organización funciones para ajustarlo a la estructura organizacional del INAPA.</t>
  </si>
  <si>
    <t>Cantidad de Unidades Administrativas con sus funciones actualizadas</t>
  </si>
  <si>
    <t>Resolución aprobatoria del Manual de Organización y Funciones</t>
  </si>
  <si>
    <t>2.1. Definición de Herramienta para levantamiento de información</t>
  </si>
  <si>
    <t>Direcciones del INAPA</t>
  </si>
  <si>
    <t>2.2. Levantamiento de Información con las Unidades Administrativas del INAPA</t>
  </si>
  <si>
    <t>2.3. Elaboración del Documento preliminar</t>
  </si>
  <si>
    <t>Solicitar apoyo por parte de la MAE para la ejecucion del trabajo</t>
  </si>
  <si>
    <t>2.4. Validación por parte del Ministerio de Administración Pública</t>
  </si>
  <si>
    <t>OES 7.3: Incrementar la Construccion de Agua Potable y Saneamiento Rural en las zonas rurales con menores niveles de cobertura</t>
  </si>
  <si>
    <t>1.7.3.81 Impulsar la construccion de infraestructura para el abastecimiento de agu potable y saneamiento en zonas rurales de menor capacidad instalada</t>
  </si>
  <si>
    <t>Metodología para la Planificación Estratégica por Resultados</t>
  </si>
  <si>
    <t>Establecer una guía metodológica para la elaboración de los planes operativos, de compras y el presupuesto por resultado.</t>
  </si>
  <si>
    <t>Guía Metodológica</t>
  </si>
  <si>
    <t>Falta de Respuesta en el tiempo límite establecido.</t>
  </si>
  <si>
    <t>Manual de Identidad .</t>
  </si>
  <si>
    <t>Realizar operativo de recarnetización para todos los empleados de la institución, según  cambios realizados por la Imagen Institucional.</t>
  </si>
  <si>
    <t>Todo el personal</t>
  </si>
  <si>
    <t>Minimizado el riesgo de suplantación y robo, por medio del  del cambio de Carnet, facilitando el trabajo del personal de seguridad de distinguir entre un empleado y un visitante. Promueve la responsabilidad entre los colaboradores con la Misión, Visión y Valores.</t>
  </si>
  <si>
    <t xml:space="preserve">Registro de impresión de Carnets </t>
  </si>
  <si>
    <t>Dirección Administrativa y Dirección de Tecnología</t>
  </si>
  <si>
    <t>Comprar  los equipos de impresión a doble cara.</t>
  </si>
  <si>
    <t>No contar con la aprobación de la MAE y los Recursos Financieros necesarios.</t>
  </si>
  <si>
    <t xml:space="preserve">Revaluar </t>
  </si>
  <si>
    <t>COOP-INAPA</t>
  </si>
  <si>
    <t>Capacitar a los socios mediante una adecuada educación cooperativa para proporcionar su desarrollo económico y social.</t>
  </si>
  <si>
    <t xml:space="preserve">%  de avance </t>
  </si>
  <si>
    <t>Contribuido  al desarrollo económico de nuestros asociados</t>
  </si>
  <si>
    <t>Reporte Financieros, Reporte de asociados</t>
  </si>
  <si>
    <t xml:space="preserve">Departamento de organización del trabajo y compensación </t>
  </si>
  <si>
    <t xml:space="preserve">Dirección de Recursos Humanos </t>
  </si>
  <si>
    <t xml:space="preserve">Registros, tramitación de prestamos, entre otros </t>
  </si>
  <si>
    <t>Resistencia del personal a asociarse</t>
  </si>
  <si>
    <t xml:space="preserve">moderado </t>
  </si>
  <si>
    <t xml:space="preserve">Campañas de motivación </t>
  </si>
  <si>
    <t xml:space="preserve">Comisión de Personal </t>
  </si>
  <si>
    <t>Comisión que tiene como objetivo identificar acciones a los fines de aplicar el régimen ético y disciplinario.</t>
  </si>
  <si>
    <t xml:space="preserve">%  de avance de auditorias </t>
  </si>
  <si>
    <t>Reducido e identificado los servidores no aptos para el trabajo.</t>
  </si>
  <si>
    <t>Informes, registros y reportes.</t>
  </si>
  <si>
    <t>Dirección de Recursos Humanos  (Relaciones Laborales y Sociales)</t>
  </si>
  <si>
    <t>-</t>
  </si>
  <si>
    <t>Actualizar la Comisión de Personal (Psicóloga y Legal), Analizar el caso, Realizar auditoria, informe General, Disposición de Recursos Humanos</t>
  </si>
  <si>
    <t>Resistencia al cambio.</t>
  </si>
  <si>
    <t xml:space="preserve">Forjar servidores éticos. </t>
  </si>
  <si>
    <t>Asociación de Servidores Públicos</t>
  </si>
  <si>
    <t>Asociación que tienen como objetivo defender y proteger los derechos que la ley y los reglamentos reconocen a los empleados públicos.</t>
  </si>
  <si>
    <t xml:space="preserve">%  de avance  de creación </t>
  </si>
  <si>
    <t>Protegido los servidores bajo sus derechos y deberes.</t>
  </si>
  <si>
    <t xml:space="preserve">Inscripción de los colaboradores que pertenecerán, reuniones, elaboración de actas constitutivas </t>
  </si>
  <si>
    <t>Poco interés colectivo.</t>
  </si>
  <si>
    <t>Poco probable</t>
  </si>
  <si>
    <t>Mantener el nivel de satisfacción de los servidores.</t>
  </si>
  <si>
    <t xml:space="preserve">Programa de Reclutamiento </t>
  </si>
  <si>
    <t>Proceso de atraer aspirantes idóneos, a los fines de ocupar las vacantes.</t>
  </si>
  <si>
    <t>%  de avance reclutados</t>
  </si>
  <si>
    <t>Reunir el mayor Número de Candidatos.</t>
  </si>
  <si>
    <t>CV, Solicitudes de Área</t>
  </si>
  <si>
    <t xml:space="preserve">Departamento de reclutamiento y selección </t>
  </si>
  <si>
    <t>Organizar todos los cv en carpeta, Verificar en la WEB, fecha de recibido y posibles pruebas a aplicar.</t>
  </si>
  <si>
    <t xml:space="preserve">El personal no cumpla con el perfil </t>
  </si>
  <si>
    <t>Convocatoria Interna/Externa</t>
  </si>
  <si>
    <t>Programa de Selección</t>
  </si>
  <si>
    <t>Acto de Escoger , entre varios candidatos el que reúna el perfil.</t>
  </si>
  <si>
    <t>%  de avance de seleccionados</t>
  </si>
  <si>
    <t>Asegurar que los puestos sean ocupados por servidores calificados.</t>
  </si>
  <si>
    <t xml:space="preserve">Nombramiento </t>
  </si>
  <si>
    <t>Remisión de Informe a DRRHH a los fines de Contratar y/o Nombrar.</t>
  </si>
  <si>
    <t xml:space="preserve">Mas de un candidato para ocupar la vacante </t>
  </si>
  <si>
    <t xml:space="preserve">Reclutar por Concurso </t>
  </si>
  <si>
    <t>Proceso de atraer mediante convocatoria a concurso a candidatos a participar a cargos vacantes.</t>
  </si>
  <si>
    <t xml:space="preserve">%  de avance reclutados  </t>
  </si>
  <si>
    <t>Captar ciudadanos con vocación de  servicio, capacidad  e  idoneidad.</t>
  </si>
  <si>
    <t>Las publicaciones</t>
  </si>
  <si>
    <t>MAP</t>
  </si>
  <si>
    <t>Conforme al Reglamento 251-15, Asesoría del MAP</t>
  </si>
  <si>
    <t xml:space="preserve">Asistencia a la convocatoria </t>
  </si>
  <si>
    <t>Mejorar  el proceso</t>
  </si>
  <si>
    <t xml:space="preserve">Seleccionar por Concurso </t>
  </si>
  <si>
    <t>Acto de elegir , entre varios candidatos, al que ha obtenido, en cada una de las fases del proceso de evaluación, la mejor calificación. Posteriormente pasará por resolución a ser servidor del sistema de carrera administrativa.</t>
  </si>
  <si>
    <t>%  de avance seleccionados</t>
  </si>
  <si>
    <t xml:space="preserve">Ocupar la vacante con un ciudadano que pueda brindar servicios público de calidad. </t>
  </si>
  <si>
    <t>Las fases agotadas</t>
  </si>
  <si>
    <t>Conforme al Reglamento251-15, Asesoría del MAP</t>
  </si>
  <si>
    <t>El periodo de prueba</t>
  </si>
  <si>
    <t>Seleccionar del registro de elegible.</t>
  </si>
  <si>
    <t xml:space="preserve"> Evaluación del Desempeño por Resultados</t>
  </si>
  <si>
    <t>Dar continuidad a la implementación de las Evaluaciones del Desempeño basada en la planificación Estratégica Institucional, en los planes operativos, objetivos, metas definidos por las distintas unidades organizativas. Reconociendo rendimiento, productividad, dedicación.</t>
  </si>
  <si>
    <t>%  de avance acuerdo de desempeño</t>
  </si>
  <si>
    <t xml:space="preserve">Implementar las evaluaciones del Desempeño por resultados en el nivel central. Otorgar Bonos de Desempeño </t>
  </si>
  <si>
    <t>Acuerdos del desempeño y plantilla de calificaciones</t>
  </si>
  <si>
    <t xml:space="preserve">Reunión Introductoria
Cronograma de Trabajo
Taller con los niveles de supervisión para identificar las competencias y acuerdo de desempeño
Elaborar acuerdos del desempeño
Llenar plantilla de reporte
Enviar plantilla al MAP
</t>
  </si>
  <si>
    <t>Resistencia al cambio</t>
  </si>
  <si>
    <t>Apoyo de tosas las áreas</t>
  </si>
  <si>
    <t>Plan Institucional de Capacitación</t>
  </si>
  <si>
    <t>Impartir capacitaciones para actualizar, retroalimentar, desarrollar y fortalecer las capacidades, conocimientos y competencias de los servidores</t>
  </si>
  <si>
    <t xml:space="preserve">%  de avance capacitaciones </t>
  </si>
  <si>
    <t>Dotar a las áreas de recursos humanos competentes para realizar de manera eficaz y eficiente el cumplimiento de sus metas.</t>
  </si>
  <si>
    <t>Listado de asistencia, Certificaciones y Encuestas</t>
  </si>
  <si>
    <t>Organizar y realizar los eventos de capacitación.
Establecer contacto con las diferentes entidades públicas o privadas a fin de gestionar la participación de los funcionarios en eventos de capacitación. 
Validar las propuestas de capacitación.
Realizar la inscripción de los servidores al evento de Capacitación.
Dar seguimiento al desempeño de los servidores que han recibido capacitación.</t>
  </si>
  <si>
    <t xml:space="preserve"> Riesgos Laborales (ARL)</t>
  </si>
  <si>
    <t>Reportar a la ARL los accidentes de los servidores y promoción de beneficios a los servidores.</t>
  </si>
  <si>
    <t>%  de avance reportes</t>
  </si>
  <si>
    <t>Dar cumplimiento con la ARL  y aprovechamiento de los servicios por los servidores.</t>
  </si>
  <si>
    <t>Formularios y registros de participantes.</t>
  </si>
  <si>
    <t>Dar a conocer las normas y procedimiento destinados a prevenir, proteger y atender a  los servidores.</t>
  </si>
  <si>
    <t>Mitigar los posibles daños para la seguridad y salud de los servidores.</t>
  </si>
  <si>
    <t xml:space="preserve">Nominas </t>
  </si>
  <si>
    <t>Presentación de errores recurrentes en los procesos. Realizar una exhaustiva revisión al sistema para determinar cuales son las causas de los problemas que se vienen presentando y buscar una solución definitiva, no momentánea como se ha estado realizando.</t>
  </si>
  <si>
    <t xml:space="preserve">%  de avance nominas </t>
  </si>
  <si>
    <t>Automatizar, sin errores, el cálculo de las nóminas.</t>
  </si>
  <si>
    <t>Reportes Impresos</t>
  </si>
  <si>
    <t>Depto..  Registro Control y nomina</t>
  </si>
  <si>
    <t>Suministrar a la Dirección de Tecnología un listado con las situaciones erróneas presentadas por el sistema Dinamics cada mes.</t>
  </si>
  <si>
    <t xml:space="preserve">Problemas digitales </t>
  </si>
  <si>
    <t>Revisión constante de las funciones de Dynamic CRM</t>
  </si>
  <si>
    <t xml:space="preserve">  Planificación de Pasantías</t>
  </si>
  <si>
    <t>Proyectar y dar seguimiento a estudiantes en  prácticas laborales  para obtener experiencia de campo.</t>
  </si>
  <si>
    <t>%  de avance pasantes</t>
  </si>
  <si>
    <t>El estudiante logre poner en práctica sus conocimientos y facultades en el campo que se desarrolla</t>
  </si>
  <si>
    <t xml:space="preserve">Informes y certificaciones </t>
  </si>
  <si>
    <t xml:space="preserve">Institución </t>
  </si>
  <si>
    <t>Verificar los documentos depositados según el procedimiento establecido, verificar aprobación de las autoridades identificar el área a desarrollarse.</t>
  </si>
  <si>
    <t>Personal uniformado</t>
  </si>
  <si>
    <t xml:space="preserve">Proveer a los servidores de uniformes para que realicen sus labores debidamente identificados  </t>
  </si>
  <si>
    <t xml:space="preserve">INAPA </t>
  </si>
  <si>
    <t>%  de avance personal uniformado</t>
  </si>
  <si>
    <t>25 millones</t>
  </si>
  <si>
    <t xml:space="preserve">Fortalecer  la identidad institucional </t>
  </si>
  <si>
    <t xml:space="preserve">Personal Uniformado </t>
  </si>
  <si>
    <t>a) Cotizaciones.
b) Aprobación escrita para la Confección.
c)Propuestas aprobada por las autoridades y/o Comité
d) Comunicación de Solicitud de compra.
e)  Formularios de Toma de Medidas de uniformes a empleadas.
f) Correos de seguimiento a empleados.
g) Reuniones de coordinación y seguimiento con el proveedor.
h) Uniformes confeccionados.</t>
  </si>
  <si>
    <t xml:space="preserve">No cubrir con el suministro existente a todo el personal </t>
  </si>
  <si>
    <t>Realizar auditorias periódicas de requerimiento de uniformes</t>
  </si>
  <si>
    <t xml:space="preserve">Compensación y Beneficio </t>
  </si>
  <si>
    <t xml:space="preserve">Gratificar a los empleados reciben a cambio de su labor (sueldos, salarios, prestaciones), incluye el campo de los incentivos, que motivan al personal y establecen un vínculo entre los costos laborales y la productividad, Así como el tramite de pensión (Pago temporal o de por vida según lo establecido en la Ley No. 379-81) </t>
  </si>
  <si>
    <t xml:space="preserve">%  de avance beneficios </t>
  </si>
  <si>
    <t>Atraer y retener los recursos humanos que necesita, y al empleado, satisfacer sus necesidades. Garantizar la igualdad. Alentar el desempeño adecuado. Regular los colaboradores que cumplen con lo establecido en la Ley</t>
  </si>
  <si>
    <r>
      <t xml:space="preserve">Evidencia de los procedimientos de </t>
    </r>
    <r>
      <rPr>
        <sz val="12"/>
        <color theme="1"/>
        <rFont val="Times New Roman"/>
        <family val="1"/>
      </rPr>
      <t>Prestaciones Laborales, Préstamo Empleado Feliz, Crédito de Farmacia, Horas Extras, Subsidio por enfermedad, Subsidio por maternidad ,Subsidios económicos a servidores y familiares directos. Solicitudes, expedientes de los colaboradores en proceso, notificación de pensión de MH</t>
    </r>
  </si>
  <si>
    <r>
      <rPr>
        <b/>
        <u/>
        <sz val="12"/>
        <rFont val="Times New Roman"/>
        <family val="1"/>
      </rPr>
      <t>Prestaciones Laborales</t>
    </r>
    <r>
      <rPr>
        <sz val="12"/>
        <rFont val="Times New Roman"/>
        <family val="1"/>
      </rPr>
      <t xml:space="preserve"> Análisis de Cálculos y tramitar expediente de pago , </t>
    </r>
    <r>
      <rPr>
        <b/>
        <u/>
        <sz val="12"/>
        <rFont val="Times New Roman"/>
        <family val="1"/>
      </rPr>
      <t>Prestamos empleados</t>
    </r>
    <r>
      <rPr>
        <u/>
        <sz val="12"/>
        <rFont val="Times New Roman"/>
        <family val="1"/>
      </rPr>
      <t xml:space="preserve"> </t>
    </r>
    <r>
      <rPr>
        <sz val="12"/>
        <rFont val="Times New Roman"/>
        <family val="1"/>
      </rPr>
      <t>tramitar solicitudes aprobadas,</t>
    </r>
    <r>
      <rPr>
        <b/>
        <u/>
        <sz val="12"/>
        <rFont val="Times New Roman"/>
        <family val="1"/>
      </rPr>
      <t xml:space="preserve"> Crédito farmacia</t>
    </r>
    <r>
      <rPr>
        <sz val="12"/>
        <rFont val="Times New Roman"/>
        <family val="1"/>
      </rPr>
      <t xml:space="preserve"> solicitud y aplicación de descuentos, </t>
    </r>
    <r>
      <rPr>
        <b/>
        <u/>
        <sz val="12"/>
        <rFont val="Times New Roman"/>
        <family val="1"/>
      </rPr>
      <t>Horas extras</t>
    </r>
    <r>
      <rPr>
        <sz val="12"/>
        <rFont val="Times New Roman"/>
        <family val="1"/>
      </rPr>
      <t xml:space="preserve"> análisis y calculos,S</t>
    </r>
    <r>
      <rPr>
        <u/>
        <sz val="12"/>
        <rFont val="Times New Roman"/>
        <family val="1"/>
      </rPr>
      <t>ubsidio Ayudas Económicas t</t>
    </r>
    <r>
      <rPr>
        <sz val="12"/>
        <rFont val="Times New Roman"/>
        <family val="1"/>
      </rPr>
      <t xml:space="preserve">ramitar con evidencias, </t>
    </r>
    <r>
      <rPr>
        <u/>
        <sz val="12"/>
        <rFont val="Times New Roman"/>
        <family val="1"/>
      </rPr>
      <t xml:space="preserve">Subsidió por enfermedad común </t>
    </r>
    <r>
      <rPr>
        <sz val="12"/>
        <rFont val="Times New Roman"/>
        <family val="1"/>
      </rPr>
      <t>Registro en SISALRIL,S</t>
    </r>
    <r>
      <rPr>
        <b/>
        <u/>
        <sz val="12"/>
        <rFont val="Times New Roman"/>
        <family val="1"/>
      </rPr>
      <t xml:space="preserve">ubsidio de maternidad y lactancia </t>
    </r>
    <r>
      <rPr>
        <sz val="12"/>
        <rFont val="Times New Roman"/>
        <family val="1"/>
      </rPr>
      <t>Registro y seguimiento del proceso. Determinar el tipo de pensión , a través del análisis del expediente .</t>
    </r>
  </si>
  <si>
    <t xml:space="preserve">Demora en los procesos. No cumplimientos con los requerimientos del proceso </t>
  </si>
  <si>
    <t>Cumplimiento de los procedimientos y leyes. Reevaluar constantemente los servidores para tramite de pensión</t>
  </si>
  <si>
    <t xml:space="preserve"> Incorporación al sistema de administración pública  </t>
  </si>
  <si>
    <t> Trámites que se realizan con la finalidad de cubrir necesidades propias de la institución(Gestión de Nombramientos, Cambios de Designación, Reajustes de Sueldo y Traslados de Empleados)</t>
  </si>
  <si>
    <t>%  de avance servidores</t>
  </si>
  <si>
    <t>Lograr un equilibrio en la estructura y los cargos.</t>
  </si>
  <si>
    <t xml:space="preserve">Acción de personal </t>
  </si>
  <si>
    <t>Aplicar lo establecido en los procedimientos.</t>
  </si>
  <si>
    <t xml:space="preserve">Retraso en el proceso </t>
  </si>
  <si>
    <t>Planificar  las acciones de personal que serán realizadas mes x mes</t>
  </si>
  <si>
    <t xml:space="preserve">Medalla al Merito </t>
  </si>
  <si>
    <t>Reconocer los Servidores con 25 años o mas en el servicio de la administración publica .</t>
  </si>
  <si>
    <t xml:space="preserve">%  de avance antigüedad </t>
  </si>
  <si>
    <t>Galardonar  a los servidores</t>
  </si>
  <si>
    <t>Resolución emitida por el MAP</t>
  </si>
  <si>
    <t xml:space="preserve">Levantamiento de información, verificación en los expedientes, solicitudes de cartas de trabajo de otras instituciones, revisión del MAP, entre otros </t>
  </si>
  <si>
    <t>Menos de 25 años en el servicio, tramite de pensión, no evidencia  de años en otras Instituciones.</t>
  </si>
  <si>
    <t>Incluido en categoría de los servidores del año</t>
  </si>
  <si>
    <t>Selección del empleado del año</t>
  </si>
  <si>
    <t>Reconocer rendimiento, productividad, dedicación, creatividad, innovación e iniciativas durante el mes/año</t>
  </si>
  <si>
    <t>%  de avance</t>
  </si>
  <si>
    <t>Mejorado los procesos y Gestión del talento humano</t>
  </si>
  <si>
    <t>Encuesta, informes nota de prensa, foto.</t>
  </si>
  <si>
    <t xml:space="preserve">Direcciones de la Institución </t>
  </si>
  <si>
    <t xml:space="preserve">Seguimiento al Instructivo elaborado por el Departamento de Reclutamiento y Selección </t>
  </si>
  <si>
    <t xml:space="preserve"> No cumplimiento con las metas.</t>
  </si>
  <si>
    <t xml:space="preserve">Valorar con el comité evaluador </t>
  </si>
  <si>
    <t>Inserción Laboral             (Ley no. 13-05 de Discapacidad )</t>
  </si>
  <si>
    <t> Incorporar el tema de la discapacidad como parte de  la necesidad de promover y proteger los derechos humanos y libertades fundamentales de las personas con discapacidad, incluidas aquéllas que necesitan un nivel mayor de apoyo.</t>
  </si>
  <si>
    <t xml:space="preserve">%  de avance incursión </t>
  </si>
  <si>
    <t>25%,</t>
  </si>
  <si>
    <t>Reconocer el valor de las contribuciones actuales y potenciales de las personas con discapacidad</t>
  </si>
  <si>
    <t>Informes, fotos.</t>
  </si>
  <si>
    <t xml:space="preserve">Identificar al personal con condiciones especiales sujeto a estudios médicos, levantamiento sobre área adecuada, realización de informes. </t>
  </si>
  <si>
    <t>Adaptación del servidor insertado</t>
  </si>
  <si>
    <t>Sensibilizar a los servidores de la institución</t>
  </si>
  <si>
    <t xml:space="preserve">Plan de Sucesión </t>
  </si>
  <si>
    <t>Identificar a  colaboradores claves que pueda llevar a cabo las funciones del puesto X con el mismo o mejor desempeño.</t>
  </si>
  <si>
    <t xml:space="preserve">%  de avance de elaboración </t>
  </si>
  <si>
    <t>Asegurar la continuidad de objetivos y misión de la Institución</t>
  </si>
  <si>
    <t>Informes</t>
  </si>
  <si>
    <t xml:space="preserve">Dirección de Planificación y Desarrollo </t>
  </si>
  <si>
    <t>Definir perfiles de cargo, Identificar cargos críticos, Buscar alianzas estratégicas, Usar herramientas cuantitativas, Tener un plan de retención, entre otros</t>
  </si>
  <si>
    <t xml:space="preserve">No aprobación </t>
  </si>
  <si>
    <t>sensibilizar a la MAE y Directores de área</t>
  </si>
  <si>
    <t>Feria de la Salud</t>
  </si>
  <si>
    <t>Fomentar de los hábitos saludables y la prevención de enfermedades.</t>
  </si>
  <si>
    <t xml:space="preserve">%  de avance  </t>
  </si>
  <si>
    <t>Desarrollar acciones de formación y educación para mejorar la salud, fomentando hábitos saludables. Servir como punto de encuentro y de reflexión sobre aquellos temas relacionados con la salud que más preocupan a profesionales, instituciones y a la sociedad en general</t>
  </si>
  <si>
    <t xml:space="preserve">Informes y estadísticas </t>
  </si>
  <si>
    <t>Solicitar autorización, buscar proveedores, coordinar reuniones, comparar precios, entre otros.</t>
  </si>
  <si>
    <t>__</t>
  </si>
  <si>
    <t xml:space="preserve">Apoyo de los colaboradores </t>
  </si>
  <si>
    <t xml:space="preserve">Charlas de sensibilización </t>
  </si>
  <si>
    <t xml:space="preserve"> Planes Complementarios de Seguro Médico</t>
  </si>
  <si>
    <t xml:space="preserve">Implementar planes complementarios de las ARS a beneficio de los colaboradores </t>
  </si>
  <si>
    <t xml:space="preserve">%  de avance implementación </t>
  </si>
  <si>
    <t xml:space="preserve">Mayor cobertura y satisfacción de los colaboradores </t>
  </si>
  <si>
    <t xml:space="preserve">Reportes e informes </t>
  </si>
  <si>
    <t>Levantamiento de nomina, verificar núcleo familiar, planes de ars actuales, entre otros.</t>
  </si>
  <si>
    <t xml:space="preserve">No cumplimiento de las metas </t>
  </si>
  <si>
    <t xml:space="preserve">autorizaciones correspondientes al tramite </t>
  </si>
  <si>
    <t>Políticas de compensación y beneficio interno implementada,</t>
  </si>
  <si>
    <t>Asegurar la equidad interna de los beneficios adquiridos VER. Reglamento de Interno de Recursos Humanos (1/2 sueldo por fallecimiento de familiares directo)</t>
  </si>
  <si>
    <t>Dar continuidad , como subsidio a familiares directos.</t>
  </si>
  <si>
    <t>Resolución o carta del MAP</t>
  </si>
  <si>
    <t xml:space="preserve">Cumplimientos a las políticas, reglamentos y normas. Levantamiento de las información de empleados que califiquen. </t>
  </si>
  <si>
    <t xml:space="preserve">Muy probable </t>
  </si>
  <si>
    <t>Reglamento Interno de Recursos Humanos</t>
  </si>
  <si>
    <t>Conjunto de normas que determinan las condiciones  adicionales a las leyes. Ejecutar Asegurar la equidad interna de los beneficios adquiridos VER. Reglamento de Interno de Recursos Humanos (1/2 sueldo por fallecimiento de familiares directo)</t>
  </si>
  <si>
    <t xml:space="preserve">%  de elaboración </t>
  </si>
  <si>
    <t>Convertir en norma reguladora de las relaciones internas de la institución con los colaboradores incluyendo dar continuidad , como subsidio a familiares directos.</t>
  </si>
  <si>
    <t xml:space="preserve">Reuniones legales en cumplimientos a las políticas, reglamentos y normas, remisión al MAE, Revisión </t>
  </si>
  <si>
    <t xml:space="preserve">Implementación y/o ejecución </t>
  </si>
  <si>
    <t xml:space="preserve">reestructurar contenido </t>
  </si>
  <si>
    <t>4.6.1.53 Impulsar reducción de la Burocratización</t>
  </si>
  <si>
    <t>4.6.1.52 Impulsar los Planes Anuales y Plurianuales de Inversión Pública basados en la identificación de zonas con baja capacidad instalada.</t>
  </si>
  <si>
    <t>POA implementado.</t>
  </si>
  <si>
    <r>
      <t xml:space="preserve">POA: programación de las actividades a realizar por la institución en un año, alinedas al PEI.      </t>
    </r>
    <r>
      <rPr>
        <i/>
        <u/>
        <sz val="16"/>
        <color theme="4" tint="-0.249977111117893"/>
        <rFont val="Calibri"/>
        <family val="2"/>
      </rPr>
      <t/>
    </r>
  </si>
  <si>
    <t xml:space="preserve"> % de ejecución.</t>
  </si>
  <si>
    <t>POA 2018</t>
  </si>
  <si>
    <t>POA 2019: 100% formulado e implementado</t>
  </si>
  <si>
    <t>POA 100% formulado</t>
  </si>
  <si>
    <t>Implementación POA: 20% de avance</t>
  </si>
  <si>
    <t>Implementación POA: 40% de avance</t>
  </si>
  <si>
    <t>Que todas las áreas trabajen acorde a la planificación estratégica establecida para un año.</t>
  </si>
  <si>
    <t>% de programación vs % de ejecución</t>
  </si>
  <si>
    <t>Todas las direcciones de la Institución</t>
  </si>
  <si>
    <t>Que la MAE cree una comisión para solicitar la información con carácter de urgencia. Crear un sistema de seguimiento y alerta temprana.</t>
  </si>
  <si>
    <t>Plan Anual de Compras y Contrataciones. Implementado</t>
  </si>
  <si>
    <t xml:space="preserve">Herramienta para definir las necesidades de insumos (bienes, servicios y obras) de una organización en un período de tiempo un año, alineado al POA y PEI. </t>
  </si>
  <si>
    <t>ud (informes)</t>
  </si>
  <si>
    <t>PACC 2018 y 2019</t>
  </si>
  <si>
    <t>4 ud</t>
  </si>
  <si>
    <t xml:space="preserve">Informe de Cierre 2018                     </t>
  </si>
  <si>
    <t>Informe de seguimiento 1er Trim.</t>
  </si>
  <si>
    <t>Informe de seguimiento 2do Trim.</t>
  </si>
  <si>
    <t>Informe de seguimiento 3er Trim.</t>
  </si>
  <si>
    <t xml:space="preserve">Formular un Plan Anual de Compras para hacer eficiente el uso de los recursos en cumplimiento a la Ley 340-06 sobre las compras y contrataciones del Estado. </t>
  </si>
  <si>
    <t>Informe (ejecución vs programación, desviación)</t>
  </si>
  <si>
    <t>Dirección Financiera</t>
  </si>
  <si>
    <t xml:space="preserve">(1) Solicitar informaciones al Depto de Compras y Contrataciones (DCC), Elaborar informe de cierre PACC 2018 y remisión MAE.                                                                                                                                                                                            (2) 1er Trimestre 2019.                                                                                                                        (3) 2do Trimestre 2019                                                                                                                                    (4) 3er Trimestre 2019.                                                                                                    </t>
  </si>
  <si>
    <t>Que la MAE cree una comisión para solicitar la información con carácter de urgencia. Solicitar a la instancia de lugar prórroga para remisión. Crear un sistema de seguimiento y alerta temprana.</t>
  </si>
  <si>
    <t>% de avance de formulación</t>
  </si>
  <si>
    <t>PACC 2019 100% formulado</t>
  </si>
  <si>
    <t>PACC 2020 formulado 100%</t>
  </si>
  <si>
    <t>Hacer eficiente la planificación de las compras de manera que la desviación estandar no sobrepase el 25%.</t>
  </si>
  <si>
    <t>Memo de Remisión al Depto. de Compras y Contratciones</t>
  </si>
  <si>
    <t xml:space="preserve">(1)Formulación, (2) presentación e (3) implementación del POA. (4) Informe de Seguimiento   </t>
  </si>
  <si>
    <t>1, 2</t>
  </si>
  <si>
    <t>3, 4</t>
  </si>
  <si>
    <t>1. 2. 3</t>
  </si>
  <si>
    <t>4, 5, 6</t>
  </si>
  <si>
    <t xml:space="preserve">1- Formación del Equipo para la eleboración del PACC                                                                                                        2- Reunión con el Equipo                                                                                            3- Remisión de Plantilla de trabajo                                                              4- Elaboración de los PACC por las Areas                                                                              5- Consolidación del PACC                                                                                          6-Presentación a la MAE y aprobación.                                                                                                                                               7- Remisión a la Dir. Financiera </t>
  </si>
  <si>
    <t>Plan Estatégico Institucional actualizado</t>
  </si>
  <si>
    <t>Desarrollar una estrategia institucional con miras a dar respuesta a los objetivos estrategicos enstablecidos en la Estrategia Nacional de Desarrollo,  los Objetivos de Desarrollo Sostenible y las metas trazadas en la Ley 5994 de creación del INAPA.</t>
  </si>
  <si>
    <t>Actualización PEI          2016-2020</t>
  </si>
  <si>
    <t>Actualización PEI            2019-2022</t>
  </si>
  <si>
    <t>Mejorada la Planificación Estratégica Institucional</t>
  </si>
  <si>
    <t>Propuesta de Plan Estratégico Institucional 2019-2022</t>
  </si>
  <si>
    <t>Dirección Ejecutiva/Dirección de Planificación y Desarrollo</t>
  </si>
  <si>
    <t>No cumplir con el tiempo de entrega establecido</t>
  </si>
  <si>
    <t>1-Reunión con el Equipo de trabajo                                                                                           3- Revisión PEI vigente                                                            4- Preparación de borrador                                                                                          5- Revisión de borrador                                                                  6- Entrega de Propuesta</t>
  </si>
  <si>
    <t>Recursos Financieros y Tecnicos de Cooperación Nacional e Internacional, para fortalecer el desarrollo Provincial.</t>
  </si>
  <si>
    <t xml:space="preserve">Donaciones, crédito externo, Cooperación tecnica </t>
  </si>
  <si>
    <t>INAPA/ población</t>
  </si>
  <si>
    <t xml:space="preserve">UD </t>
  </si>
  <si>
    <t>Desarrollo de programas para el impulso de la desconcentración.</t>
  </si>
  <si>
    <t>Informe de los programas</t>
  </si>
  <si>
    <t>Dirección de Desarrollo Provincial/ Dirección de Proyectos</t>
  </si>
  <si>
    <t>1.Gestionar las relaciones internacionales de la Institución.                      2.Participar en intercambios de Cooperación internacional.                           3. Establecer un vínculo con el VIMICI</t>
  </si>
  <si>
    <t xml:space="preserve">Dispocisiones de la Presidencia. </t>
  </si>
  <si>
    <t>Recursos Financieros y Tecnicos de Cooperación  Internacional, para impulsar la construcción de infraestructura para el abastecimiento de agua potable y saneamiento en zonas de menor capacidad instalada.</t>
  </si>
  <si>
    <t>UD</t>
  </si>
  <si>
    <t>1.Gestionar las relaciones internacionales de la Institución.                  2.Participar en intercambios de Cooperación internacional.                                 3. Establecer un vínculo con el VIMICI</t>
  </si>
  <si>
    <t>Base de datos actualizada en informacion de clientes y datos de facturacion.</t>
  </si>
  <si>
    <t>Concluir y agilizar la depuración y actualización de balances e informaciones en el OPEN a partir de la información actualizada que contienen las tarjetas de clientes en las provincias, municipios y estafetas, en las provincias seleccionadas.</t>
  </si>
  <si>
    <t>Contar con una base de datos actualizada y una cobertura de facturacion en un 100% de los clientes activos facturados.</t>
  </si>
  <si>
    <t>Reporte auditoria facturas entregadas vs facturas devueltas.</t>
  </si>
  <si>
    <t>Departamento de Facturación</t>
  </si>
  <si>
    <t>Dirección Comercial / Departamentos Provinciales</t>
  </si>
  <si>
    <t>1. Auditar la base de datos de clientes activos para identificar las inconsistencias.  2. Preparar los operativos de actualizacion en las provincias con mayores indice de inconsistencias de datos. 3. Validar y cargar a Open los datos levantados de actualizacion de la data de clientes activos facturados.</t>
  </si>
  <si>
    <t>Personal sin las competencias requeridas. Falta de personal. Clima.</t>
  </si>
  <si>
    <t>posible</t>
  </si>
  <si>
    <t>Incrementar los recursos humanos. Capacitar personal.</t>
  </si>
  <si>
    <t>Tarifario estandarizado (Agua Potable/Agua Residual/Otros Servicios)</t>
  </si>
  <si>
    <t>Transparentar tarifas y uso del tarifario en todo el país.</t>
  </si>
  <si>
    <t>El cliente</t>
  </si>
  <si>
    <t>Obtener resultados económicos - financieros que permita el crecimiento sostenido de la institución</t>
  </si>
  <si>
    <t>Las facturas</t>
  </si>
  <si>
    <t>Catastro de Usuarios</t>
  </si>
  <si>
    <t>Visitas e inspecciones diferentes sistemas de acueductos del país. Validar clases y categorías. Estudio socio económico. Estudio Micromedición.</t>
  </si>
  <si>
    <r>
      <t>Mejora de Procesos</t>
    </r>
    <r>
      <rPr>
        <sz val="12"/>
        <rFont val="Times New Roman"/>
        <family val="1"/>
      </rPr>
      <t xml:space="preserve"> de</t>
    </r>
    <r>
      <rPr>
        <b/>
        <sz val="12"/>
        <rFont val="Times New Roman"/>
        <family val="1"/>
      </rPr>
      <t xml:space="preserve"> </t>
    </r>
    <r>
      <rPr>
        <sz val="12"/>
        <color theme="1"/>
        <rFont val="Times New Roman"/>
        <family val="1"/>
      </rPr>
      <t>Atención al Cliente.</t>
    </r>
  </si>
  <si>
    <t xml:space="preserve">Habilitar y/o acondicionar los Puntos de Atención al Cliente (PAC), dotando de las capacitaciones y herramientas básicas para la correcta ejecucion de sus labores en nivel central y las oficinas principales de las provincias seleccionadas. </t>
  </si>
  <si>
    <t xml:space="preserve">%  de  satisfacción de los usuarios </t>
  </si>
  <si>
    <t>Satisfechas las expectativas de los clientes al brindarles atención de calidad.</t>
  </si>
  <si>
    <t>Encuestas de satisfacción.</t>
  </si>
  <si>
    <t>Direccion de RR HH</t>
  </si>
  <si>
    <t>Completar el personal en oficinas comerciales provinciales</t>
  </si>
  <si>
    <t>Personal sin las competencias requeridas</t>
  </si>
  <si>
    <t>Solicitud de nombramiento de personal  calificado</t>
  </si>
  <si>
    <t>Direccion de RR HH, Division de Atencion al cliente</t>
  </si>
  <si>
    <t xml:space="preserve">Impartir capacitaciones </t>
  </si>
  <si>
    <t>No contemplar las capacitaciones en el plan de capacitaciones</t>
  </si>
  <si>
    <t>Remision de formulario de deteccion de necesidades de capacitacion</t>
  </si>
  <si>
    <t>Direccion de Tecnologia</t>
  </si>
  <si>
    <t>Recursos tecnologicos y de comunicación</t>
  </si>
  <si>
    <t>no instalacion de los recursos tecnologicos</t>
  </si>
  <si>
    <t>Solicitud de equipos tecnologicos</t>
  </si>
  <si>
    <t>Garantizar la continuidad y calidad en suministro de agua potable y alcantarillado</t>
  </si>
  <si>
    <t>Salida de operación de acueductos, fenomenos naturales</t>
  </si>
  <si>
    <t>Informes de las PSRS presentadas por los clientes</t>
  </si>
  <si>
    <t>Direccion Financiera, Departamento de Comercializacion y Marketing</t>
  </si>
  <si>
    <t>Implementar encuesta de satisfacción</t>
  </si>
  <si>
    <t>Falta de recursos financieros y humanos</t>
  </si>
  <si>
    <t>moderada</t>
  </si>
  <si>
    <t>Solicitud de fondos para plan de encuestas.</t>
  </si>
  <si>
    <t>Ampliada y Garantizada la cobertura y continuidad de los servicios de saneamiento</t>
  </si>
  <si>
    <t>Ampliada y Garantizada la cobertura y continuidad de los servicios de agua potable</t>
  </si>
  <si>
    <t>Mejorada la Cailidad del Agua</t>
  </si>
  <si>
    <t>Fortalecida la  organización Institucionalmente  y Mejorada la Gestión</t>
  </si>
  <si>
    <t>Instalar en entrada y salida depósitos reguladores , línea matriz y redes de distribución de los diferentes sistemas de acueductos para fines de medir la producción real de agua potable en los sistemas de abastecimiento.</t>
  </si>
  <si>
    <t xml:space="preserve">Unidad </t>
  </si>
  <si>
    <t>Verificada la producción real de la fuente y comparadas las perdidas entre los componente del sistema.</t>
  </si>
  <si>
    <t>Registro mensual de la producion comparada  con la curva de consumo de la suma de los macromedidores</t>
  </si>
  <si>
    <t xml:space="preserve">1.2.2.1 Levantamiento de macromedidores instalados en todos los sistemas manejados por el INAPA.                                                                                                              </t>
  </si>
  <si>
    <t xml:space="preserve">1.1.2.2.2 Realizar operativo de reparación y mantenimiento en los macromedidores que lo requieran.                                                                                                                   </t>
  </si>
  <si>
    <t>1.1.2.2.3 Colocar macromedidores en puntos claves de los sistemas donde no existan.</t>
  </si>
  <si>
    <t>Instalación  y reparación de Macromedidores en redes</t>
  </si>
  <si>
    <t>Plan de operacionalización y optimización de las redes de abastecimiento de agua potable existentes, implementado planes sectorización, y capacitación del personal en el manejo de cada sistema de acueducto.</t>
  </si>
  <si>
    <t>Conformación de brigadas basados en una estrategia para la optimización de las redes de distribución, instalación de cortinas de válvulas y creación de cartillas de operación para cada sistema de acueducto</t>
  </si>
  <si>
    <t xml:space="preserve">Aumentar las presiones en los sistemas de distribución, para mayor cobertura y mejorar la operacionalización de los mismos. </t>
  </si>
  <si>
    <t>Informe de monitoreo trimestral de presiones en puntos seleccionados. Asì como tmabien ls satisfacción de los usuarios en cuanto a cantidad y continuidad en el servicio</t>
  </si>
  <si>
    <t xml:space="preserve">1.1.2.5.1 realizar plan de control operacional donde se creen manuales o cartillas de operación y mantenimiento para cada sistema manejado por el INAPA.                                                                 </t>
  </si>
  <si>
    <t xml:space="preserve">1.1.2.5.2 Desarrollar plan de sectorizacion de redes, para mejorar operación de los diferentes sistemas                                                                                                       </t>
  </si>
  <si>
    <t xml:space="preserve">1.1.2.5.3 Operativos de conexión de rebose de Depósitos Reguladores a línea matriz .                                                                                                               </t>
  </si>
  <si>
    <t>1.1.2.5.4 Operativos de eliminación de conexiones ilegales en líneas de aducción, impulsión, matriz y ventosas, en los diferentes sistemas.</t>
  </si>
  <si>
    <t xml:space="preserve">1.1.2.5.5 Creación del catastro de rede institucional que contenga en primera instancia las redes y accesorios que componen los sistemas de acueductos. </t>
  </si>
  <si>
    <t>Programa de detección y Corrección de fugas</t>
  </si>
  <si>
    <t>Desarrollar una estrategia para la detección y corrección de fugas.</t>
  </si>
  <si>
    <t>Identificar las fugas para dar respuestas a la  perdida de agua</t>
  </si>
  <si>
    <t>Sastifacción de los usuarios en cuanto a cantidad y continuidad en el servicio</t>
  </si>
  <si>
    <r>
      <t xml:space="preserve">1.1.2.6.1 Realizar operativos de levantamiento y corrección de averias visibles y no visibles en todos los sistemas manejados por el INAPA.                                                      </t>
    </r>
    <r>
      <rPr>
        <sz val="11"/>
        <color theme="1"/>
        <rFont val="Times New Roman"/>
        <family val="1"/>
      </rPr>
      <t xml:space="preserve">                        </t>
    </r>
  </si>
  <si>
    <t xml:space="preserve">1.1.2.6.2 Planes de detección y corrección de grietas, fisuras y filtraciones en Depósitos Reguladores                         </t>
  </si>
  <si>
    <t>Plan de Mantenimiento Preventivo y Correctivo de sistemas de acueductos y alcantarillados.</t>
  </si>
  <si>
    <t>Desarrollar planes de mantenimiento preventivo y correctivo en los sistemas de acueductos y alcantarillados</t>
  </si>
  <si>
    <t>Evitar el deterioro total y evitar cambios completos en equipos y piezas</t>
  </si>
  <si>
    <t>Reducción de la inversion en la recurencia de gasto por daños en los equipos e infraestrutura.</t>
  </si>
  <si>
    <t xml:space="preserve">1.1.3.8.2 Operativos de limpieza de desarenadores, chequeo operativo de válvulas, engrase de compuertas metálicas incluyendo sustitución de volanta y vastago, adecuación de ataguías, limpieza de diques y mantenimiento de galerías de infiltración.                                                                                            </t>
  </si>
  <si>
    <t xml:space="preserve">1.1.3.8.3 Chequeos de válvulas reguladoras de presión, válvulas de aire y válvulas de desagüe en líneas de impulsión y conducción.
</t>
  </si>
  <si>
    <t xml:space="preserve">1.1.3.8.4 Mantenimiento general en Manifold de descarga de los equipos de bombeo del INAPA.
</t>
  </si>
  <si>
    <t xml:space="preserve">1.1.1.3.5 Realizar operativos de mantenimiento preventivo de equipos de bombeo (motor y bomba), generadores , transformadores de todos los sistemas   INAPA.    </t>
  </si>
  <si>
    <t>1.1.1.3.6 Chequeo de las protecciones de los equipos de bombeo del INAPA</t>
  </si>
  <si>
    <t xml:space="preserve">1.1.3.8.7 Limpieza y revisión de tapas en cámaras rompedoras de presión en líneas de aducción.
</t>
  </si>
  <si>
    <t xml:space="preserve">1.1.3.8.8 En depósitos Reguladores: Mantenimiento general de válvulas de entrada, salida y by-pass. Reparación de escaleras y control de nivel.  Limpieza y destronque en área perimetral. Mantenimiento caminos de acceso.  Reforzamiento de seguridad (verja perimetral). Pintura exterior y lavado interior a presión. 
</t>
  </si>
  <si>
    <t xml:space="preserve">1.1.3.8.9 En depósitos reguladores metálicos: aplicación de pintura anticorrosiva en cordones de soldadura.  Chequeo de tornillos y pernos. 
                                                                        </t>
  </si>
  <si>
    <t>1.1.1.3.10 En depósitos reguladores vitrificados: verificación continúa de protección de tornillos. Corrección de burbujas en planchas producto de la oxidación de parte metálica.</t>
  </si>
  <si>
    <t xml:space="preserve">1.1.1.3.11 Crear grupos para mantenimiento correctivo de equipos de bombeo (motor y bomba), generadores , transformadores de todos los sistemas   INAPA.    </t>
  </si>
  <si>
    <t>1.1.1.3.12 Promover y eficientizar sistemas a prueba de fallo frente a agentes externos e internos que puedan afectar los equipos electromecanicos del INAPA.</t>
  </si>
  <si>
    <t>1.1.1.3.13 Operativos de mejora continua de las estaciones de bombeo en operación, basándose en modificaciones de los sistemas electromecánicos del INAPA.</t>
  </si>
  <si>
    <t xml:space="preserve">Plan de Adiestramiento </t>
  </si>
  <si>
    <t xml:space="preserve">Desarrollar un plan de capacitación para el fortalecimiento institucional con Cursos, charlas , maestría en las diferentes áreas (civil y electrómecanica) </t>
  </si>
  <si>
    <t>Mejor preparación de los técnicos con actualizaciones en las diferentes áreas</t>
  </si>
  <si>
    <t>Evaluaciones de la capacidad de respuesta antes los problemas que se presenten</t>
  </si>
  <si>
    <t xml:space="preserve">Implementación de programas de capacitación para los ingenieros, técnicos y operadores de PLC y control </t>
  </si>
  <si>
    <t>Formulación de informe con las condiciones actuales de las infraestructuras físicas de los sistemas de Agua potable (Obras de Toma, Depositos Reguladores, Estaciones de bombeo)</t>
  </si>
  <si>
    <r>
      <rPr>
        <strike/>
        <sz val="11"/>
        <color theme="1"/>
        <rFont val="Times New Roman"/>
        <family val="1"/>
      </rPr>
      <t xml:space="preserve">Cantidad de </t>
    </r>
    <r>
      <rPr>
        <sz val="11"/>
        <color theme="1"/>
        <rFont val="Times New Roman"/>
        <family val="1"/>
      </rPr>
      <t>Informes</t>
    </r>
  </si>
  <si>
    <t xml:space="preserve"> 1.1.4.10.1 Inventario actualizado de la Infraestructura y equipos  en operación: 1.- Georreferenciación   2. Levantamiento de Información  3.-Elaboración del Diagnóstico  4- Generación de la ficha técnica de cada unidad    5. Generar Base de datos (Ciclo completo por Acueducto)</t>
  </si>
  <si>
    <t>Programa de visitas de evaluación de pozos  y Elaboración de Inventario actualizado</t>
  </si>
  <si>
    <t>Generación de informe de los pozos existentes y sus condiciones y programación de visitas para actualización de las informaciones.</t>
  </si>
  <si>
    <t>Inventario actualizado de Pozos del INAPA</t>
  </si>
  <si>
    <r>
      <rPr>
        <strike/>
        <sz val="11"/>
        <color theme="1"/>
        <rFont val="Times New Roman"/>
        <family val="1"/>
      </rPr>
      <t>Cantidad de</t>
    </r>
    <r>
      <rPr>
        <sz val="11"/>
        <color theme="1"/>
        <rFont val="Times New Roman"/>
        <family val="1"/>
      </rPr>
      <t xml:space="preserve"> Informes</t>
    </r>
  </si>
  <si>
    <t>1.1.4.10.2 Georreferenciación y evaluación de pozos, bombas manuales y molinos de viento existentes para elaboración de base de datos y diagnostico general.</t>
  </si>
  <si>
    <t xml:space="preserve">Falta de Asignación de Recursos (Persona, Dinero, Transporte)              </t>
  </si>
  <si>
    <t>Plan de Reparación y Mantenimiento Infraestructuras (Depositos reguladores,   obras de toma, equipos estaciones de bombeo, Pozos y Molinos de viento) en diferentes sistemas manejados por el INAPA.)</t>
  </si>
  <si>
    <t>Implemetanción programa de evaluacion e intervencion de las diversas infraestructuras y equipos manejados por el INAPA.</t>
  </si>
  <si>
    <t>infraestructuras-equipos en buenas condiciones y mejoras en los servicios distribucion de agua potable.</t>
  </si>
  <si>
    <t>Informes de infraestructuras-equipos  evaluados e intervenidos.</t>
  </si>
  <si>
    <r>
      <t xml:space="preserve">1.1.4.11.1 Realizar la rehabilitacion de </t>
    </r>
    <r>
      <rPr>
        <b/>
        <sz val="11"/>
        <color rgb="FFC00000"/>
        <rFont val="Times New Roman"/>
        <family val="1"/>
      </rPr>
      <t>(24)</t>
    </r>
    <r>
      <rPr>
        <sz val="11"/>
        <color theme="1"/>
        <rFont val="Times New Roman"/>
        <family val="1"/>
      </rPr>
      <t xml:space="preserve"> depositos reguladores,  </t>
    </r>
    <r>
      <rPr>
        <b/>
        <sz val="11"/>
        <color rgb="FFC00000"/>
        <rFont val="Times New Roman"/>
        <family val="1"/>
      </rPr>
      <t xml:space="preserve">(15) </t>
    </r>
    <r>
      <rPr>
        <sz val="11"/>
        <color theme="1"/>
        <rFont val="Times New Roman"/>
        <family val="1"/>
      </rPr>
      <t xml:space="preserve">obras de toma ,  y </t>
    </r>
    <r>
      <rPr>
        <b/>
        <sz val="11"/>
        <color rgb="FFC00000"/>
        <rFont val="Times New Roman"/>
        <family val="1"/>
      </rPr>
      <t xml:space="preserve"> (40)</t>
    </r>
    <r>
      <rPr>
        <sz val="11"/>
        <color theme="1"/>
        <rFont val="Times New Roman"/>
        <family val="1"/>
      </rPr>
      <t xml:space="preserve"> estaciones de bombeo, en diferentes sistemas manejados por el INAPA.</t>
    </r>
  </si>
  <si>
    <r>
      <t xml:space="preserve">1.1.4.11.2 Plan de limpieza y aforo de </t>
    </r>
    <r>
      <rPr>
        <sz val="11"/>
        <color rgb="FFFF0000"/>
        <rFont val="Times New Roman"/>
        <family val="1"/>
      </rPr>
      <t>(60</t>
    </r>
    <r>
      <rPr>
        <sz val="11"/>
        <color theme="1"/>
        <rFont val="Times New Roman"/>
        <family val="1"/>
      </rPr>
      <t xml:space="preserve">) pozos, en diferentes provincias dentro de la jurisdicción del INAPA
</t>
    </r>
  </si>
  <si>
    <r>
      <t>1.1.4.11.4 Reparación de</t>
    </r>
    <r>
      <rPr>
        <sz val="11"/>
        <color rgb="FFFF0000"/>
        <rFont val="Times New Roman"/>
        <family val="1"/>
      </rPr>
      <t xml:space="preserve"> (144)</t>
    </r>
    <r>
      <rPr>
        <sz val="11"/>
        <color theme="1"/>
        <rFont val="Times New Roman"/>
        <family val="1"/>
      </rPr>
      <t xml:space="preserve"> bombas manuales o malacates y </t>
    </r>
    <r>
      <rPr>
        <sz val="11"/>
        <color rgb="FFFF0000"/>
        <rFont val="Times New Roman"/>
        <family val="1"/>
      </rPr>
      <t>(36)</t>
    </r>
    <r>
      <rPr>
        <sz val="11"/>
        <color theme="1"/>
        <rFont val="Times New Roman"/>
        <family val="1"/>
      </rPr>
      <t xml:space="preserve"> molinos de viento, en diferentes provincias dentro de la jurisdicción del INAPA</t>
    </r>
  </si>
  <si>
    <t xml:space="preserve">Falta de Asignación de Recursos (Persona, DInero, Transporte)        </t>
  </si>
  <si>
    <t>Programa de distribución y logística de materiales y equipos</t>
  </si>
  <si>
    <t>Elaboración de presupuestos y el envío de materiales a las zonas</t>
  </si>
  <si>
    <t>Unidades de Sistemas</t>
  </si>
  <si>
    <t>Sistemas operando eficientemente</t>
  </si>
  <si>
    <t>Informes de Evaluación y material fotográfico</t>
  </si>
  <si>
    <t xml:space="preserve">Dirección de Operaciones </t>
  </si>
  <si>
    <t>2.3.2.22.1 Realizacion de levantamientos de las redes con sus presupuestos para sustitucion de lineas y colectores secundarios y principales.                                                                                                                                                                               2.3.2.22.2 Realizar  de los registros y redes, asi como la correcta conexion  de acometidas.</t>
  </si>
  <si>
    <t xml:space="preserve">Falta de Asignación de Recursos (Persona, Dinero, Transporte)      </t>
  </si>
  <si>
    <t xml:space="preserve">Dos veces al año: Realizar chequeo médico. Vacunación según lo establecido por Salud Pública.Distribución de EPP/6 meses. </t>
  </si>
  <si>
    <t>Informe de Evaluación</t>
  </si>
  <si>
    <t>2.3.2.23.1 Coordinar con salud ocupacional la programacion de vacunacion y desparasitacion a todas las zonas, asi como operaivos de chequeo medico.                                                                                                                                                                    2.3.2.23.2 Realizar levantamiento de los EPI para distribuir a los operadores involucrados en las tareas de saneamiento de los diferentes sistemas sanitarios.</t>
  </si>
  <si>
    <t xml:space="preserve">Programa de Capacitación y actualización.  </t>
  </si>
  <si>
    <t xml:space="preserve">Cursos-Talleres de Capacitación y actualización una vez/año. </t>
  </si>
  <si>
    <t>2.3.2.24.1 Organizacion de cursos y talleres para capacitar y actualizar a los operadores  a fin de eficientizar las tareas de saneamiento de  acuerdo a los requerimientos de los manuales de O &amp; M. para redes, EB y PTAR</t>
  </si>
  <si>
    <t>Programa de Mantenimiento preventivo y correctivo.</t>
  </si>
  <si>
    <t>Limpieza de lineas colectoras, registros, estaciones de bombeo de alcantarillado sanitario.</t>
  </si>
  <si>
    <t>mejoras en el servicio de alcantarillado sanitario.</t>
  </si>
  <si>
    <t xml:space="preserve">2.3.3.26.1 Realizar Limpieza de lineas colectoras, registros, estaciones de bombeo de alcantarillado sanitario con el apoyo  del camion succionador y la brigada de alcantarillado sanitario.                                                                                                                                                                          </t>
  </si>
  <si>
    <t>1,2</t>
  </si>
  <si>
    <t>3,4</t>
  </si>
  <si>
    <t xml:space="preserve">1. Control recepción de muestras (R-11-09).                                                      2. Informe de resultados (R-11-50).                              3. Informe de calidad (R-11-22).
</t>
  </si>
  <si>
    <t>Procedimiento a seguir para la elaboracion de los Planes Operativos Anuales, Planes Anuales de Compras y Presupuestos por resultados alineados a los Planes Estratégicos Institucionales.</t>
  </si>
  <si>
    <t>4,5</t>
  </si>
  <si>
    <t>1- Establecer equipo de trabajo                                       2- Búsqueda y Compilación de documentos a fines.                              3- Redacción de propuesta                                  4-Revisión                                            5-Entrega de propuesta.                              6- Aprobación y Socialización.</t>
  </si>
  <si>
    <t>PROGRAMA DE SUPERVISION DE OBRAS</t>
  </si>
  <si>
    <t>PROYECTOS SUPERVISADOS  VELANDO POR EL SEGUIMIENTO DEL CUMPLIMIENTO DE LOS LINEAMIENTOS REQUERIDOS EN LAS ESPECIFICACIONES TECNICAS ESTABLECIDOS POR LA INSTITUCIÓN</t>
  </si>
  <si>
    <t>INSTITUTO NACIONAL DE AGUAS POTABLES Y ALCANTARILLADOS 
INAPA</t>
  </si>
  <si>
    <t>UND.   (viajes de supervisión)</t>
  </si>
  <si>
    <t>210 VIAJES DE SUPERVISION</t>
  </si>
  <si>
    <r>
      <t xml:space="preserve">RD$ </t>
    </r>
    <r>
      <rPr>
        <sz val="12"/>
        <color theme="1"/>
        <rFont val="Times New Roman"/>
        <family val="1"/>
      </rPr>
      <t>955,500.00</t>
    </r>
    <r>
      <rPr>
        <sz val="11"/>
        <color theme="1"/>
        <rFont val="Times New Roman"/>
        <family val="1"/>
      </rPr>
      <t xml:space="preserve">
ESTE MONTO SOLO INCLUYE UN APROXIMADO DE LOS COSTOS GENERADOS POR VIATICOS</t>
    </r>
  </si>
  <si>
    <t>52 VIAJES DE SUPERVISION DE OBRAS</t>
  </si>
  <si>
    <t>53 VIAJES DE SUPERVISION DE OBRAS</t>
  </si>
  <si>
    <t xml:space="preserve">PROYECTOS EJECUTADOS CUMPLIENDO CON LOS ESTANDARES DE CALIDAD DE LA CONSTRUCCIÓN DE INFRAESTRUCTURAS. </t>
  </si>
  <si>
    <t>INFORMES TÉCNICOS  Y REPORTES DE SUPERVISION CON LA DESCRIPCIÓN Y EL AVANCE GENERAL DE LA OBRA.</t>
  </si>
  <si>
    <t>DIRECCION DE SUPERVISION Y FISCALIZACION DE OBRAS</t>
  </si>
  <si>
    <t>DIRECCION DE INGENIERIA, DPTO. TECNICO, DEPTO DE COSTOS Y PRESUPUESTOS, DIRECCION DE OPERACIONES, ENCARGADOS PROVINCIALES</t>
  </si>
  <si>
    <t>1-  SUPERVISAR LOS PROYECTOS REALIZANDO EL LEVANTAMIENTO DE LAS INFRAESTRUCTURAS CONSTRUIDAS.                                        2.- AUTORIZAR EN OBRA LAS VOLUMETRÍAS ADICIONALES QUE SURGEN DURANTE EL PROCESO DE CONSTRUCCIÓN.                                       3- REVISAR Y EMITIR RECOMENDACIONES SOBRE LA METODOLOGIA Y PROCESOS CON EL CUAL SE LLEVAN A CABO LAS ACTIVIDADES EN OBRA.                         4- COORDINAR CON LAS AREAS DE INGENIERIAS EL SEGUIMIENTO DE LAS REVISIONES DE LOS DISEÑOS Y CAMBIOS DEL ALCANCE DE LAS OBRAS.                                                          5- REALIZAR EL LEVANTAMIENTO DEL RECIBIMIENTO DE LA OBRA.        6- CONVOCAR A LA COMISIÓN PARA EL RECIBIMIENTO DE LA OBRA.</t>
  </si>
  <si>
    <r>
      <rPr>
        <b/>
        <sz val="11"/>
        <color theme="1"/>
        <rFont val="Times New Roman"/>
        <family val="1"/>
      </rPr>
      <t xml:space="preserve">NATURALES </t>
    </r>
    <r>
      <rPr>
        <sz val="11"/>
        <color theme="1"/>
        <rFont val="Times New Roman"/>
        <family val="1"/>
      </rPr>
      <t xml:space="preserve">
-Tormenta Tropical
-Inundaciones
-Incendio
-Terremoto
</t>
    </r>
    <r>
      <rPr>
        <b/>
        <sz val="11"/>
        <color theme="1"/>
        <rFont val="Times New Roman"/>
        <family val="1"/>
      </rPr>
      <t>ANTROPICAS</t>
    </r>
    <r>
      <rPr>
        <sz val="11"/>
        <color theme="1"/>
        <rFont val="Times New Roman"/>
        <family val="1"/>
      </rPr>
      <t xml:space="preserve">
-Robo o Vandalismo
</t>
    </r>
  </si>
  <si>
    <t>POSIBLE</t>
  </si>
  <si>
    <t>MODERADO</t>
  </si>
  <si>
    <t xml:space="preserve"> 1. FORTALECIMIENTO EN LA SEGURIDAD DE LA ZONA</t>
  </si>
  <si>
    <t>PROGRAMA DE FISCALIZACION DE OBRAS</t>
  </si>
  <si>
    <t xml:space="preserve">-PROYECTOS AUDITADOS TECNICAMENTE CERTIFICANDO LA CALIDAD DE EJECUCION Y EL CUMPLIMIENTO DE LOS DISTINTOS REQUERIMIENTOS ADMINISTRATIVOS Y FINANCIEROS  GENERADOS DURANTE EL DESARROLLO DE LA OBRA.
</t>
  </si>
  <si>
    <t>UND.   (viajes de fiscalización)</t>
  </si>
  <si>
    <t>122 VIAJES DE FISCALIZACION</t>
  </si>
  <si>
    <r>
      <t>555</t>
    </r>
    <r>
      <rPr>
        <sz val="12"/>
        <color theme="1"/>
        <rFont val="Times New Roman"/>
        <family val="1"/>
      </rPr>
      <t>,100.00</t>
    </r>
    <r>
      <rPr>
        <sz val="11"/>
        <color theme="1"/>
        <rFont val="Times New Roman"/>
        <family val="1"/>
      </rPr>
      <t xml:space="preserve">
ESTE MONTO SOLO INCLUYE UN APROXIMADO DE LOS COSTOS GENERADOS POR VIATICOS</t>
    </r>
  </si>
  <si>
    <t>30 VIAJES DE FISCALIZACION DE OBRAS</t>
  </si>
  <si>
    <t>31 VIAJES DE FISCALIZACION DE OBRAS</t>
  </si>
  <si>
    <t>PROYECTOS CUMPLEN CON LA CALIDAD REQUERIDA Y EJECUTADOS CONFORME AL PRESUPUESTO ESTABLECIDO.</t>
  </si>
  <si>
    <t>INFORMES TÉCNICOS  Y REPORTES DE FISCALIZACION CON LA DESCRIPCIÓN DEL SEGUIMIENTO DE LA EJECUCIÓN.</t>
  </si>
  <si>
    <t>DEPARTAMENTO DE SUPERVISION DE OBRAS CIVILES</t>
  </si>
  <si>
    <t>1- VERIFICAR, REVISAR, COMPROBAR Y AUTORIZAR LAS VOLUMETRÍAS EJECUTADAS EN CAMPO POR EL CONTRATISTA Y REPORTADAS POR EL SUPERVISOR.     
2.- EVALUAR EL AVANCE DE LA OBRA Y LOS POSIBLES RIESGOS DE LA EJECUCIÓN DEL PROYECTO ESTABLECIENDO RECOMENDACIONES DE MITIGACIÓN DE LOS MISMOS.</t>
  </si>
  <si>
    <t>1 al 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</si>
</sst>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RD$&quot;#,##0_);[Red]\(&quot;RD$&quot;#,##0\)"/>
    <numFmt numFmtId="8" formatCode="&quot;RD$&quot;#,##0.00_);[Red]\(&quot;RD$&quot;#,##0.00\)"/>
    <numFmt numFmtId="43" formatCode="_(* #,##0.00_);_(* \(#,##0.00\);_(* &quot;-&quot;??_);_(@_)"/>
    <numFmt numFmtId="164" formatCode="_-* #,##0.00\ &quot;€&quot;_-;\-* #,##0.00\ &quot;€&quot;_-;_-* &quot;-&quot;??\ &quot;€&quot;_-;_-@_-"/>
    <numFmt numFmtId="165" formatCode="_(* #,##0_);_(* \(#,##0\);_(* &quot;-&quot;??_);_(@_)"/>
    <numFmt numFmtId="166" formatCode="&quot;RD$&quot;#,##0.00"/>
    <numFmt numFmtId="167" formatCode="0.0%"/>
    <numFmt numFmtId="168" formatCode="0.0"/>
    <numFmt numFmtId="169" formatCode="&quot;$&quot;#,##0"/>
  </numFmts>
  <fonts count="62" x14ac:knownFonts="1">
    <font>
      <sz val="11"/>
      <color theme="1"/>
      <name val="Calibri"/>
      <family val="2"/>
      <scheme val="minor"/>
    </font>
    <font>
      <sz val="11"/>
      <color theme="1"/>
      <name val="Calibri"/>
      <family val="2"/>
      <scheme val="minor"/>
    </font>
    <font>
      <b/>
      <sz val="30"/>
      <color rgb="FF000000"/>
      <name val="Calibri"/>
      <family val="2"/>
    </font>
    <font>
      <sz val="30"/>
      <color rgb="FF000000"/>
      <name val="Calibri"/>
      <family val="2"/>
    </font>
    <font>
      <b/>
      <sz val="12"/>
      <color theme="0"/>
      <name val="Times New Roman"/>
      <family val="1"/>
    </font>
    <font>
      <b/>
      <sz val="14"/>
      <color rgb="FF000000"/>
      <name val="Times New Roman"/>
      <family val="1"/>
    </font>
    <font>
      <sz val="14"/>
      <name val="Times New Roman"/>
      <family val="1"/>
    </font>
    <font>
      <sz val="14"/>
      <color theme="1"/>
      <name val="Times New Roman"/>
      <family val="1"/>
    </font>
    <font>
      <b/>
      <sz val="18"/>
      <color rgb="FF000000"/>
      <name val="Calibri"/>
      <family val="2"/>
    </font>
    <font>
      <b/>
      <i/>
      <sz val="26"/>
      <color rgb="FF000000"/>
      <name val="Times New Roman"/>
      <family val="1"/>
    </font>
    <font>
      <sz val="11"/>
      <color rgb="FF000000"/>
      <name val="Times New Roman"/>
      <family val="1"/>
    </font>
    <font>
      <sz val="11"/>
      <color theme="1"/>
      <name val="Times New Roman"/>
      <family val="1"/>
    </font>
    <font>
      <b/>
      <sz val="11"/>
      <color theme="0"/>
      <name val="Times New Roman"/>
      <family val="1"/>
    </font>
    <font>
      <sz val="36"/>
      <color rgb="FF000000"/>
      <name val="Times New Roman"/>
      <family val="1"/>
    </font>
    <font>
      <b/>
      <sz val="26"/>
      <name val="Times New Roman"/>
      <family val="1"/>
    </font>
    <font>
      <b/>
      <sz val="24"/>
      <name val="Times New Roman"/>
      <family val="1"/>
    </font>
    <font>
      <b/>
      <sz val="18"/>
      <color rgb="FF000000"/>
      <name val="Times New Roman"/>
      <family val="1"/>
    </font>
    <font>
      <b/>
      <sz val="30"/>
      <color rgb="FF000000"/>
      <name val="Times New Roman"/>
      <family val="1"/>
    </font>
    <font>
      <sz val="30"/>
      <color rgb="FF000000"/>
      <name val="Times New Roman"/>
      <family val="1"/>
    </font>
    <font>
      <b/>
      <sz val="7.5"/>
      <name val="Times New Roman"/>
      <family val="1"/>
    </font>
    <font>
      <sz val="11"/>
      <color rgb="FFFF0000"/>
      <name val="Times New Roman"/>
      <family val="1"/>
    </font>
    <font>
      <sz val="11"/>
      <name val="Times New Roman"/>
      <family val="1"/>
    </font>
    <font>
      <sz val="12"/>
      <name val="Times New Roman"/>
      <family val="1"/>
    </font>
    <font>
      <sz val="11"/>
      <name val="Calibri"/>
      <family val="2"/>
    </font>
    <font>
      <b/>
      <sz val="14"/>
      <name val="Times New Roman"/>
      <family val="1"/>
    </font>
    <font>
      <b/>
      <sz val="18"/>
      <name val="Calibri"/>
      <family val="2"/>
    </font>
    <font>
      <b/>
      <sz val="30"/>
      <name val="Calibri"/>
      <family val="2"/>
    </font>
    <font>
      <sz val="30"/>
      <name val="Calibri"/>
      <family val="2"/>
    </font>
    <font>
      <b/>
      <sz val="12"/>
      <name val="Times New Roman"/>
      <family val="1"/>
    </font>
    <font>
      <b/>
      <sz val="10"/>
      <color theme="0"/>
      <name val="Times New Roman"/>
      <family val="1"/>
    </font>
    <font>
      <b/>
      <sz val="11"/>
      <color theme="1"/>
      <name val="Calibri"/>
      <family val="2"/>
      <scheme val="minor"/>
    </font>
    <font>
      <sz val="12"/>
      <color theme="1"/>
      <name val="Times New Roman"/>
      <family val="1"/>
    </font>
    <font>
      <sz val="12"/>
      <color rgb="FF000000"/>
      <name val="Times New Roman"/>
      <family val="1"/>
    </font>
    <font>
      <sz val="11"/>
      <name val="Calibri"/>
      <family val="2"/>
      <scheme val="minor"/>
    </font>
    <font>
      <sz val="12"/>
      <name val="Calibri"/>
      <family val="2"/>
    </font>
    <font>
      <b/>
      <sz val="11"/>
      <color theme="1"/>
      <name val="Times New Roman"/>
      <family val="1"/>
    </font>
    <font>
      <sz val="12"/>
      <color rgb="FFFF0000"/>
      <name val="Times New Roman"/>
      <family val="1"/>
    </font>
    <font>
      <sz val="11"/>
      <color rgb="FF222222"/>
      <name val="Times New Roman"/>
      <family val="1"/>
    </font>
    <font>
      <b/>
      <sz val="12"/>
      <name val="Calibri"/>
      <family val="2"/>
      <scheme val="minor"/>
    </font>
    <font>
      <b/>
      <sz val="11"/>
      <name val="Times New Roman"/>
      <family val="1"/>
    </font>
    <font>
      <strike/>
      <sz val="11"/>
      <name val="Times New Roman"/>
      <family val="1"/>
    </font>
    <font>
      <strike/>
      <sz val="11"/>
      <color theme="1"/>
      <name val="Times New Roman"/>
      <family val="1"/>
    </font>
    <font>
      <strike/>
      <sz val="11"/>
      <color rgb="FFFF0000"/>
      <name val="Times New Roman"/>
      <family val="1"/>
    </font>
    <font>
      <u/>
      <sz val="11"/>
      <name val="Times New Roman"/>
      <family val="1"/>
    </font>
    <font>
      <sz val="11"/>
      <color theme="1"/>
      <name val="Arial"/>
      <family val="2"/>
    </font>
    <font>
      <sz val="9"/>
      <color theme="1"/>
      <name val="Arial"/>
      <family val="2"/>
    </font>
    <font>
      <b/>
      <sz val="16"/>
      <color theme="1"/>
      <name val="Arial"/>
      <family val="2"/>
    </font>
    <font>
      <sz val="9"/>
      <color theme="1"/>
      <name val="Calibri"/>
      <family val="2"/>
      <scheme val="minor"/>
    </font>
    <font>
      <sz val="11"/>
      <name val="Arial"/>
      <family val="2"/>
    </font>
    <font>
      <sz val="16"/>
      <name val="Arial"/>
      <family val="2"/>
    </font>
    <font>
      <sz val="8"/>
      <color theme="1"/>
      <name val="Arial"/>
      <family val="2"/>
    </font>
    <font>
      <sz val="12"/>
      <color rgb="FF222222"/>
      <name val="Times New Roman"/>
      <family val="1"/>
    </font>
    <font>
      <b/>
      <u/>
      <sz val="12"/>
      <name val="Times New Roman"/>
      <family val="1"/>
    </font>
    <font>
      <u/>
      <sz val="12"/>
      <name val="Times New Roman"/>
      <family val="1"/>
    </font>
    <font>
      <sz val="12"/>
      <color rgb="FF333333"/>
      <name val="Times New Roman"/>
      <family val="1"/>
    </font>
    <font>
      <i/>
      <u/>
      <sz val="16"/>
      <color theme="4" tint="-0.249977111117893"/>
      <name val="Calibri"/>
      <family val="2"/>
    </font>
    <font>
      <b/>
      <sz val="9"/>
      <color indexed="81"/>
      <name val="Tahoma"/>
      <family val="2"/>
    </font>
    <font>
      <sz val="9"/>
      <color indexed="81"/>
      <name val="Tahoma"/>
      <family val="2"/>
    </font>
    <font>
      <sz val="16"/>
      <color theme="1"/>
      <name val="Times New Roman"/>
      <family val="1"/>
    </font>
    <font>
      <sz val="16"/>
      <name val="Times New Roman"/>
      <family val="1"/>
    </font>
    <font>
      <sz val="9"/>
      <color theme="1"/>
      <name val="Times New Roman"/>
      <family val="1"/>
    </font>
    <font>
      <b/>
      <sz val="11"/>
      <color rgb="FFC00000"/>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8" tint="-0.249977111117893"/>
        <bgColor indexed="64"/>
      </patternFill>
    </fill>
    <fill>
      <patternFill patternType="solid">
        <fgColor rgb="FFFF0000"/>
        <bgColor indexed="64"/>
      </patternFill>
    </fill>
    <fill>
      <patternFill patternType="solid">
        <fgColor theme="0" tint="-4.9989318521683403E-2"/>
        <bgColor indexed="64"/>
      </patternFill>
    </fill>
  </fills>
  <borders count="29">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95">
    <xf numFmtId="0" fontId="0" fillId="0" borderId="0" xfId="0"/>
    <xf numFmtId="0" fontId="7" fillId="0" borderId="0" xfId="0" applyFont="1" applyBorder="1"/>
    <xf numFmtId="0" fontId="11" fillId="0" borderId="0" xfId="0" applyFont="1"/>
    <xf numFmtId="0" fontId="11" fillId="0" borderId="0" xfId="0" applyFont="1" applyAlignment="1">
      <alignment vertical="center"/>
    </xf>
    <xf numFmtId="0" fontId="11" fillId="0" borderId="0" xfId="0" applyFont="1" applyAlignment="1">
      <alignment vertical="center" wrapText="1"/>
    </xf>
    <xf numFmtId="0" fontId="13" fillId="0" borderId="0" xfId="0" applyFont="1" applyBorder="1"/>
    <xf numFmtId="0" fontId="11" fillId="2" borderId="0" xfId="0" applyFont="1" applyFill="1" applyBorder="1"/>
    <xf numFmtId="0" fontId="11" fillId="0" borderId="0" xfId="0" applyFont="1" applyBorder="1"/>
    <xf numFmtId="0" fontId="19"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wrapText="1"/>
    </xf>
    <xf numFmtId="0" fontId="4" fillId="4" borderId="10"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2" fillId="0" borderId="18" xfId="0" applyFont="1" applyBorder="1" applyAlignment="1">
      <alignment vertical="center" wrapText="1"/>
    </xf>
    <xf numFmtId="0" fontId="22" fillId="0" borderId="18" xfId="0" applyFont="1" applyBorder="1" applyAlignment="1">
      <alignment horizontal="left" vertical="center" wrapText="1"/>
    </xf>
    <xf numFmtId="0" fontId="0" fillId="0" borderId="0" xfId="0" applyAlignment="1">
      <alignment vertical="center" wrapText="1"/>
    </xf>
    <xf numFmtId="0" fontId="0" fillId="0" borderId="0" xfId="0" applyAlignment="1">
      <alignment wrapText="1"/>
    </xf>
    <xf numFmtId="0" fontId="4" fillId="4" borderId="1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18" xfId="0"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0" fontId="22" fillId="0" borderId="18" xfId="0" applyFont="1" applyFill="1" applyBorder="1" applyAlignment="1">
      <alignment horizontal="center" vertical="center" wrapText="1"/>
    </xf>
    <xf numFmtId="0" fontId="22" fillId="0" borderId="18" xfId="0" applyFont="1" applyFill="1" applyBorder="1" applyAlignment="1">
      <alignment vertical="center" wrapText="1"/>
    </xf>
    <xf numFmtId="0" fontId="6" fillId="0" borderId="0" xfId="0" applyFont="1" applyBorder="1"/>
    <xf numFmtId="0" fontId="23" fillId="0" borderId="0" xfId="0" applyFont="1" applyBorder="1"/>
    <xf numFmtId="165" fontId="22" fillId="0" borderId="18" xfId="1" applyNumberFormat="1" applyFont="1" applyFill="1" applyBorder="1" applyAlignment="1">
      <alignment horizontal="center" vertical="center" wrapText="1"/>
    </xf>
    <xf numFmtId="0" fontId="22" fillId="0" borderId="18" xfId="0" applyFont="1" applyFill="1" applyBorder="1" applyAlignment="1">
      <alignment horizontal="left" vertical="center" wrapText="1"/>
    </xf>
    <xf numFmtId="0" fontId="28" fillId="0" borderId="18" xfId="0" applyFont="1" applyFill="1" applyBorder="1" applyAlignment="1">
      <alignment vertical="center" wrapText="1"/>
    </xf>
    <xf numFmtId="43" fontId="22" fillId="0" borderId="18" xfId="1" applyFont="1" applyFill="1" applyBorder="1" applyAlignment="1">
      <alignment horizontal="center" vertical="center" wrapText="1"/>
    </xf>
    <xf numFmtId="9" fontId="22" fillId="0" borderId="18" xfId="0" applyNumberFormat="1" applyFont="1" applyFill="1" applyBorder="1" applyAlignment="1">
      <alignment vertical="center" wrapText="1"/>
    </xf>
    <xf numFmtId="0" fontId="23" fillId="0" borderId="0" xfId="0" applyFont="1" applyFill="1" applyBorder="1"/>
    <xf numFmtId="9" fontId="22" fillId="0" borderId="18" xfId="0" applyNumberFormat="1" applyFont="1" applyBorder="1" applyAlignment="1">
      <alignment horizontal="center" vertical="center" wrapText="1"/>
    </xf>
    <xf numFmtId="165" fontId="22" fillId="0" borderId="18" xfId="1" applyNumberFormat="1" applyFont="1" applyBorder="1" applyAlignment="1">
      <alignment horizontal="center" vertical="center" wrapText="1"/>
    </xf>
    <xf numFmtId="0" fontId="22" fillId="0" borderId="18" xfId="0" applyFont="1" applyBorder="1"/>
    <xf numFmtId="43" fontId="22" fillId="0" borderId="18" xfId="1" applyFont="1" applyBorder="1" applyAlignment="1">
      <alignment horizontal="center" vertical="center" wrapText="1"/>
    </xf>
    <xf numFmtId="9" fontId="22" fillId="0" borderId="18" xfId="0" applyNumberFormat="1" applyFont="1" applyBorder="1" applyAlignment="1">
      <alignment vertical="center" wrapText="1"/>
    </xf>
    <xf numFmtId="0" fontId="22" fillId="0" borderId="18" xfId="0" applyFont="1" applyBorder="1" applyAlignment="1">
      <alignment horizontal="center"/>
    </xf>
    <xf numFmtId="0" fontId="22" fillId="0" borderId="18" xfId="0" applyNumberFormat="1" applyFont="1" applyBorder="1" applyAlignment="1">
      <alignment horizontal="left" vertical="top" wrapText="1"/>
    </xf>
    <xf numFmtId="166" fontId="22" fillId="0" borderId="18" xfId="0" applyNumberFormat="1" applyFont="1" applyBorder="1" applyAlignment="1">
      <alignment vertical="center" wrapText="1"/>
    </xf>
    <xf numFmtId="0" fontId="22" fillId="0" borderId="18" xfId="0" applyNumberFormat="1" applyFont="1" applyBorder="1" applyAlignment="1">
      <alignment horizontal="left" vertical="center" wrapText="1"/>
    </xf>
    <xf numFmtId="166" fontId="22" fillId="0" borderId="18" xfId="0" applyNumberFormat="1" applyFont="1" applyBorder="1" applyAlignment="1">
      <alignment horizontal="center" vertical="center" wrapText="1"/>
    </xf>
    <xf numFmtId="0" fontId="22" fillId="0" borderId="18" xfId="0" applyFont="1" applyBorder="1" applyAlignment="1">
      <alignment horizontal="left"/>
    </xf>
    <xf numFmtId="166" fontId="22" fillId="0" borderId="18" xfId="0" applyNumberFormat="1" applyFont="1" applyBorder="1"/>
    <xf numFmtId="0" fontId="23" fillId="0" borderId="0" xfId="0" applyFont="1" applyBorder="1" applyAlignment="1">
      <alignment horizontal="center"/>
    </xf>
    <xf numFmtId="0" fontId="0" fillId="0" borderId="0" xfId="0" applyAlignment="1">
      <alignment vertical="center"/>
    </xf>
    <xf numFmtId="0" fontId="17" fillId="0" borderId="0" xfId="0" applyFont="1" applyBorder="1" applyAlignment="1">
      <alignment horizontal="left" vertical="center" wrapText="1"/>
    </xf>
    <xf numFmtId="0" fontId="5"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11" fillId="0" borderId="18" xfId="0" applyFont="1" applyBorder="1" applyAlignment="1">
      <alignment horizontal="left" vertical="center" wrapText="1"/>
    </xf>
    <xf numFmtId="0" fontId="11" fillId="0" borderId="18" xfId="0" applyFont="1" applyBorder="1"/>
    <xf numFmtId="0" fontId="16" fillId="0" borderId="3" xfId="0" applyFont="1" applyBorder="1" applyAlignment="1">
      <alignment horizontal="left" vertical="center" wrapText="1"/>
    </xf>
    <xf numFmtId="0" fontId="11" fillId="2" borderId="0" xfId="0" applyFont="1" applyFill="1" applyBorder="1" applyAlignment="1">
      <alignment horizontal="center"/>
    </xf>
    <xf numFmtId="0" fontId="29" fillId="4" borderId="15" xfId="0" applyFont="1" applyFill="1" applyBorder="1" applyAlignment="1">
      <alignment horizontal="center" vertical="center" wrapText="1"/>
    </xf>
    <xf numFmtId="0" fontId="11" fillId="0" borderId="18" xfId="0" applyFont="1" applyBorder="1" applyAlignment="1">
      <alignment horizontal="center"/>
    </xf>
    <xf numFmtId="0" fontId="10" fillId="0" borderId="18" xfId="0" applyFont="1" applyBorder="1" applyAlignment="1">
      <alignment horizontal="justify" vertical="center"/>
    </xf>
    <xf numFmtId="0" fontId="21" fillId="0" borderId="0" xfId="0" applyFont="1" applyBorder="1" applyAlignment="1">
      <alignment horizontal="center" vertical="center" wrapText="1"/>
    </xf>
    <xf numFmtId="0" fontId="10" fillId="0" borderId="18" xfId="0" applyFont="1" applyBorder="1" applyAlignment="1">
      <alignment wrapText="1"/>
    </xf>
    <xf numFmtId="0" fontId="23" fillId="0" borderId="0" xfId="0" applyFont="1" applyBorder="1" applyAlignment="1">
      <alignment horizontal="center" vertical="center" wrapText="1"/>
    </xf>
    <xf numFmtId="0" fontId="23" fillId="0" borderId="18" xfId="0" applyFont="1" applyBorder="1"/>
    <xf numFmtId="0" fontId="11" fillId="0" borderId="18" xfId="0" applyFont="1" applyBorder="1" applyAlignment="1"/>
    <xf numFmtId="0" fontId="11" fillId="0" borderId="0" xfId="0" applyFont="1" applyAlignment="1"/>
    <xf numFmtId="0" fontId="11" fillId="2" borderId="0" xfId="0" applyFont="1" applyFill="1" applyBorder="1" applyAlignment="1">
      <alignment vertical="center" wrapText="1"/>
    </xf>
    <xf numFmtId="0" fontId="10" fillId="0" borderId="18" xfId="0" applyFont="1" applyBorder="1" applyAlignment="1">
      <alignment horizontal="left" vertical="center" wrapText="1"/>
    </xf>
    <xf numFmtId="0" fontId="11" fillId="0" borderId="18" xfId="0" applyFont="1" applyBorder="1" applyAlignment="1">
      <alignment vertical="center"/>
    </xf>
    <xf numFmtId="43" fontId="11" fillId="0" borderId="18" xfId="1" applyFont="1" applyBorder="1" applyAlignment="1">
      <alignment vertical="center" wrapText="1"/>
    </xf>
    <xf numFmtId="43" fontId="11" fillId="0" borderId="18" xfId="1" applyFont="1" applyBorder="1" applyAlignment="1">
      <alignment horizontal="center" vertical="center" wrapText="1"/>
    </xf>
    <xf numFmtId="43" fontId="11" fillId="0" borderId="18" xfId="1" applyFont="1" applyBorder="1" applyAlignment="1">
      <alignment horizontal="center" vertical="center"/>
    </xf>
    <xf numFmtId="43" fontId="11" fillId="0" borderId="0" xfId="1" applyFont="1"/>
    <xf numFmtId="9" fontId="11" fillId="0" borderId="18" xfId="2" applyFont="1" applyBorder="1" applyAlignment="1">
      <alignment horizontal="center" vertical="center" wrapText="1"/>
    </xf>
    <xf numFmtId="43" fontId="11" fillId="2" borderId="0" xfId="1" applyFont="1" applyFill="1" applyBorder="1"/>
    <xf numFmtId="43" fontId="6" fillId="0" borderId="0" xfId="1" applyFont="1" applyBorder="1" applyAlignment="1">
      <alignment horizontal="left" vertical="center" wrapText="1"/>
    </xf>
    <xf numFmtId="0" fontId="11" fillId="2" borderId="0" xfId="0" applyFont="1" applyFill="1" applyBorder="1" applyAlignment="1">
      <alignment vertical="center"/>
    </xf>
    <xf numFmtId="0" fontId="11" fillId="0" borderId="18" xfId="0" applyFont="1" applyFill="1" applyBorder="1" applyAlignment="1">
      <alignment horizontal="center" vertical="center" wrapText="1"/>
    </xf>
    <xf numFmtId="43" fontId="11" fillId="0" borderId="18" xfId="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0" fillId="0" borderId="18" xfId="0" applyBorder="1"/>
    <xf numFmtId="0" fontId="0" fillId="0" borderId="18" xfId="0" applyBorder="1" applyAlignment="1">
      <alignment horizontal="center" vertical="center" wrapText="1"/>
    </xf>
    <xf numFmtId="0" fontId="31" fillId="0" borderId="18" xfId="0" applyFont="1" applyBorder="1" applyAlignment="1">
      <alignment vertical="center" wrapText="1"/>
    </xf>
    <xf numFmtId="0" fontId="0" fillId="0" borderId="18" xfId="0" applyBorder="1" applyAlignment="1">
      <alignment vertical="center" wrapText="1"/>
    </xf>
    <xf numFmtId="0" fontId="21" fillId="2" borderId="18" xfId="0" applyFont="1" applyFill="1" applyBorder="1" applyAlignment="1">
      <alignment horizontal="left" vertical="center" wrapText="1"/>
    </xf>
    <xf numFmtId="0" fontId="21" fillId="2" borderId="18" xfId="0" applyFont="1" applyFill="1" applyBorder="1" applyAlignment="1">
      <alignment horizontal="center" vertical="center" wrapText="1"/>
    </xf>
    <xf numFmtId="9" fontId="21" fillId="0" borderId="18" xfId="0" applyNumberFormat="1" applyFont="1" applyBorder="1" applyAlignment="1">
      <alignment vertical="center"/>
    </xf>
    <xf numFmtId="0" fontId="21" fillId="0" borderId="18" xfId="0" applyFont="1" applyBorder="1" applyAlignment="1">
      <alignment vertical="center"/>
    </xf>
    <xf numFmtId="0" fontId="21" fillId="2" borderId="18" xfId="0" applyFont="1" applyFill="1" applyBorder="1" applyAlignment="1">
      <alignment vertical="center" wrapText="1"/>
    </xf>
    <xf numFmtId="0" fontId="21" fillId="0" borderId="18" xfId="0" applyFont="1" applyFill="1" applyBorder="1" applyAlignment="1">
      <alignment vertical="center"/>
    </xf>
    <xf numFmtId="0" fontId="21" fillId="0" borderId="18" xfId="0" applyFont="1" applyBorder="1" applyAlignment="1">
      <alignment horizontal="center" vertical="center"/>
    </xf>
    <xf numFmtId="0" fontId="21" fillId="0" borderId="18" xfId="0" applyFont="1" applyFill="1" applyBorder="1" applyAlignment="1">
      <alignment horizontal="center" vertical="center"/>
    </xf>
    <xf numFmtId="9" fontId="21" fillId="0" borderId="18" xfId="0" applyNumberFormat="1" applyFont="1" applyBorder="1" applyAlignment="1">
      <alignment horizontal="center" vertical="center"/>
    </xf>
    <xf numFmtId="9" fontId="11" fillId="0" borderId="18" xfId="0" applyNumberFormat="1" applyFont="1" applyFill="1" applyBorder="1" applyAlignment="1">
      <alignment horizontal="center" vertical="center"/>
    </xf>
    <xf numFmtId="0" fontId="11" fillId="0" borderId="18" xfId="0" applyFont="1" applyFill="1" applyBorder="1" applyAlignment="1">
      <alignment horizontal="center" vertical="center"/>
    </xf>
    <xf numFmtId="43" fontId="21" fillId="0" borderId="18" xfId="1" applyFont="1" applyBorder="1" applyAlignment="1">
      <alignment horizontal="center" vertical="center" wrapText="1"/>
    </xf>
    <xf numFmtId="9" fontId="21" fillId="0" borderId="18" xfId="0" applyNumberFormat="1" applyFont="1" applyFill="1" applyBorder="1" applyAlignment="1">
      <alignment horizontal="center" vertical="center" wrapText="1"/>
    </xf>
    <xf numFmtId="9" fontId="22" fillId="0" borderId="18" xfId="0" applyNumberFormat="1"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4" fillId="0" borderId="0" xfId="0" applyFont="1" applyBorder="1"/>
    <xf numFmtId="0" fontId="31" fillId="0" borderId="18" xfId="0" applyFont="1" applyBorder="1" applyAlignment="1">
      <alignment horizontal="center" vertical="center"/>
    </xf>
    <xf numFmtId="0" fontId="31" fillId="0" borderId="18" xfId="0" applyFont="1" applyBorder="1" applyAlignment="1">
      <alignment horizontal="center" vertical="center" wrapText="1"/>
    </xf>
    <xf numFmtId="9" fontId="11" fillId="0" borderId="18" xfId="0" applyNumberFormat="1" applyFont="1" applyBorder="1" applyAlignment="1">
      <alignment horizontal="center" vertical="center" wrapText="1"/>
    </xf>
    <xf numFmtId="9" fontId="11" fillId="0" borderId="18" xfId="2" applyFont="1" applyBorder="1" applyAlignment="1">
      <alignment horizontal="center" vertical="center"/>
    </xf>
    <xf numFmtId="0" fontId="11" fillId="0" borderId="18" xfId="0" applyFont="1" applyFill="1" applyBorder="1" applyAlignment="1">
      <alignment vertical="center" wrapText="1"/>
    </xf>
    <xf numFmtId="4" fontId="21" fillId="0" borderId="18" xfId="0" applyNumberFormat="1" applyFont="1" applyFill="1" applyBorder="1" applyAlignment="1" applyProtection="1">
      <alignment horizontal="right" vertical="center" wrapText="1"/>
      <protection locked="0"/>
    </xf>
    <xf numFmtId="0" fontId="2" fillId="0" borderId="0" xfId="0" applyFont="1" applyBorder="1" applyAlignment="1">
      <alignment horizontal="left" vertical="center" wrapText="1"/>
    </xf>
    <xf numFmtId="0" fontId="0" fillId="0" borderId="0" xfId="0" applyBorder="1" applyAlignment="1">
      <alignment vertical="center"/>
    </xf>
    <xf numFmtId="0" fontId="8" fillId="0" borderId="0" xfId="0" applyFont="1" applyBorder="1" applyAlignment="1">
      <alignment horizontal="left" vertical="center" wrapText="1"/>
    </xf>
    <xf numFmtId="0" fontId="0" fillId="0" borderId="0" xfId="0" applyBorder="1"/>
    <xf numFmtId="0" fontId="26" fillId="0" borderId="0" xfId="0" applyFont="1" applyBorder="1" applyAlignment="1">
      <alignment horizontal="left" vertical="center" wrapText="1"/>
    </xf>
    <xf numFmtId="0" fontId="24" fillId="0" borderId="0" xfId="0" applyFont="1" applyBorder="1" applyAlignment="1">
      <alignment horizontal="left" vertical="center"/>
    </xf>
    <xf numFmtId="0" fontId="25" fillId="0" borderId="0" xfId="0" applyFont="1" applyBorder="1" applyAlignment="1">
      <alignment horizontal="left" vertical="center" wrapText="1"/>
    </xf>
    <xf numFmtId="43" fontId="11" fillId="0" borderId="18" xfId="1" applyFont="1" applyBorder="1" applyAlignment="1">
      <alignment vertical="center"/>
    </xf>
    <xf numFmtId="0" fontId="29" fillId="4" borderId="18" xfId="0" applyFont="1" applyFill="1" applyBorder="1" applyAlignment="1">
      <alignment horizontal="center" vertical="center" wrapText="1"/>
    </xf>
    <xf numFmtId="9" fontId="31" fillId="0" borderId="18" xfId="2" applyFont="1" applyBorder="1" applyAlignment="1">
      <alignment horizontal="center" vertical="center" wrapText="1"/>
    </xf>
    <xf numFmtId="0" fontId="0" fillId="0" borderId="18" xfId="0" applyBorder="1" applyAlignment="1">
      <alignment horizontal="center"/>
    </xf>
    <xf numFmtId="9" fontId="11" fillId="0" borderId="18" xfId="0" applyNumberFormat="1" applyFont="1" applyBorder="1" applyAlignment="1">
      <alignment horizontal="center" vertical="center"/>
    </xf>
    <xf numFmtId="3" fontId="11" fillId="0" borderId="18" xfId="0" applyNumberFormat="1" applyFont="1" applyBorder="1" applyAlignment="1">
      <alignment horizontal="center" vertical="center"/>
    </xf>
    <xf numFmtId="0" fontId="11" fillId="0" borderId="0" xfId="0" applyFont="1" applyAlignment="1">
      <alignment horizontal="center"/>
    </xf>
    <xf numFmtId="0" fontId="0" fillId="0" borderId="0" xfId="0" applyAlignment="1">
      <alignment horizontal="center" vertical="center"/>
    </xf>
    <xf numFmtId="0" fontId="22" fillId="0" borderId="18" xfId="0" applyFont="1" applyFill="1" applyBorder="1"/>
    <xf numFmtId="0" fontId="11"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4" fillId="4" borderId="10" xfId="0" applyFont="1" applyFill="1" applyBorder="1" applyAlignment="1">
      <alignment horizontal="center" vertical="center"/>
    </xf>
    <xf numFmtId="0" fontId="11" fillId="0" borderId="18" xfId="0" applyFont="1" applyBorder="1" applyAlignment="1">
      <alignment vertical="center" wrapText="1"/>
    </xf>
    <xf numFmtId="0" fontId="11" fillId="0" borderId="18" xfId="0" applyFont="1" applyBorder="1" applyAlignment="1">
      <alignment horizontal="center" vertical="center"/>
    </xf>
    <xf numFmtId="0" fontId="22" fillId="0" borderId="1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14" xfId="0" applyFont="1" applyBorder="1" applyAlignment="1">
      <alignment horizontal="left" vertical="center" wrapText="1"/>
    </xf>
    <xf numFmtId="0" fontId="22" fillId="0" borderId="10" xfId="0" applyFont="1" applyFill="1" applyBorder="1" applyAlignment="1">
      <alignment horizontal="center" vertical="center" wrapText="1"/>
    </xf>
    <xf numFmtId="0" fontId="22" fillId="0" borderId="14" xfId="0" applyFont="1" applyFill="1" applyBorder="1" applyAlignment="1">
      <alignment horizontal="center" vertical="center" wrapText="1"/>
    </xf>
    <xf numFmtId="166" fontId="22" fillId="0" borderId="10" xfId="0" applyNumberFormat="1" applyFont="1" applyBorder="1" applyAlignment="1">
      <alignment horizontal="center" vertical="center" wrapText="1"/>
    </xf>
    <xf numFmtId="0" fontId="22" fillId="0" borderId="14" xfId="0" applyFont="1" applyBorder="1" applyAlignment="1">
      <alignment vertical="center" wrapText="1"/>
    </xf>
    <xf numFmtId="0" fontId="31" fillId="0" borderId="18" xfId="0" applyFont="1" applyBorder="1" applyAlignment="1">
      <alignment vertical="center"/>
    </xf>
    <xf numFmtId="9" fontId="31" fillId="0" borderId="18" xfId="0" applyNumberFormat="1" applyFont="1" applyBorder="1" applyAlignment="1">
      <alignment vertical="center"/>
    </xf>
    <xf numFmtId="0" fontId="31" fillId="0" borderId="18" xfId="0" applyFont="1" applyFill="1" applyBorder="1" applyAlignment="1">
      <alignment horizontal="center" vertical="center" wrapText="1"/>
    </xf>
    <xf numFmtId="43" fontId="31" fillId="0" borderId="18" xfId="1" applyFont="1" applyBorder="1" applyAlignment="1">
      <alignment vertical="center"/>
    </xf>
    <xf numFmtId="0" fontId="11" fillId="0" borderId="0" xfId="0" applyFont="1" applyBorder="1" applyAlignment="1">
      <alignment vertical="center"/>
    </xf>
    <xf numFmtId="8" fontId="21" fillId="0" borderId="18" xfId="0" applyNumberFormat="1" applyFont="1" applyFill="1" applyBorder="1" applyAlignment="1">
      <alignment vertical="center" wrapText="1"/>
    </xf>
    <xf numFmtId="8" fontId="11" fillId="0" borderId="18" xfId="0" applyNumberFormat="1" applyFont="1" applyFill="1" applyBorder="1" applyAlignment="1">
      <alignment vertical="center"/>
    </xf>
    <xf numFmtId="0" fontId="11" fillId="0" borderId="18" xfId="0" applyFont="1" applyBorder="1" applyAlignment="1">
      <alignment horizontal="left" wrapText="1"/>
    </xf>
    <xf numFmtId="0" fontId="21" fillId="2" borderId="18" xfId="0" applyNumberFormat="1" applyFont="1" applyFill="1" applyBorder="1" applyAlignment="1">
      <alignment vertical="center" wrapText="1"/>
    </xf>
    <xf numFmtId="0" fontId="22" fillId="0" borderId="18" xfId="0" applyFont="1" applyBorder="1" applyAlignment="1">
      <alignment horizontal="left" vertical="top" wrapText="1"/>
    </xf>
    <xf numFmtId="0" fontId="31" fillId="0" borderId="18" xfId="0" applyFont="1" applyBorder="1" applyAlignment="1">
      <alignment vertical="top" wrapText="1"/>
    </xf>
    <xf numFmtId="0" fontId="31" fillId="0" borderId="18" xfId="0" applyFont="1" applyBorder="1" applyAlignment="1">
      <alignment horizontal="left" vertical="center"/>
    </xf>
    <xf numFmtId="0" fontId="31" fillId="0" borderId="18" xfId="0" applyFont="1" applyBorder="1" applyAlignment="1">
      <alignment wrapText="1"/>
    </xf>
    <xf numFmtId="9" fontId="0" fillId="0" borderId="18" xfId="0" applyNumberFormat="1" applyBorder="1" applyAlignment="1">
      <alignment horizontal="center" vertical="center" wrapText="1"/>
    </xf>
    <xf numFmtId="9" fontId="0" fillId="0" borderId="18" xfId="0" applyNumberFormat="1" applyFill="1" applyBorder="1" applyAlignment="1">
      <alignment horizontal="center" vertical="center" wrapText="1"/>
    </xf>
    <xf numFmtId="0" fontId="0" fillId="0" borderId="18" xfId="0" applyFill="1" applyBorder="1" applyAlignment="1">
      <alignment horizontal="center" vertical="center" wrapText="1"/>
    </xf>
    <xf numFmtId="9" fontId="0" fillId="0" borderId="18" xfId="2" applyFont="1" applyFill="1" applyBorder="1" applyAlignment="1">
      <alignment horizontal="center" vertical="center" wrapText="1"/>
    </xf>
    <xf numFmtId="0" fontId="0" fillId="0" borderId="18" xfId="0" applyFont="1" applyBorder="1" applyAlignment="1">
      <alignment vertical="center" wrapText="1"/>
    </xf>
    <xf numFmtId="0" fontId="30" fillId="0" borderId="18" xfId="0" applyFont="1" applyBorder="1" applyAlignment="1">
      <alignment vertical="center" wrapText="1"/>
    </xf>
    <xf numFmtId="165" fontId="21" fillId="2" borderId="18" xfId="1" applyNumberFormat="1" applyFont="1" applyFill="1" applyBorder="1" applyAlignment="1">
      <alignment horizontal="center" vertical="center" wrapText="1"/>
    </xf>
    <xf numFmtId="4" fontId="11" fillId="2" borderId="18" xfId="0" applyNumberFormat="1" applyFont="1" applyFill="1" applyBorder="1" applyAlignment="1">
      <alignment horizontal="center" vertical="center" wrapText="1"/>
    </xf>
    <xf numFmtId="165" fontId="11" fillId="2" borderId="18" xfId="1" applyNumberFormat="1" applyFont="1" applyFill="1" applyBorder="1" applyAlignment="1">
      <alignment horizontal="center" vertical="center" wrapText="1"/>
    </xf>
    <xf numFmtId="0" fontId="11" fillId="2" borderId="0" xfId="0" applyFont="1" applyFill="1" applyAlignment="1">
      <alignment horizontal="center" vertical="center"/>
    </xf>
    <xf numFmtId="4" fontId="11" fillId="0" borderId="18" xfId="0" applyNumberFormat="1" applyFont="1" applyBorder="1" applyAlignment="1">
      <alignment horizontal="center" vertical="center" wrapText="1"/>
    </xf>
    <xf numFmtId="0" fontId="11" fillId="2" borderId="18" xfId="0" applyFont="1" applyFill="1" applyBorder="1" applyAlignment="1">
      <alignment horizontal="center" vertical="center"/>
    </xf>
    <xf numFmtId="0" fontId="11" fillId="2" borderId="18" xfId="0" applyFont="1" applyFill="1" applyBorder="1" applyAlignment="1">
      <alignment horizontal="center" vertical="center" wrapText="1"/>
    </xf>
    <xf numFmtId="0" fontId="20" fillId="0" borderId="18" xfId="0" applyFont="1" applyBorder="1" applyAlignment="1">
      <alignment horizontal="center" vertical="center"/>
    </xf>
    <xf numFmtId="0" fontId="20" fillId="2" borderId="18" xfId="0" applyFont="1" applyFill="1" applyBorder="1" applyAlignment="1">
      <alignment horizontal="center" vertical="center"/>
    </xf>
    <xf numFmtId="9" fontId="21" fillId="2" borderId="18" xfId="0" applyNumberFormat="1" applyFont="1" applyFill="1" applyBorder="1" applyAlignment="1">
      <alignment vertical="center" wrapText="1"/>
    </xf>
    <xf numFmtId="0" fontId="11" fillId="2" borderId="18" xfId="0" applyFont="1" applyFill="1" applyBorder="1" applyAlignment="1">
      <alignment vertical="center"/>
    </xf>
    <xf numFmtId="0" fontId="21" fillId="2" borderId="18" xfId="0" applyFont="1" applyFill="1" applyBorder="1" applyAlignment="1">
      <alignment horizontal="center" vertical="center" textRotation="90" wrapText="1"/>
    </xf>
    <xf numFmtId="0" fontId="11" fillId="2" borderId="0" xfId="0" applyFont="1" applyFill="1" applyBorder="1" applyAlignment="1">
      <alignment horizontal="center" vertical="center"/>
    </xf>
    <xf numFmtId="3" fontId="11" fillId="0" borderId="18" xfId="0" applyNumberFormat="1" applyFont="1" applyBorder="1" applyAlignment="1">
      <alignment horizontal="center" vertical="center" wrapText="1"/>
    </xf>
    <xf numFmtId="0" fontId="11" fillId="2" borderId="18" xfId="0" applyFont="1" applyFill="1" applyBorder="1" applyAlignment="1">
      <alignment vertical="center" wrapText="1"/>
    </xf>
    <xf numFmtId="4" fontId="21" fillId="2" borderId="18" xfId="0" applyNumberFormat="1" applyFont="1" applyFill="1" applyBorder="1" applyAlignment="1">
      <alignment vertical="center" wrapText="1"/>
    </xf>
    <xf numFmtId="0" fontId="11" fillId="5" borderId="18" xfId="0" applyFont="1" applyFill="1" applyBorder="1" applyAlignment="1">
      <alignment vertical="center" wrapText="1"/>
    </xf>
    <xf numFmtId="43" fontId="11" fillId="2" borderId="18" xfId="1" applyFont="1" applyFill="1" applyBorder="1" applyAlignment="1">
      <alignment vertical="center" wrapText="1"/>
    </xf>
    <xf numFmtId="0" fontId="11" fillId="2" borderId="18" xfId="0" applyFont="1" applyFill="1" applyBorder="1" applyAlignment="1">
      <alignment horizontal="left" wrapText="1"/>
    </xf>
    <xf numFmtId="0" fontId="11" fillId="5" borderId="18" xfId="0" applyFont="1" applyFill="1" applyBorder="1"/>
    <xf numFmtId="0" fontId="41" fillId="5" borderId="18" xfId="0" applyFont="1" applyFill="1" applyBorder="1"/>
    <xf numFmtId="0" fontId="11" fillId="5" borderId="18" xfId="0" applyFont="1" applyFill="1" applyBorder="1" applyAlignment="1">
      <alignment horizontal="center" vertical="center" wrapText="1"/>
    </xf>
    <xf numFmtId="0" fontId="11" fillId="5" borderId="18" xfId="0" applyFont="1" applyFill="1" applyBorder="1" applyAlignment="1">
      <alignment horizontal="center" vertical="center"/>
    </xf>
    <xf numFmtId="43" fontId="11" fillId="2" borderId="18" xfId="1" applyFont="1" applyFill="1" applyBorder="1" applyAlignment="1">
      <alignment horizontal="center" vertical="center"/>
    </xf>
    <xf numFmtId="0" fontId="21" fillId="2" borderId="18" xfId="0" applyFont="1" applyFill="1" applyBorder="1" applyAlignment="1">
      <alignment horizontal="center" vertical="center"/>
    </xf>
    <xf numFmtId="1" fontId="11" fillId="0" borderId="18" xfId="2" applyNumberFormat="1" applyFont="1" applyBorder="1" applyAlignment="1">
      <alignment horizontal="center" vertical="center"/>
    </xf>
    <xf numFmtId="0" fontId="11" fillId="0" borderId="10" xfId="0" applyFont="1" applyFill="1" applyBorder="1" applyAlignment="1">
      <alignment vertical="center" wrapText="1"/>
    </xf>
    <xf numFmtId="0" fontId="11" fillId="0" borderId="18" xfId="0" applyFont="1" applyFill="1" applyBorder="1"/>
    <xf numFmtId="9" fontId="11" fillId="2" borderId="18" xfId="0" applyNumberFormat="1" applyFont="1" applyFill="1" applyBorder="1" applyAlignment="1">
      <alignment horizontal="center" vertical="center"/>
    </xf>
    <xf numFmtId="4" fontId="11" fillId="2" borderId="18" xfId="0" applyNumberFormat="1" applyFont="1" applyFill="1" applyBorder="1" applyAlignment="1">
      <alignment horizontal="center" vertical="center"/>
    </xf>
    <xf numFmtId="4" fontId="11" fillId="5" borderId="18" xfId="0" applyNumberFormat="1" applyFont="1" applyFill="1" applyBorder="1" applyAlignment="1">
      <alignment horizontal="center" vertical="center"/>
    </xf>
    <xf numFmtId="0" fontId="21" fillId="0" borderId="18" xfId="0" applyFont="1" applyBorder="1" applyAlignment="1">
      <alignment horizontal="left" vertical="center" wrapText="1"/>
    </xf>
    <xf numFmtId="9" fontId="21" fillId="2" borderId="18" xfId="0" applyNumberFormat="1" applyFont="1" applyFill="1" applyBorder="1" applyAlignment="1">
      <alignment horizontal="center" vertical="center" wrapText="1"/>
    </xf>
    <xf numFmtId="9" fontId="21" fillId="2" borderId="18" xfId="0" applyNumberFormat="1" applyFont="1" applyFill="1" applyBorder="1" applyAlignment="1">
      <alignment vertical="center"/>
    </xf>
    <xf numFmtId="43" fontId="21" fillId="2" borderId="18" xfId="1" applyFont="1" applyFill="1" applyBorder="1" applyAlignment="1">
      <alignment vertical="center"/>
    </xf>
    <xf numFmtId="0" fontId="35" fillId="2" borderId="18" xfId="0" applyFont="1" applyFill="1" applyBorder="1" applyAlignment="1">
      <alignment horizontal="center" vertical="center" wrapText="1"/>
    </xf>
    <xf numFmtId="9" fontId="21" fillId="0" borderId="18" xfId="2" applyFont="1" applyBorder="1" applyAlignment="1">
      <alignment horizontal="left" vertical="center" wrapText="1"/>
    </xf>
    <xf numFmtId="9" fontId="11" fillId="0" borderId="18" xfId="0" applyNumberFormat="1" applyFont="1" applyBorder="1" applyAlignment="1">
      <alignment vertical="center"/>
    </xf>
    <xf numFmtId="43" fontId="21" fillId="0" borderId="18" xfId="1" applyFont="1" applyBorder="1" applyAlignment="1">
      <alignment vertical="center"/>
    </xf>
    <xf numFmtId="9" fontId="21" fillId="0" borderId="18" xfId="2" applyFont="1" applyBorder="1" applyAlignment="1">
      <alignment vertical="center" wrapText="1"/>
    </xf>
    <xf numFmtId="0" fontId="33" fillId="2" borderId="18" xfId="0" applyFont="1" applyFill="1" applyBorder="1" applyAlignment="1">
      <alignment horizontal="center" vertical="center" wrapText="1"/>
    </xf>
    <xf numFmtId="0" fontId="0" fillId="0" borderId="18" xfId="0" applyFont="1" applyBorder="1" applyAlignment="1">
      <alignment horizontal="center" vertical="center" wrapText="1"/>
    </xf>
    <xf numFmtId="3" fontId="0" fillId="0" borderId="18" xfId="0" applyNumberFormat="1" applyFont="1" applyBorder="1" applyAlignment="1">
      <alignment horizontal="center" vertical="center"/>
    </xf>
    <xf numFmtId="1" fontId="11" fillId="0" borderId="18" xfId="0" applyNumberFormat="1" applyFont="1" applyBorder="1" applyAlignment="1">
      <alignment horizontal="center" vertical="center"/>
    </xf>
    <xf numFmtId="9" fontId="11" fillId="0" borderId="18" xfId="0" applyNumberFormat="1" applyFont="1" applyBorder="1" applyAlignment="1">
      <alignment horizontal="left" vertical="center"/>
    </xf>
    <xf numFmtId="0" fontId="11" fillId="0" borderId="18" xfId="0" applyFont="1" applyBorder="1" applyAlignment="1">
      <alignment horizontal="left" vertical="center"/>
    </xf>
    <xf numFmtId="9" fontId="11" fillId="0" borderId="18" xfId="0" applyNumberFormat="1" applyFont="1" applyBorder="1" applyAlignment="1">
      <alignment horizontal="left" vertical="center" wrapText="1"/>
    </xf>
    <xf numFmtId="0" fontId="0" fillId="0" borderId="18" xfId="0" applyFont="1" applyBorder="1" applyAlignment="1">
      <alignment horizontal="left" vertical="center"/>
    </xf>
    <xf numFmtId="0" fontId="31" fillId="0" borderId="18" xfId="0" applyFont="1" applyFill="1" applyBorder="1" applyAlignment="1">
      <alignment horizontal="left" vertical="center" wrapText="1"/>
    </xf>
    <xf numFmtId="0" fontId="31" fillId="2" borderId="18" xfId="0" applyFont="1" applyFill="1" applyBorder="1" applyAlignment="1">
      <alignment horizontal="center" vertical="center" wrapText="1"/>
    </xf>
    <xf numFmtId="4" fontId="0" fillId="0" borderId="18" xfId="0" applyNumberFormat="1" applyFont="1" applyBorder="1" applyAlignment="1">
      <alignment horizontal="center" vertical="center"/>
    </xf>
    <xf numFmtId="9" fontId="0" fillId="0" borderId="18" xfId="0" applyNumberFormat="1" applyFont="1" applyBorder="1" applyAlignment="1">
      <alignment horizontal="center" vertical="center"/>
    </xf>
    <xf numFmtId="0" fontId="0" fillId="0" borderId="18" xfId="0" applyNumberFormat="1" applyFont="1" applyBorder="1" applyAlignment="1">
      <alignment horizontal="center" vertical="center"/>
    </xf>
    <xf numFmtId="6" fontId="0" fillId="0" borderId="18" xfId="0" applyNumberFormat="1" applyFill="1" applyBorder="1" applyAlignment="1">
      <alignment horizontal="center" vertical="center" wrapText="1"/>
    </xf>
    <xf numFmtId="0" fontId="0" fillId="0" borderId="18" xfId="0" applyFill="1" applyBorder="1"/>
    <xf numFmtId="0" fontId="0" fillId="0" borderId="18" xfId="0" applyFill="1" applyBorder="1" applyAlignment="1">
      <alignment horizontal="center" vertical="center"/>
    </xf>
    <xf numFmtId="8" fontId="0" fillId="0" borderId="18" xfId="0" applyNumberFormat="1" applyFill="1" applyBorder="1" applyAlignment="1">
      <alignment horizontal="center" vertical="center" wrapText="1"/>
    </xf>
    <xf numFmtId="43" fontId="0" fillId="0" borderId="18" xfId="1" applyFont="1" applyFill="1" applyBorder="1" applyAlignment="1">
      <alignment horizontal="center" vertical="center" wrapText="1"/>
    </xf>
    <xf numFmtId="6" fontId="0" fillId="0" borderId="18" xfId="0" applyNumberFormat="1" applyBorder="1" applyAlignment="1">
      <alignment horizontal="center" vertical="center" wrapText="1"/>
    </xf>
    <xf numFmtId="0" fontId="21" fillId="0" borderId="18" xfId="0" applyFont="1" applyFill="1" applyBorder="1" applyAlignment="1">
      <alignment horizontal="center"/>
    </xf>
    <xf numFmtId="9" fontId="22" fillId="0" borderId="10" xfId="0" applyNumberFormat="1" applyFont="1" applyBorder="1" applyAlignment="1">
      <alignment horizontal="center" vertical="center" wrapText="1"/>
    </xf>
    <xf numFmtId="0" fontId="44" fillId="0" borderId="18" xfId="0" applyFont="1" applyBorder="1" applyAlignment="1">
      <alignment horizontal="left" vertical="center" wrapText="1"/>
    </xf>
    <xf numFmtId="0" fontId="44" fillId="0" borderId="18" xfId="0" applyFont="1" applyBorder="1" applyAlignment="1">
      <alignment vertical="center" wrapText="1"/>
    </xf>
    <xf numFmtId="0" fontId="46" fillId="0" borderId="18" xfId="0" applyFont="1" applyBorder="1" applyAlignment="1">
      <alignment vertical="center" wrapText="1"/>
    </xf>
    <xf numFmtId="0" fontId="44" fillId="0" borderId="14" xfId="0" applyFont="1" applyBorder="1" applyAlignment="1">
      <alignment vertical="center" wrapText="1"/>
    </xf>
    <xf numFmtId="0" fontId="46" fillId="0" borderId="14" xfId="0" applyFont="1" applyBorder="1" applyAlignment="1">
      <alignment vertical="center" wrapText="1"/>
    </xf>
    <xf numFmtId="0" fontId="44" fillId="0" borderId="14" xfId="0" applyFont="1" applyBorder="1" applyAlignment="1">
      <alignment horizontal="left" vertical="center" wrapText="1"/>
    </xf>
    <xf numFmtId="0" fontId="38" fillId="0" borderId="10" xfId="0" applyFont="1" applyFill="1" applyBorder="1" applyAlignment="1">
      <alignment vertical="center" wrapText="1"/>
    </xf>
    <xf numFmtId="0" fontId="0" fillId="0" borderId="18" xfId="0" applyBorder="1" applyAlignment="1">
      <alignment vertical="center"/>
    </xf>
    <xf numFmtId="0" fontId="44" fillId="0" borderId="18" xfId="0" applyFont="1" applyBorder="1" applyAlignment="1">
      <alignment vertical="center"/>
    </xf>
    <xf numFmtId="9" fontId="0" fillId="0" borderId="10" xfId="0" applyNumberFormat="1" applyBorder="1" applyAlignment="1">
      <alignment horizontal="center" vertical="center" wrapText="1"/>
    </xf>
    <xf numFmtId="9" fontId="22" fillId="0" borderId="10" xfId="0" applyNumberFormat="1" applyFont="1" applyFill="1" applyBorder="1" applyAlignment="1">
      <alignment horizontal="center" vertical="center" wrapText="1"/>
    </xf>
    <xf numFmtId="9" fontId="22" fillId="0" borderId="10" xfId="2" applyFont="1" applyFill="1" applyBorder="1" applyAlignment="1">
      <alignment horizontal="center" vertical="center" wrapText="1"/>
    </xf>
    <xf numFmtId="43" fontId="22" fillId="0" borderId="10" xfId="1" applyFont="1" applyBorder="1" applyAlignment="1">
      <alignment horizontal="center" vertical="center" wrapText="1"/>
    </xf>
    <xf numFmtId="0" fontId="22" fillId="0" borderId="14" xfId="0" applyFont="1" applyBorder="1" applyAlignment="1">
      <alignment horizontal="left" vertical="top" wrapText="1"/>
    </xf>
    <xf numFmtId="0" fontId="48" fillId="0" borderId="18" xfId="0" applyFont="1" applyFill="1" applyBorder="1" applyAlignment="1">
      <alignment vertical="center" wrapText="1"/>
    </xf>
    <xf numFmtId="0" fontId="33" fillId="0" borderId="18" xfId="0" applyFont="1" applyFill="1" applyBorder="1" applyAlignment="1">
      <alignment vertical="center"/>
    </xf>
    <xf numFmtId="0" fontId="49" fillId="0" borderId="18" xfId="0" applyFont="1" applyFill="1" applyBorder="1" applyAlignment="1">
      <alignment horizontal="center" vertical="center" wrapText="1"/>
    </xf>
    <xf numFmtId="0" fontId="49" fillId="0" borderId="18" xfId="0" applyFont="1" applyFill="1" applyBorder="1" applyAlignment="1">
      <alignment vertical="center" wrapText="1"/>
    </xf>
    <xf numFmtId="0" fontId="49" fillId="0" borderId="18" xfId="0" applyFont="1" applyFill="1" applyBorder="1" applyAlignment="1">
      <alignment horizontal="center" vertical="center"/>
    </xf>
    <xf numFmtId="0" fontId="49" fillId="0" borderId="4" xfId="0" applyFont="1" applyFill="1" applyBorder="1" applyAlignment="1">
      <alignment vertical="center" wrapText="1"/>
    </xf>
    <xf numFmtId="0" fontId="49" fillId="0" borderId="4" xfId="0" applyFont="1" applyFill="1" applyBorder="1" applyAlignment="1">
      <alignment vertical="center"/>
    </xf>
    <xf numFmtId="0" fontId="49" fillId="0" borderId="14" xfId="0" applyFont="1" applyFill="1" applyBorder="1" applyAlignment="1">
      <alignment horizontal="center" vertical="center" wrapText="1"/>
    </xf>
    <xf numFmtId="0" fontId="49" fillId="0" borderId="14" xfId="0" applyFont="1" applyFill="1" applyBorder="1" applyAlignment="1">
      <alignment vertical="center" wrapText="1"/>
    </xf>
    <xf numFmtId="0" fontId="11"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11" fillId="0" borderId="18" xfId="0" applyFont="1" applyBorder="1" applyAlignment="1">
      <alignment vertical="center" wrapText="1"/>
    </xf>
    <xf numFmtId="0" fontId="21" fillId="0" borderId="18" xfId="0" applyFont="1" applyBorder="1" applyAlignment="1">
      <alignment vertical="center" wrapText="1"/>
    </xf>
    <xf numFmtId="0" fontId="11" fillId="0" borderId="18" xfId="0" applyFont="1" applyFill="1" applyBorder="1" applyAlignment="1">
      <alignment horizontal="center" vertical="center" wrapText="1"/>
    </xf>
    <xf numFmtId="4" fontId="11" fillId="0" borderId="18" xfId="0" applyNumberFormat="1" applyFont="1" applyBorder="1" applyAlignment="1">
      <alignment horizontal="center" vertical="center"/>
    </xf>
    <xf numFmtId="0" fontId="11" fillId="0" borderId="18" xfId="0" applyFont="1" applyBorder="1" applyAlignment="1">
      <alignment horizontal="center" vertical="center"/>
    </xf>
    <xf numFmtId="0" fontId="22" fillId="0" borderId="10" xfId="0" applyFont="1" applyBorder="1" applyAlignment="1">
      <alignment horizontal="center" vertical="center" wrapText="1"/>
    </xf>
    <xf numFmtId="0" fontId="22" fillId="0" borderId="10" xfId="0" applyFont="1" applyFill="1" applyBorder="1" applyAlignment="1">
      <alignment horizontal="center" vertical="center" wrapText="1"/>
    </xf>
    <xf numFmtId="0" fontId="0" fillId="0" borderId="18" xfId="0" applyBorder="1" applyAlignment="1">
      <alignment horizontal="center" vertical="center"/>
    </xf>
    <xf numFmtId="0" fontId="22" fillId="0" borderId="14" xfId="0"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18" xfId="0" applyFont="1" applyFill="1" applyBorder="1" applyAlignment="1">
      <alignment horizontal="center" vertical="center" wrapText="1"/>
    </xf>
    <xf numFmtId="0" fontId="22" fillId="0" borderId="18" xfId="0" applyFont="1" applyBorder="1" applyAlignment="1">
      <alignment vertical="center" wrapText="1"/>
    </xf>
    <xf numFmtId="0" fontId="11" fillId="0" borderId="18" xfId="0" applyFont="1" applyFill="1" applyBorder="1" applyAlignment="1">
      <alignment horizontal="center" vertical="center"/>
    </xf>
    <xf numFmtId="0" fontId="11" fillId="0" borderId="18" xfId="0" applyFont="1" applyBorder="1" applyAlignment="1">
      <alignment horizontal="left" vertical="center" wrapText="1"/>
    </xf>
    <xf numFmtId="0" fontId="0" fillId="2" borderId="18" xfId="0" applyNumberFormat="1" applyFont="1" applyFill="1" applyBorder="1" applyAlignment="1">
      <alignment horizontal="center" vertical="center"/>
    </xf>
    <xf numFmtId="0" fontId="11" fillId="0" borderId="18" xfId="0" applyFont="1" applyFill="1" applyBorder="1" applyAlignment="1">
      <alignment horizontal="left" vertical="center" wrapText="1"/>
    </xf>
    <xf numFmtId="0" fontId="31" fillId="0" borderId="14" xfId="0" applyFont="1" applyBorder="1" applyAlignment="1">
      <alignment vertical="center"/>
    </xf>
    <xf numFmtId="0" fontId="31" fillId="0" borderId="14" xfId="0" applyFont="1" applyBorder="1" applyAlignment="1">
      <alignment horizontal="center" vertical="center"/>
    </xf>
    <xf numFmtId="0" fontId="31" fillId="0" borderId="14" xfId="0" applyFont="1" applyBorder="1" applyAlignment="1">
      <alignment horizontal="center" vertical="center" wrapText="1"/>
    </xf>
    <xf numFmtId="43" fontId="31" fillId="0" borderId="14" xfId="1" applyFont="1" applyBorder="1" applyAlignment="1">
      <alignment horizontal="center" vertical="center"/>
    </xf>
    <xf numFmtId="9" fontId="31" fillId="0" borderId="0" xfId="0" applyNumberFormat="1" applyFont="1" applyAlignment="1">
      <alignment horizontal="center" vertical="center"/>
    </xf>
    <xf numFmtId="9" fontId="31" fillId="0" borderId="14" xfId="0" applyNumberFormat="1" applyFont="1" applyBorder="1" applyAlignment="1">
      <alignment horizontal="center" vertical="center"/>
    </xf>
    <xf numFmtId="0" fontId="31" fillId="0" borderId="14" xfId="0" applyFont="1" applyBorder="1" applyAlignment="1">
      <alignment vertical="center" wrapText="1"/>
    </xf>
    <xf numFmtId="0" fontId="31" fillId="0" borderId="14" xfId="0" applyFont="1" applyFill="1" applyBorder="1" applyAlignment="1">
      <alignment horizontal="center" vertical="center" wrapText="1"/>
    </xf>
    <xf numFmtId="43" fontId="31" fillId="0" borderId="14" xfId="1" applyFont="1" applyBorder="1" applyAlignment="1">
      <alignment vertical="center"/>
    </xf>
    <xf numFmtId="0" fontId="11"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10" fillId="0" borderId="18" xfId="0" applyFont="1" applyBorder="1" applyAlignment="1">
      <alignment vertical="center" wrapText="1"/>
    </xf>
    <xf numFmtId="0" fontId="11" fillId="0" borderId="18" xfId="0" applyFont="1" applyBorder="1" applyAlignment="1">
      <alignment vertical="center" wrapText="1"/>
    </xf>
    <xf numFmtId="0" fontId="21" fillId="0" borderId="18" xfId="0" applyFont="1" applyBorder="1" applyAlignment="1">
      <alignment vertical="center" wrapText="1"/>
    </xf>
    <xf numFmtId="0" fontId="10"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2" borderId="18" xfId="0" applyFont="1" applyFill="1" applyBorder="1" applyAlignment="1">
      <alignment horizontal="center" vertical="center"/>
    </xf>
    <xf numFmtId="4" fontId="11" fillId="0" borderId="18" xfId="0" applyNumberFormat="1" applyFont="1" applyBorder="1" applyAlignment="1">
      <alignment horizontal="center" vertical="center"/>
    </xf>
    <xf numFmtId="0" fontId="11" fillId="0" borderId="18"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alignment horizontal="center" vertical="center"/>
    </xf>
    <xf numFmtId="0" fontId="11" fillId="0" borderId="18" xfId="0" applyFont="1" applyBorder="1" applyAlignment="1">
      <alignment horizontal="left" vertical="center" wrapText="1"/>
    </xf>
    <xf numFmtId="0" fontId="11" fillId="0" borderId="18" xfId="0" applyFont="1" applyFill="1" applyBorder="1" applyAlignment="1">
      <alignment horizontal="left" vertical="center" wrapText="1"/>
    </xf>
    <xf numFmtId="0" fontId="11" fillId="0" borderId="18" xfId="0" applyFont="1" applyFill="1" applyBorder="1" applyAlignment="1">
      <alignment horizontal="center" vertical="center"/>
    </xf>
    <xf numFmtId="0" fontId="11" fillId="2" borderId="18" xfId="0" applyFont="1" applyFill="1" applyBorder="1" applyAlignment="1">
      <alignment horizontal="left" vertical="center" wrapText="1"/>
    </xf>
    <xf numFmtId="0" fontId="22" fillId="0" borderId="10" xfId="0" applyFont="1" applyBorder="1" applyAlignment="1">
      <alignment vertical="center" wrapText="1"/>
    </xf>
    <xf numFmtId="0" fontId="31" fillId="0" borderId="18" xfId="0" applyFont="1" applyFill="1" applyBorder="1" applyAlignment="1">
      <alignment vertical="center" wrapText="1"/>
    </xf>
    <xf numFmtId="9" fontId="22" fillId="0" borderId="18" xfId="0" applyNumberFormat="1" applyFont="1" applyFill="1" applyBorder="1" applyAlignment="1">
      <alignment horizontal="center" vertical="center"/>
    </xf>
    <xf numFmtId="0" fontId="31" fillId="0" borderId="18" xfId="0" applyFont="1" applyFill="1" applyBorder="1" applyAlignment="1">
      <alignment horizontal="center" vertical="center"/>
    </xf>
    <xf numFmtId="9" fontId="31" fillId="0" borderId="18" xfId="0" applyNumberFormat="1" applyFont="1" applyFill="1" applyBorder="1" applyAlignment="1">
      <alignment horizontal="center" vertical="center" wrapText="1"/>
    </xf>
    <xf numFmtId="0" fontId="31" fillId="0" borderId="0" xfId="0" applyFont="1" applyFill="1" applyBorder="1" applyAlignment="1">
      <alignment horizontal="left" vertical="center" wrapText="1"/>
    </xf>
    <xf numFmtId="0" fontId="32" fillId="0" borderId="19" xfId="0" applyFont="1" applyFill="1" applyBorder="1" applyAlignment="1">
      <alignment horizontal="center" vertical="center" wrapText="1"/>
    </xf>
    <xf numFmtId="0" fontId="22" fillId="0" borderId="26" xfId="0" applyFont="1" applyFill="1" applyBorder="1" applyAlignment="1">
      <alignment horizontal="center" vertical="center"/>
    </xf>
    <xf numFmtId="0" fontId="22" fillId="0" borderId="26" xfId="0" applyFont="1" applyFill="1" applyBorder="1" applyAlignment="1">
      <alignment horizontal="left" vertical="center" wrapText="1"/>
    </xf>
    <xf numFmtId="0" fontId="22" fillId="0" borderId="26" xfId="0" applyFont="1" applyFill="1" applyBorder="1" applyAlignment="1">
      <alignment vertical="center"/>
    </xf>
    <xf numFmtId="9" fontId="22" fillId="0" borderId="26" xfId="0" applyNumberFormat="1" applyFont="1" applyFill="1" applyBorder="1" applyAlignment="1">
      <alignment horizontal="center" vertical="center" wrapText="1"/>
    </xf>
    <xf numFmtId="9" fontId="22" fillId="0" borderId="26" xfId="0" applyNumberFormat="1" applyFont="1" applyFill="1" applyBorder="1" applyAlignment="1">
      <alignment horizontal="center" vertical="center"/>
    </xf>
    <xf numFmtId="0" fontId="22" fillId="0" borderId="26" xfId="0" applyFont="1" applyFill="1" applyBorder="1"/>
    <xf numFmtId="9" fontId="22" fillId="0" borderId="26" xfId="2"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7" xfId="0" applyFont="1" applyFill="1" applyBorder="1" applyAlignment="1">
      <alignment horizontal="center" vertical="center" wrapText="1"/>
    </xf>
    <xf numFmtId="169" fontId="31" fillId="0" borderId="18" xfId="3" applyNumberFormat="1" applyFont="1" applyFill="1" applyBorder="1" applyAlignment="1">
      <alignment horizontal="center" vertical="center"/>
    </xf>
    <xf numFmtId="169" fontId="22" fillId="0" borderId="18" xfId="0" applyNumberFormat="1" applyFont="1" applyFill="1" applyBorder="1" applyAlignment="1">
      <alignment horizontal="center" vertical="center" wrapText="1"/>
    </xf>
    <xf numFmtId="9" fontId="32" fillId="0" borderId="18" xfId="0" applyNumberFormat="1" applyFont="1" applyFill="1" applyBorder="1" applyAlignment="1">
      <alignment horizontal="center" vertical="center" wrapText="1"/>
    </xf>
    <xf numFmtId="9" fontId="22" fillId="0" borderId="18" xfId="2" applyFont="1" applyFill="1" applyBorder="1" applyAlignment="1">
      <alignment horizontal="center" vertical="center" wrapText="1"/>
    </xf>
    <xf numFmtId="0" fontId="31" fillId="0" borderId="26" xfId="0" applyFont="1" applyFill="1" applyBorder="1" applyAlignment="1">
      <alignment horizontal="center" vertical="center"/>
    </xf>
    <xf numFmtId="9" fontId="32" fillId="0" borderId="26" xfId="0" applyNumberFormat="1" applyFont="1" applyFill="1" applyBorder="1" applyAlignment="1">
      <alignment horizontal="center" vertical="center" wrapText="1"/>
    </xf>
    <xf numFmtId="0" fontId="22" fillId="0" borderId="26" xfId="0" applyFont="1" applyFill="1" applyBorder="1" applyAlignment="1">
      <alignment vertical="center" wrapText="1"/>
    </xf>
    <xf numFmtId="43" fontId="22" fillId="0" borderId="26" xfId="1" applyFont="1" applyFill="1" applyBorder="1" applyAlignment="1">
      <alignment horizontal="center" vertical="center" wrapText="1"/>
    </xf>
    <xf numFmtId="0" fontId="32" fillId="0" borderId="27" xfId="0" applyFont="1" applyFill="1" applyBorder="1" applyAlignment="1">
      <alignment horizontal="center" vertical="center" wrapText="1"/>
    </xf>
    <xf numFmtId="0" fontId="22" fillId="0" borderId="19" xfId="0" applyFont="1" applyFill="1" applyBorder="1" applyAlignment="1">
      <alignment horizontal="center" vertical="center" wrapText="1"/>
    </xf>
    <xf numFmtId="4" fontId="31" fillId="0" borderId="18" xfId="0" applyNumberFormat="1" applyFont="1" applyFill="1" applyBorder="1" applyAlignment="1">
      <alignment horizontal="center" vertical="center"/>
    </xf>
    <xf numFmtId="0" fontId="22" fillId="0" borderId="28" xfId="0" applyFont="1" applyFill="1" applyBorder="1" applyAlignment="1">
      <alignment horizontal="center" vertical="center" wrapText="1"/>
    </xf>
    <xf numFmtId="0" fontId="31" fillId="0" borderId="0" xfId="0" applyFont="1" applyFill="1" applyAlignment="1">
      <alignment horizontal="center" vertical="center" wrapText="1"/>
    </xf>
    <xf numFmtId="0" fontId="51" fillId="0" borderId="0" xfId="0" applyFont="1" applyFill="1" applyAlignment="1">
      <alignment vertical="center" wrapText="1"/>
    </xf>
    <xf numFmtId="0" fontId="22" fillId="0" borderId="18" xfId="0" applyFont="1" applyFill="1" applyBorder="1" applyAlignment="1">
      <alignment horizontal="center" vertical="center"/>
    </xf>
    <xf numFmtId="0" fontId="22" fillId="0" borderId="0" xfId="0" applyFont="1" applyFill="1" applyBorder="1" applyAlignment="1">
      <alignment horizontal="center" vertical="center" wrapText="1"/>
    </xf>
    <xf numFmtId="43" fontId="31" fillId="0" borderId="0" xfId="0" applyNumberFormat="1" applyFont="1" applyFill="1" applyBorder="1" applyAlignment="1">
      <alignment vertical="center"/>
    </xf>
    <xf numFmtId="43" fontId="22" fillId="0" borderId="0" xfId="0" applyNumberFormat="1" applyFont="1" applyFill="1" applyBorder="1" applyAlignment="1">
      <alignment vertical="center"/>
    </xf>
    <xf numFmtId="39" fontId="22" fillId="0" borderId="18" xfId="1" applyNumberFormat="1" applyFont="1" applyFill="1" applyBorder="1" applyAlignment="1">
      <alignment horizontal="center" vertical="center" wrapText="1"/>
    </xf>
    <xf numFmtId="0" fontId="22" fillId="0" borderId="18" xfId="0" applyFont="1" applyFill="1" applyBorder="1" applyAlignment="1">
      <alignment vertical="center"/>
    </xf>
    <xf numFmtId="0" fontId="22" fillId="0" borderId="10" xfId="0" applyFont="1" applyFill="1" applyBorder="1" applyAlignment="1">
      <alignment horizontal="left" vertical="center" wrapText="1"/>
    </xf>
    <xf numFmtId="43" fontId="22" fillId="0" borderId="18" xfId="1" applyFont="1" applyFill="1" applyBorder="1"/>
    <xf numFmtId="0" fontId="28" fillId="0" borderId="18" xfId="0" applyFont="1" applyFill="1" applyBorder="1" applyAlignment="1">
      <alignment vertical="center"/>
    </xf>
    <xf numFmtId="9" fontId="22" fillId="0" borderId="10" xfId="0" applyNumberFormat="1" applyFont="1" applyFill="1" applyBorder="1" applyAlignment="1">
      <alignment horizontal="center" vertical="center"/>
    </xf>
    <xf numFmtId="0" fontId="31" fillId="0" borderId="10" xfId="0" applyFont="1" applyFill="1" applyBorder="1" applyAlignment="1">
      <alignment horizontal="center" vertical="center"/>
    </xf>
    <xf numFmtId="0" fontId="32" fillId="0" borderId="0" xfId="0" applyFont="1" applyFill="1" applyAlignment="1">
      <alignment horizontal="left" vertical="center" wrapText="1"/>
    </xf>
    <xf numFmtId="0" fontId="51" fillId="0" borderId="18" xfId="0" applyFont="1" applyFill="1" applyBorder="1" applyAlignment="1">
      <alignment horizontal="left" vertical="center" wrapText="1"/>
    </xf>
    <xf numFmtId="0" fontId="51" fillId="0" borderId="0" xfId="0" applyFont="1" applyFill="1" applyAlignment="1">
      <alignment horizontal="left" vertical="center" wrapText="1"/>
    </xf>
    <xf numFmtId="9" fontId="22" fillId="0" borderId="14" xfId="0" applyNumberFormat="1" applyFont="1" applyFill="1" applyBorder="1" applyAlignment="1">
      <alignment horizontal="center" vertical="center" wrapText="1"/>
    </xf>
    <xf numFmtId="0" fontId="31" fillId="0" borderId="14" xfId="0" applyFont="1" applyFill="1" applyBorder="1" applyAlignment="1">
      <alignment horizontal="center" vertical="center"/>
    </xf>
    <xf numFmtId="43" fontId="22" fillId="0" borderId="14" xfId="1" applyFont="1" applyFill="1" applyBorder="1" applyAlignment="1">
      <alignment horizontal="center" vertical="center" wrapText="1"/>
    </xf>
    <xf numFmtId="0" fontId="54" fillId="0" borderId="0" xfId="0" applyFont="1" applyFill="1" applyAlignment="1">
      <alignment horizontal="left" vertical="center" wrapText="1"/>
    </xf>
    <xf numFmtId="0" fontId="22" fillId="0" borderId="14" xfId="0" applyFont="1" applyFill="1" applyBorder="1" applyAlignment="1">
      <alignment horizontal="left" vertical="center" wrapText="1"/>
    </xf>
    <xf numFmtId="43" fontId="31" fillId="0" borderId="18" xfId="0" applyNumberFormat="1" applyFont="1" applyFill="1" applyBorder="1" applyAlignment="1">
      <alignment vertical="center"/>
    </xf>
    <xf numFmtId="43" fontId="36" fillId="0" borderId="18" xfId="0" applyNumberFormat="1" applyFont="1" applyFill="1" applyBorder="1" applyAlignment="1">
      <alignment vertical="center"/>
    </xf>
    <xf numFmtId="39" fontId="36" fillId="0" borderId="18" xfId="1" applyNumberFormat="1" applyFont="1" applyFill="1" applyBorder="1" applyAlignment="1">
      <alignment horizontal="center" vertical="center" wrapText="1"/>
    </xf>
    <xf numFmtId="0" fontId="36" fillId="0" borderId="18" xfId="0" applyFont="1" applyFill="1" applyBorder="1" applyAlignment="1">
      <alignment horizontal="center" vertical="center"/>
    </xf>
    <xf numFmtId="0" fontId="36" fillId="0" borderId="18" xfId="0" applyFont="1" applyFill="1" applyBorder="1" applyAlignment="1">
      <alignment horizontal="center" vertical="center" wrapText="1"/>
    </xf>
    <xf numFmtId="0" fontId="22" fillId="0" borderId="0" xfId="0" applyFont="1" applyBorder="1" applyAlignment="1">
      <alignment vertical="center" wrapText="1"/>
    </xf>
    <xf numFmtId="0" fontId="22" fillId="0" borderId="4" xfId="0" applyFont="1" applyBorder="1" applyAlignment="1">
      <alignment horizontal="center" vertical="center" wrapText="1"/>
    </xf>
    <xf numFmtId="165" fontId="22" fillId="0" borderId="10" xfId="1" applyNumberFormat="1" applyFont="1" applyBorder="1" applyAlignment="1">
      <alignment horizontal="center" vertical="center" wrapText="1"/>
    </xf>
    <xf numFmtId="165" fontId="22" fillId="0" borderId="10" xfId="1" applyNumberFormat="1" applyFont="1" applyFill="1" applyBorder="1" applyAlignment="1">
      <alignment horizontal="center" vertical="center" wrapText="1"/>
    </xf>
    <xf numFmtId="0" fontId="22" fillId="0" borderId="10" xfId="0" applyFont="1" applyFill="1" applyBorder="1" applyAlignment="1">
      <alignment vertical="center" textRotation="90" wrapText="1"/>
    </xf>
    <xf numFmtId="0" fontId="22" fillId="0" borderId="10" xfId="0" applyFont="1" applyFill="1" applyBorder="1" applyAlignment="1">
      <alignment vertical="center" wrapText="1"/>
    </xf>
    <xf numFmtId="43" fontId="31" fillId="0" borderId="18" xfId="1" applyFont="1" applyBorder="1" applyAlignment="1">
      <alignment vertical="center" wrapText="1"/>
    </xf>
    <xf numFmtId="9" fontId="31" fillId="0" borderId="18" xfId="0" applyNumberFormat="1" applyFont="1" applyBorder="1" applyAlignment="1">
      <alignment horizontal="center" vertical="center" wrapText="1"/>
    </xf>
    <xf numFmtId="0" fontId="31" fillId="0" borderId="21" xfId="0" applyFont="1" applyBorder="1" applyAlignment="1">
      <alignment horizontal="center" vertical="center" wrapText="1"/>
    </xf>
    <xf numFmtId="0" fontId="31" fillId="0" borderId="10" xfId="0" applyFont="1" applyBorder="1" applyAlignment="1">
      <alignment horizontal="center" vertical="center" wrapText="1"/>
    </xf>
    <xf numFmtId="9" fontId="31" fillId="0" borderId="14" xfId="0" applyNumberFormat="1" applyFont="1" applyBorder="1" applyAlignment="1">
      <alignment horizontal="center" vertical="center" wrapText="1"/>
    </xf>
    <xf numFmtId="43" fontId="31" fillId="0" borderId="14" xfId="1" applyFont="1" applyBorder="1" applyAlignment="1">
      <alignment vertical="center" wrapText="1"/>
    </xf>
    <xf numFmtId="0" fontId="31" fillId="0" borderId="16" xfId="0" applyFont="1" applyBorder="1" applyAlignment="1">
      <alignment horizontal="center" vertical="center" wrapText="1"/>
    </xf>
    <xf numFmtId="0" fontId="31" fillId="0" borderId="18" xfId="0" applyFont="1" applyBorder="1" applyAlignment="1">
      <alignment vertical="center" textRotation="90" wrapText="1"/>
    </xf>
    <xf numFmtId="0" fontId="22" fillId="0" borderId="18" xfId="0" applyFont="1" applyBorder="1" applyAlignment="1">
      <alignment horizontal="center" vertical="center" textRotation="90" wrapText="1"/>
    </xf>
    <xf numFmtId="1" fontId="21" fillId="0" borderId="18" xfId="0" applyNumberFormat="1" applyFont="1" applyBorder="1" applyAlignment="1">
      <alignment horizontal="center" vertical="center"/>
    </xf>
    <xf numFmtId="165" fontId="21" fillId="0" borderId="18" xfId="1" applyNumberFormat="1" applyFont="1" applyBorder="1" applyAlignment="1">
      <alignment vertical="center"/>
    </xf>
    <xf numFmtId="0" fontId="11" fillId="0" borderId="18" xfId="0" applyFont="1" applyBorder="1" applyAlignment="1">
      <alignment wrapText="1"/>
    </xf>
    <xf numFmtId="9" fontId="0" fillId="0" borderId="18" xfId="0" applyNumberFormat="1" applyFont="1" applyBorder="1" applyAlignment="1">
      <alignment horizontal="right" vertical="center"/>
    </xf>
    <xf numFmtId="9" fontId="31" fillId="0" borderId="18" xfId="0" applyNumberFormat="1" applyFont="1" applyFill="1" applyBorder="1" applyAlignment="1">
      <alignment vertical="center" wrapText="1"/>
    </xf>
    <xf numFmtId="0" fontId="0" fillId="0" borderId="18" xfId="0" applyFill="1" applyBorder="1" applyAlignment="1">
      <alignment vertical="center" wrapText="1"/>
    </xf>
    <xf numFmtId="9" fontId="31" fillId="0" borderId="18" xfId="2" applyFont="1" applyFill="1" applyBorder="1" applyAlignment="1">
      <alignment horizontal="center" vertical="center" wrapText="1"/>
    </xf>
    <xf numFmtId="164" fontId="31" fillId="0" borderId="18" xfId="3" applyFont="1" applyBorder="1" applyAlignment="1">
      <alignment horizontal="center" vertical="center" wrapText="1"/>
    </xf>
    <xf numFmtId="4" fontId="31" fillId="0" borderId="18" xfId="0" applyNumberFormat="1" applyFont="1" applyFill="1" applyBorder="1" applyAlignment="1">
      <alignment horizontal="center" vertical="center" wrapText="1"/>
    </xf>
    <xf numFmtId="164" fontId="31" fillId="0" borderId="18" xfId="3" applyFont="1" applyFill="1" applyBorder="1" applyAlignment="1">
      <alignment horizontal="center" vertical="center" wrapText="1"/>
    </xf>
    <xf numFmtId="0" fontId="0" fillId="0" borderId="18" xfId="0" applyFill="1" applyBorder="1" applyAlignment="1">
      <alignment wrapText="1"/>
    </xf>
    <xf numFmtId="0" fontId="0" fillId="0" borderId="4" xfId="0" applyFill="1" applyBorder="1"/>
    <xf numFmtId="10" fontId="11" fillId="0" borderId="18" xfId="2" applyNumberFormat="1" applyFont="1" applyFill="1" applyBorder="1" applyAlignment="1">
      <alignment horizontal="center" vertical="center"/>
    </xf>
    <xf numFmtId="0" fontId="0" fillId="0" borderId="22" xfId="0" applyFill="1" applyBorder="1"/>
    <xf numFmtId="0" fontId="0" fillId="0" borderId="18" xfId="0" applyFill="1" applyBorder="1" applyAlignment="1">
      <alignment horizontal="left" vertical="center" wrapText="1"/>
    </xf>
    <xf numFmtId="4" fontId="21" fillId="6" borderId="18" xfId="0" applyNumberFormat="1" applyFont="1" applyFill="1" applyBorder="1" applyAlignment="1"/>
    <xf numFmtId="4" fontId="11" fillId="0" borderId="18" xfId="0" applyNumberFormat="1" applyFont="1" applyBorder="1" applyAlignment="1"/>
    <xf numFmtId="0" fontId="11" fillId="0" borderId="10" xfId="0" applyFont="1" applyBorder="1" applyAlignment="1">
      <alignment vertical="center" wrapText="1"/>
    </xf>
    <xf numFmtId="0" fontId="10" fillId="0" borderId="18" xfId="0" applyFont="1" applyFill="1" applyBorder="1" applyAlignment="1">
      <alignment vertical="center" wrapText="1"/>
    </xf>
    <xf numFmtId="0" fontId="58" fillId="0" borderId="18" xfId="0" applyFont="1" applyBorder="1" applyAlignment="1">
      <alignment horizontal="center" vertical="center"/>
    </xf>
    <xf numFmtId="0" fontId="21" fillId="0" borderId="18" xfId="0" applyFont="1" applyFill="1" applyBorder="1" applyAlignment="1">
      <alignment vertical="center" wrapText="1"/>
    </xf>
    <xf numFmtId="43" fontId="11" fillId="0" borderId="18" xfId="1" applyFont="1" applyFill="1" applyBorder="1" applyAlignment="1">
      <alignment vertical="center" wrapText="1"/>
    </xf>
    <xf numFmtId="0" fontId="11" fillId="0" borderId="10" xfId="0" applyFont="1" applyBorder="1" applyAlignment="1">
      <alignment vertical="center"/>
    </xf>
    <xf numFmtId="0" fontId="60" fillId="0" borderId="18" xfId="0" applyFont="1" applyBorder="1" applyAlignment="1">
      <alignment horizontal="center" vertical="center" wrapText="1"/>
    </xf>
    <xf numFmtId="0" fontId="11" fillId="0" borderId="18" xfId="0" applyFont="1" applyFill="1" applyBorder="1" applyAlignment="1">
      <alignment horizontal="left" vertical="top" wrapText="1"/>
    </xf>
    <xf numFmtId="43" fontId="11" fillId="0" borderId="18" xfId="1" applyFont="1" applyFill="1" applyBorder="1" applyAlignment="1">
      <alignment horizontal="center" vertical="center"/>
    </xf>
    <xf numFmtId="0" fontId="10" fillId="0" borderId="10" xfId="0" applyFont="1" applyBorder="1" applyAlignment="1">
      <alignment vertical="center" wrapText="1"/>
    </xf>
    <xf numFmtId="4" fontId="11" fillId="0" borderId="18" xfId="0" applyNumberFormat="1" applyFont="1" applyFill="1" applyBorder="1" applyAlignment="1">
      <alignment horizontal="center" vertical="center"/>
    </xf>
    <xf numFmtId="0" fontId="11" fillId="0" borderId="18" xfId="0" applyFont="1" applyFill="1" applyBorder="1" applyAlignment="1">
      <alignment horizontal="left" vertical="center"/>
    </xf>
    <xf numFmtId="0" fontId="31" fillId="0" borderId="14" xfId="0" applyFont="1" applyFill="1" applyBorder="1" applyAlignment="1">
      <alignment vertical="center" wrapText="1"/>
    </xf>
    <xf numFmtId="0" fontId="31" fillId="0" borderId="14" xfId="0" applyFont="1" applyBorder="1" applyAlignment="1">
      <alignment vertical="center" textRotation="90"/>
    </xf>
    <xf numFmtId="1" fontId="11" fillId="0" borderId="18" xfId="0" applyNumberFormat="1" applyFont="1" applyFill="1" applyBorder="1" applyAlignment="1">
      <alignment horizontal="center" vertical="center"/>
    </xf>
    <xf numFmtId="0" fontId="10" fillId="0" borderId="18" xfId="0" applyFont="1" applyFill="1" applyBorder="1" applyAlignment="1">
      <alignment horizontal="justify" vertical="center"/>
    </xf>
    <xf numFmtId="0" fontId="10" fillId="0" borderId="18" xfId="0" applyFont="1" applyFill="1" applyBorder="1" applyAlignment="1">
      <alignment horizontal="center" vertical="center"/>
    </xf>
    <xf numFmtId="0" fontId="59" fillId="0" borderId="18" xfId="0" applyFont="1" applyBorder="1" applyAlignment="1">
      <alignment horizontal="center" vertical="center"/>
    </xf>
    <xf numFmtId="0" fontId="11" fillId="0" borderId="18" xfId="0" applyFont="1" applyBorder="1" applyAlignment="1">
      <alignment horizontal="center" vertical="top" wrapText="1"/>
    </xf>
    <xf numFmtId="43" fontId="11" fillId="0" borderId="18" xfId="1" applyFont="1" applyBorder="1" applyAlignment="1">
      <alignment horizontal="center" vertical="top" wrapText="1"/>
    </xf>
    <xf numFmtId="9" fontId="11" fillId="0" borderId="18" xfId="2" applyFont="1" applyFill="1" applyBorder="1" applyAlignment="1">
      <alignment horizontal="center" vertical="center" wrapText="1"/>
    </xf>
    <xf numFmtId="9" fontId="11" fillId="0" borderId="18" xfId="0" applyNumberFormat="1" applyFont="1" applyFill="1" applyBorder="1" applyAlignment="1">
      <alignment vertical="center"/>
    </xf>
    <xf numFmtId="43" fontId="11" fillId="0" borderId="18" xfId="0" applyNumberFormat="1" applyFont="1" applyFill="1" applyBorder="1" applyAlignment="1">
      <alignment horizontal="center" vertical="center" wrapText="1"/>
    </xf>
    <xf numFmtId="4" fontId="21" fillId="2" borderId="18" xfId="0" applyNumberFormat="1" applyFont="1" applyFill="1" applyBorder="1" applyAlignment="1">
      <alignment horizontal="center" vertical="center" wrapText="1"/>
    </xf>
    <xf numFmtId="0" fontId="21" fillId="2" borderId="10" xfId="0" applyNumberFormat="1" applyFont="1" applyFill="1" applyBorder="1" applyAlignment="1">
      <alignment vertical="center" wrapText="1" readingOrder="1"/>
    </xf>
    <xf numFmtId="43" fontId="11" fillId="0" borderId="18" xfId="1" quotePrefix="1" applyFont="1" applyBorder="1" applyAlignment="1">
      <alignment horizontal="center" vertical="center" wrapText="1"/>
    </xf>
    <xf numFmtId="0" fontId="11" fillId="0" borderId="18" xfId="0" applyFont="1" applyFill="1" applyBorder="1" applyAlignment="1">
      <alignment vertical="center" textRotation="90"/>
    </xf>
    <xf numFmtId="0" fontId="21" fillId="0" borderId="10" xfId="0" applyNumberFormat="1" applyFont="1" applyFill="1" applyBorder="1" applyAlignment="1">
      <alignment vertical="center" wrapText="1" readingOrder="1"/>
    </xf>
    <xf numFmtId="49" fontId="10" fillId="0" borderId="10" xfId="0" quotePrefix="1" applyNumberFormat="1" applyFont="1" applyFill="1" applyBorder="1" applyAlignment="1">
      <alignment vertical="center" wrapText="1"/>
    </xf>
    <xf numFmtId="0" fontId="10" fillId="0" borderId="10" xfId="0" applyFont="1" applyFill="1" applyBorder="1" applyAlignment="1">
      <alignment vertical="center" wrapText="1"/>
    </xf>
    <xf numFmtId="0" fontId="11" fillId="0" borderId="10" xfId="0" applyFont="1" applyFill="1" applyBorder="1" applyAlignment="1">
      <alignment vertical="center"/>
    </xf>
    <xf numFmtId="43" fontId="11" fillId="0" borderId="18" xfId="1" quotePrefix="1" applyFont="1" applyFill="1" applyBorder="1" applyAlignment="1">
      <alignment horizontal="center" vertical="center" wrapText="1"/>
    </xf>
    <xf numFmtId="49" fontId="10" fillId="0" borderId="18" xfId="0" quotePrefix="1" applyNumberFormat="1" applyFont="1" applyFill="1" applyBorder="1" applyAlignment="1">
      <alignment horizontal="left" vertical="center" wrapText="1"/>
    </xf>
    <xf numFmtId="0" fontId="10" fillId="0" borderId="18" xfId="0" applyFont="1" applyFill="1" applyBorder="1" applyAlignment="1">
      <alignment horizontal="left" vertical="center" wrapText="1"/>
    </xf>
    <xf numFmtId="16" fontId="11" fillId="0" borderId="18" xfId="0" applyNumberFormat="1" applyFont="1" applyFill="1" applyBorder="1" applyAlignment="1">
      <alignment vertical="center" textRotation="90"/>
    </xf>
    <xf numFmtId="0" fontId="21" fillId="2" borderId="18"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8" xfId="0" applyFont="1" applyFill="1" applyBorder="1" applyAlignment="1">
      <alignment horizontal="center" vertical="center" wrapText="1"/>
    </xf>
    <xf numFmtId="43" fontId="11" fillId="0" borderId="18" xfId="1" applyFont="1" applyFill="1" applyBorder="1" applyAlignment="1">
      <alignment horizontal="center" vertical="center"/>
    </xf>
    <xf numFmtId="0" fontId="11" fillId="0" borderId="18" xfId="0" applyFont="1" applyFill="1" applyBorder="1" applyAlignment="1">
      <alignment horizontal="left" vertical="center" wrapText="1"/>
    </xf>
    <xf numFmtId="4" fontId="11" fillId="0" borderId="18" xfId="0" applyNumberFormat="1" applyFont="1" applyFill="1" applyBorder="1" applyAlignment="1">
      <alignment horizontal="center" vertical="center" wrapText="1"/>
    </xf>
    <xf numFmtId="0" fontId="11" fillId="0" borderId="18" xfId="0" applyFont="1" applyFill="1" applyBorder="1" applyAlignment="1">
      <alignment horizontal="center" vertical="center"/>
    </xf>
    <xf numFmtId="43" fontId="11" fillId="0" borderId="18" xfId="1" applyFont="1" applyFill="1" applyBorder="1" applyAlignment="1">
      <alignment horizontal="center" vertical="center" wrapText="1"/>
    </xf>
    <xf numFmtId="0" fontId="21" fillId="0" borderId="18" xfId="0" applyFont="1" applyFill="1" applyBorder="1" applyAlignment="1">
      <alignment horizontal="center" vertical="center" wrapText="1"/>
    </xf>
    <xf numFmtId="43" fontId="11" fillId="0" borderId="18" xfId="1" applyFont="1" applyBorder="1" applyAlignment="1">
      <alignment horizontal="center" vertical="center" wrapText="1"/>
    </xf>
    <xf numFmtId="43" fontId="11" fillId="0" borderId="18" xfId="0" applyNumberFormat="1" applyFont="1" applyFill="1" applyBorder="1" applyAlignment="1">
      <alignment horizontal="center" vertical="center"/>
    </xf>
    <xf numFmtId="9" fontId="11" fillId="0" borderId="18" xfId="0" applyNumberFormat="1" applyFont="1" applyFill="1" applyBorder="1" applyAlignment="1">
      <alignment horizontal="center" vertical="center" wrapText="1"/>
    </xf>
    <xf numFmtId="43" fontId="21" fillId="0" borderId="18" xfId="1" applyFont="1" applyFill="1" applyBorder="1" applyAlignment="1">
      <alignment horizontal="center" vertical="center" wrapText="1"/>
    </xf>
    <xf numFmtId="10" fontId="11" fillId="0" borderId="18" xfId="0" applyNumberFormat="1" applyFont="1" applyFill="1" applyBorder="1" applyAlignment="1">
      <alignment horizontal="center" vertical="center" wrapText="1"/>
    </xf>
    <xf numFmtId="9" fontId="11" fillId="0" borderId="18" xfId="0" applyNumberFormat="1" applyFont="1" applyFill="1" applyBorder="1" applyAlignment="1">
      <alignment horizontal="center" vertical="center"/>
    </xf>
    <xf numFmtId="0" fontId="41" fillId="0" borderId="18" xfId="0" applyFont="1" applyFill="1" applyBorder="1" applyAlignment="1">
      <alignment horizontal="center" vertical="center" wrapText="1"/>
    </xf>
    <xf numFmtId="43" fontId="11" fillId="0" borderId="18" xfId="1" applyFont="1" applyFill="1" applyBorder="1" applyAlignment="1">
      <alignment vertical="center" wrapText="1"/>
    </xf>
    <xf numFmtId="0" fontId="20" fillId="0" borderId="18" xfId="0" applyFont="1" applyFill="1" applyBorder="1" applyAlignment="1">
      <alignment horizontal="center" vertical="center" wrapText="1"/>
    </xf>
    <xf numFmtId="0" fontId="11" fillId="0" borderId="8" xfId="0" applyFont="1" applyBorder="1" applyAlignment="1">
      <alignment horizontal="center"/>
    </xf>
    <xf numFmtId="0" fontId="11" fillId="0" borderId="0" xfId="0" applyFont="1" applyAlignment="1">
      <alignment horizontal="center"/>
    </xf>
    <xf numFmtId="0" fontId="4" fillId="4" borderId="4"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8" xfId="0" applyFont="1" applyFill="1" applyBorder="1" applyAlignment="1">
      <alignment horizontal="center" vertical="center"/>
    </xf>
    <xf numFmtId="43" fontId="4" fillId="4" borderId="10" xfId="1" applyFont="1" applyFill="1" applyBorder="1" applyAlignment="1">
      <alignment horizontal="center" vertical="center" wrapText="1"/>
    </xf>
    <xf numFmtId="43" fontId="4" fillId="4" borderId="15" xfId="1" applyFont="1" applyFill="1" applyBorder="1" applyAlignment="1">
      <alignment horizontal="center" vertical="center" wrapText="1"/>
    </xf>
    <xf numFmtId="4" fontId="21" fillId="2" borderId="18" xfId="0" applyNumberFormat="1"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15" fillId="3" borderId="0" xfId="0" applyFont="1" applyFill="1" applyBorder="1" applyAlignment="1">
      <alignment horizontal="center" vertical="center"/>
    </xf>
    <xf numFmtId="0" fontId="6" fillId="0" borderId="0" xfId="0" applyFont="1" applyBorder="1" applyAlignment="1">
      <alignment horizontal="left" vertical="center" wrapText="1"/>
    </xf>
    <xf numFmtId="0" fontId="4" fillId="4" borderId="11"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4" xfId="0" applyFont="1" applyFill="1" applyBorder="1" applyAlignment="1">
      <alignment horizontal="center" vertical="center"/>
    </xf>
    <xf numFmtId="43" fontId="4" fillId="4" borderId="10" xfId="1" applyFont="1" applyFill="1" applyBorder="1" applyAlignment="1">
      <alignment horizontal="center" vertical="center"/>
    </xf>
    <xf numFmtId="43" fontId="4" fillId="4" borderId="14" xfId="1" applyFont="1" applyFill="1" applyBorder="1" applyAlignment="1">
      <alignment horizontal="center" vertical="center"/>
    </xf>
    <xf numFmtId="0" fontId="4" fillId="4" borderId="17"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4" fillId="3" borderId="0" xfId="0" applyFont="1" applyFill="1" applyBorder="1" applyAlignment="1">
      <alignment horizontal="center" vertical="center"/>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21" fillId="0" borderId="18" xfId="0" applyFont="1" applyBorder="1" applyAlignment="1">
      <alignment horizontal="center" vertical="center" wrapText="1"/>
    </xf>
    <xf numFmtId="0" fontId="4" fillId="4" borderId="9"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18" fillId="0" borderId="3" xfId="0" applyFont="1" applyBorder="1" applyAlignment="1">
      <alignment horizontal="left" vertical="center" wrapText="1"/>
    </xf>
    <xf numFmtId="0" fontId="18" fillId="0" borderId="17" xfId="0" applyFont="1" applyBorder="1" applyAlignment="1">
      <alignment horizontal="left" vertical="center" wrapText="1"/>
    </xf>
    <xf numFmtId="43" fontId="21" fillId="2" borderId="18" xfId="1" applyFont="1" applyFill="1" applyBorder="1" applyAlignment="1">
      <alignment horizontal="center" vertical="center" wrapText="1"/>
    </xf>
    <xf numFmtId="4" fontId="39" fillId="2" borderId="18" xfId="0" applyNumberFormat="1" applyFont="1" applyFill="1" applyBorder="1" applyAlignment="1">
      <alignment horizontal="center" vertical="center" wrapText="1"/>
    </xf>
    <xf numFmtId="0" fontId="39" fillId="2" borderId="18" xfId="0" applyFont="1" applyFill="1" applyBorder="1" applyAlignment="1">
      <alignment horizontal="center" vertical="center" wrapText="1"/>
    </xf>
    <xf numFmtId="3" fontId="11" fillId="2" borderId="18" xfId="0" applyNumberFormat="1" applyFont="1" applyFill="1" applyBorder="1" applyAlignment="1">
      <alignment horizontal="center" vertical="center"/>
    </xf>
    <xf numFmtId="43" fontId="11" fillId="2" borderId="18" xfId="1" applyFont="1" applyFill="1" applyBorder="1" applyAlignment="1">
      <alignment horizontal="center" vertical="center" wrapText="1"/>
    </xf>
    <xf numFmtId="0" fontId="11" fillId="2" borderId="18" xfId="0" applyFont="1" applyFill="1" applyBorder="1" applyAlignment="1">
      <alignment horizontal="center" vertical="center" wrapText="1"/>
    </xf>
    <xf numFmtId="167" fontId="11" fillId="2" borderId="18" xfId="2" applyNumberFormat="1" applyFont="1" applyFill="1" applyBorder="1" applyAlignment="1">
      <alignment horizontal="center" vertical="center" wrapText="1"/>
    </xf>
    <xf numFmtId="0" fontId="40" fillId="2" borderId="18" xfId="0" applyFont="1" applyFill="1" applyBorder="1" applyAlignment="1">
      <alignment horizontal="center" vertical="center" wrapText="1"/>
    </xf>
    <xf numFmtId="9" fontId="11" fillId="2" borderId="18" xfId="2" applyNumberFormat="1" applyFont="1" applyFill="1" applyBorder="1" applyAlignment="1">
      <alignment horizontal="center" vertical="center" wrapText="1"/>
    </xf>
    <xf numFmtId="9" fontId="11" fillId="2" borderId="18" xfId="0" applyNumberFormat="1" applyFont="1" applyFill="1" applyBorder="1" applyAlignment="1">
      <alignment horizontal="center" vertical="center"/>
    </xf>
    <xf numFmtId="3" fontId="11" fillId="2" borderId="18" xfId="2" applyNumberFormat="1" applyFont="1" applyFill="1" applyBorder="1" applyAlignment="1">
      <alignment horizontal="center" vertical="center" wrapText="1"/>
    </xf>
    <xf numFmtId="168" fontId="11" fillId="2" borderId="18" xfId="2" applyNumberFormat="1" applyFont="1" applyFill="1" applyBorder="1" applyAlignment="1">
      <alignment horizontal="center" vertical="center" wrapText="1"/>
    </xf>
    <xf numFmtId="0" fontId="11" fillId="2" borderId="18" xfId="0" applyFont="1" applyFill="1" applyBorder="1" applyAlignment="1">
      <alignment horizontal="center" vertical="center"/>
    </xf>
    <xf numFmtId="4" fontId="11" fillId="0" borderId="18" xfId="0" applyNumberFormat="1" applyFont="1" applyBorder="1" applyAlignment="1">
      <alignment horizontal="center" vertical="center" wrapText="1"/>
    </xf>
    <xf numFmtId="10" fontId="11" fillId="0" borderId="18" xfId="2" applyNumberFormat="1" applyFont="1" applyBorder="1" applyAlignment="1">
      <alignment horizontal="center" vertical="center" wrapText="1"/>
    </xf>
    <xf numFmtId="9" fontId="11" fillId="0" borderId="18" xfId="2" applyNumberFormat="1" applyFont="1" applyBorder="1" applyAlignment="1">
      <alignment horizontal="center" vertical="center" wrapText="1"/>
    </xf>
    <xf numFmtId="9" fontId="21" fillId="0" borderId="18" xfId="0" applyNumberFormat="1" applyFont="1" applyBorder="1" applyAlignment="1">
      <alignment horizontal="center" vertical="center" wrapText="1"/>
    </xf>
    <xf numFmtId="9" fontId="11" fillId="0" borderId="18" xfId="0" applyNumberFormat="1" applyFont="1" applyBorder="1" applyAlignment="1">
      <alignment horizontal="center" vertical="center" wrapText="1"/>
    </xf>
    <xf numFmtId="4" fontId="11" fillId="2" borderId="18" xfId="0" applyNumberFormat="1" applyFont="1" applyFill="1" applyBorder="1" applyAlignment="1">
      <alignment horizontal="center" vertical="center" wrapText="1"/>
    </xf>
    <xf numFmtId="167" fontId="11" fillId="0" borderId="18" xfId="2" applyNumberFormat="1" applyFont="1" applyBorder="1" applyAlignment="1">
      <alignment horizontal="center" vertical="center" wrapText="1"/>
    </xf>
    <xf numFmtId="9" fontId="21" fillId="0" borderId="18" xfId="2" applyNumberFormat="1" applyFont="1" applyBorder="1" applyAlignment="1">
      <alignment horizontal="center" vertical="center" wrapText="1"/>
    </xf>
    <xf numFmtId="43" fontId="11" fillId="2" borderId="18" xfId="0" applyNumberFormat="1" applyFont="1" applyFill="1" applyBorder="1" applyAlignment="1">
      <alignment horizontal="center" vertical="center" wrapText="1"/>
    </xf>
    <xf numFmtId="0" fontId="21" fillId="2" borderId="18" xfId="0" applyFont="1" applyFill="1" applyBorder="1" applyAlignment="1">
      <alignment horizontal="center" vertical="center"/>
    </xf>
    <xf numFmtId="43" fontId="21" fillId="2" borderId="18" xfId="1" applyFont="1" applyFill="1" applyBorder="1" applyAlignment="1">
      <alignment horizontal="center" vertical="center"/>
    </xf>
    <xf numFmtId="0" fontId="12" fillId="4" borderId="7"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7"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0" fillId="0" borderId="18" xfId="0" applyFont="1" applyBorder="1" applyAlignment="1">
      <alignment vertical="center" wrapText="1"/>
    </xf>
    <xf numFmtId="0" fontId="12" fillId="4" borderId="10"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1" fillId="0" borderId="18" xfId="0" applyFont="1" applyBorder="1" applyAlignment="1">
      <alignment vertical="center" wrapText="1"/>
    </xf>
    <xf numFmtId="0" fontId="21" fillId="0" borderId="18" xfId="0" applyFont="1" applyBorder="1" applyAlignment="1">
      <alignment vertical="center" wrapText="1"/>
    </xf>
    <xf numFmtId="0" fontId="12" fillId="4" borderId="13"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10" fillId="0" borderId="18" xfId="0" applyFont="1" applyBorder="1" applyAlignment="1">
      <alignment horizontal="center" vertical="center" wrapText="1"/>
    </xf>
    <xf numFmtId="0" fontId="12" fillId="4" borderId="18" xfId="0" applyFont="1" applyFill="1" applyBorder="1" applyAlignment="1">
      <alignment horizontal="center" vertical="center" wrapText="1"/>
    </xf>
    <xf numFmtId="0" fontId="12" fillId="4" borderId="18" xfId="0" applyFont="1" applyFill="1" applyBorder="1" applyAlignment="1">
      <alignment horizontal="center" vertical="center"/>
    </xf>
    <xf numFmtId="0" fontId="11" fillId="0" borderId="18" xfId="0" applyFont="1" applyBorder="1" applyAlignment="1">
      <alignment horizontal="center" vertical="center"/>
    </xf>
    <xf numFmtId="4" fontId="11" fillId="0" borderId="18" xfId="0" applyNumberFormat="1" applyFont="1" applyBorder="1" applyAlignment="1">
      <alignment horizontal="center" vertical="center"/>
    </xf>
    <xf numFmtId="1" fontId="11" fillId="0" borderId="18" xfId="0" applyNumberFormat="1" applyFont="1" applyBorder="1" applyAlignment="1">
      <alignment horizontal="center" vertical="center"/>
    </xf>
    <xf numFmtId="1" fontId="11" fillId="0" borderId="18" xfId="2" applyNumberFormat="1" applyFont="1" applyBorder="1" applyAlignment="1">
      <alignment horizontal="center" vertical="center"/>
    </xf>
    <xf numFmtId="10" fontId="11" fillId="2" borderId="18" xfId="2" applyNumberFormat="1" applyFont="1" applyFill="1" applyBorder="1" applyAlignment="1">
      <alignment horizontal="center" vertical="center"/>
    </xf>
    <xf numFmtId="4" fontId="11" fillId="2" borderId="18" xfId="0" applyNumberFormat="1" applyFont="1" applyFill="1" applyBorder="1" applyAlignment="1">
      <alignment horizontal="center" vertical="center"/>
    </xf>
    <xf numFmtId="4" fontId="11" fillId="0" borderId="18" xfId="0" applyNumberFormat="1" applyFont="1" applyFill="1" applyBorder="1" applyAlignment="1">
      <alignment horizontal="center" vertical="center"/>
    </xf>
    <xf numFmtId="1" fontId="11" fillId="2" borderId="18" xfId="0" applyNumberFormat="1" applyFont="1" applyFill="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12" fillId="4" borderId="10"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3" fillId="0" borderId="0" xfId="0" applyFont="1" applyBorder="1" applyAlignment="1">
      <alignment horizontal="left" vertical="center" wrapText="1"/>
    </xf>
    <xf numFmtId="0" fontId="11" fillId="0" borderId="15" xfId="0" applyFont="1" applyBorder="1" applyAlignment="1">
      <alignment horizontal="center" vertical="center" wrapText="1"/>
    </xf>
    <xf numFmtId="0" fontId="4" fillId="4" borderId="14"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31" fillId="0" borderId="10"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4" xfId="0" applyFont="1" applyFill="1" applyBorder="1" applyAlignment="1">
      <alignment horizontal="center" vertical="center" wrapText="1"/>
    </xf>
    <xf numFmtId="9" fontId="31" fillId="0" borderId="10" xfId="2" applyFont="1" applyFill="1" applyBorder="1" applyAlignment="1">
      <alignment horizontal="center" vertical="center" wrapText="1"/>
    </xf>
    <xf numFmtId="9" fontId="31" fillId="0" borderId="15" xfId="2" applyFont="1" applyFill="1" applyBorder="1" applyAlignment="1">
      <alignment horizontal="center" vertical="center" wrapText="1"/>
    </xf>
    <xf numFmtId="9" fontId="31" fillId="0" borderId="14" xfId="2" applyFont="1" applyFill="1" applyBorder="1" applyAlignment="1">
      <alignment horizontal="center" vertical="center" wrapText="1"/>
    </xf>
    <xf numFmtId="9" fontId="0" fillId="0" borderId="10" xfId="2" applyFont="1" applyFill="1" applyBorder="1" applyAlignment="1">
      <alignment horizontal="center" vertical="center"/>
    </xf>
    <xf numFmtId="9" fontId="0" fillId="0" borderId="15" xfId="2" applyFont="1" applyFill="1" applyBorder="1" applyAlignment="1">
      <alignment horizontal="center" vertical="center"/>
    </xf>
    <xf numFmtId="9" fontId="0" fillId="0" borderId="14" xfId="2" applyFont="1" applyFill="1" applyBorder="1" applyAlignment="1">
      <alignment horizontal="center" vertical="center"/>
    </xf>
    <xf numFmtId="43" fontId="0" fillId="0" borderId="10" xfId="1" applyFont="1" applyFill="1" applyBorder="1" applyAlignment="1">
      <alignment horizontal="center" vertical="center"/>
    </xf>
    <xf numFmtId="43" fontId="0" fillId="0" borderId="15" xfId="1" applyFont="1" applyFill="1" applyBorder="1" applyAlignment="1">
      <alignment horizontal="center" vertical="center"/>
    </xf>
    <xf numFmtId="43" fontId="0" fillId="0" borderId="14" xfId="1"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18"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4" xfId="0" applyFont="1" applyBorder="1" applyAlignment="1">
      <alignment horizontal="center" vertical="center" wrapText="1"/>
    </xf>
    <xf numFmtId="0" fontId="27" fillId="0" borderId="3" xfId="0" applyFont="1" applyBorder="1" applyAlignment="1">
      <alignment horizontal="left" vertical="center" wrapText="1"/>
    </xf>
    <xf numFmtId="0" fontId="27" fillId="0" borderId="17" xfId="0" applyFont="1" applyBorder="1" applyAlignment="1">
      <alignment horizontal="left" vertical="center" wrapText="1"/>
    </xf>
    <xf numFmtId="1" fontId="45" fillId="0" borderId="18" xfId="2" applyNumberFormat="1" applyFont="1" applyFill="1" applyBorder="1" applyAlignment="1">
      <alignment horizontal="center" vertical="center" wrapText="1"/>
    </xf>
    <xf numFmtId="1" fontId="47" fillId="0" borderId="18" xfId="2" applyNumberFormat="1" applyFont="1" applyBorder="1" applyAlignment="1">
      <alignment horizontal="center" vertical="center"/>
    </xf>
    <xf numFmtId="9" fontId="23" fillId="0" borderId="15" xfId="0" applyNumberFormat="1" applyFont="1" applyBorder="1" applyAlignment="1">
      <alignment horizontal="center" vertical="center" wrapText="1"/>
    </xf>
    <xf numFmtId="9" fontId="23" fillId="0" borderId="14" xfId="0" applyNumberFormat="1" applyFont="1" applyBorder="1" applyAlignment="1">
      <alignment horizontal="center" vertical="center" wrapText="1"/>
    </xf>
    <xf numFmtId="0" fontId="44" fillId="0" borderId="18" xfId="0" applyFont="1" applyBorder="1" applyAlignment="1">
      <alignment horizontal="left" vertical="center" wrapText="1"/>
    </xf>
    <xf numFmtId="0" fontId="44" fillId="0" borderId="18" xfId="0" applyFont="1" applyBorder="1" applyAlignment="1">
      <alignment horizontal="center" vertical="center" wrapText="1"/>
    </xf>
    <xf numFmtId="1" fontId="45" fillId="0" borderId="18" xfId="2" applyNumberFormat="1" applyFont="1" applyBorder="1" applyAlignment="1">
      <alignment horizontal="center" vertical="center" wrapText="1"/>
    </xf>
    <xf numFmtId="9" fontId="44" fillId="0" borderId="18" xfId="0" applyNumberFormat="1" applyFont="1" applyBorder="1" applyAlignment="1">
      <alignment horizontal="center" vertical="center" wrapText="1"/>
    </xf>
    <xf numFmtId="0" fontId="45" fillId="0" borderId="18"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4" xfId="0" applyFont="1" applyFill="1" applyBorder="1" applyAlignment="1">
      <alignment horizontal="center" vertical="center" wrapText="1"/>
    </xf>
    <xf numFmtId="9" fontId="45" fillId="0" borderId="18" xfId="2"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0" fillId="0" borderId="18" xfId="0" applyBorder="1" applyAlignment="1">
      <alignment horizontal="center" vertical="center" wrapText="1"/>
    </xf>
    <xf numFmtId="1" fontId="0" fillId="0" borderId="18" xfId="2" applyNumberFormat="1" applyFont="1" applyBorder="1" applyAlignment="1">
      <alignment horizontal="center" vertical="center"/>
    </xf>
    <xf numFmtId="1" fontId="0" fillId="0" borderId="18" xfId="0" applyNumberFormat="1" applyBorder="1" applyAlignment="1">
      <alignment horizontal="center" vertical="center"/>
    </xf>
    <xf numFmtId="0" fontId="22" fillId="0" borderId="15" xfId="0" applyFont="1" applyFill="1" applyBorder="1" applyAlignment="1">
      <alignment horizontal="center" vertical="center" wrapText="1"/>
    </xf>
    <xf numFmtId="0" fontId="0" fillId="0" borderId="18" xfId="0" applyBorder="1" applyAlignment="1">
      <alignment horizontal="left" vertical="center" wrapText="1"/>
    </xf>
    <xf numFmtId="0" fontId="0" fillId="0" borderId="18" xfId="0" applyBorder="1" applyAlignment="1">
      <alignment horizontal="center" vertical="center"/>
    </xf>
    <xf numFmtId="0" fontId="31" fillId="0" borderId="18"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19" xfId="0" applyFont="1" applyBorder="1" applyAlignment="1">
      <alignment horizontal="center" vertical="center" wrapText="1"/>
    </xf>
    <xf numFmtId="1" fontId="50" fillId="0" borderId="14" xfId="2" applyNumberFormat="1" applyFont="1" applyFill="1" applyBorder="1" applyAlignment="1">
      <alignment horizontal="center" vertical="center" wrapText="1"/>
    </xf>
    <xf numFmtId="1" fontId="50" fillId="0" borderId="18" xfId="2" applyNumberFormat="1" applyFont="1" applyFill="1" applyBorder="1" applyAlignment="1">
      <alignment horizontal="center" vertical="center" wrapText="1"/>
    </xf>
    <xf numFmtId="1" fontId="44" fillId="0" borderId="14" xfId="0" applyNumberFormat="1" applyFont="1" applyFill="1" applyBorder="1" applyAlignment="1">
      <alignment horizontal="center" vertical="center" wrapText="1"/>
    </xf>
    <xf numFmtId="1" fontId="44" fillId="0" borderId="18" xfId="0" applyNumberFormat="1" applyFont="1" applyFill="1" applyBorder="1" applyAlignment="1">
      <alignment horizontal="center" vertical="center" wrapText="1"/>
    </xf>
    <xf numFmtId="0" fontId="44" fillId="0" borderId="14" xfId="0" applyFont="1" applyBorder="1" applyAlignment="1">
      <alignment horizontal="left" vertical="center" wrapText="1"/>
    </xf>
    <xf numFmtId="0" fontId="44" fillId="0" borderId="21"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4" xfId="0" applyFont="1" applyFill="1" applyBorder="1" applyAlignment="1">
      <alignment horizontal="center" vertical="center" wrapText="1"/>
    </xf>
    <xf numFmtId="0" fontId="44" fillId="0" borderId="18" xfId="0" applyFont="1" applyFill="1" applyBorder="1" applyAlignment="1">
      <alignment horizontal="center" vertical="center" wrapText="1"/>
    </xf>
    <xf numFmtId="1" fontId="44" fillId="0" borderId="14" xfId="2" applyNumberFormat="1" applyFont="1" applyFill="1" applyBorder="1" applyAlignment="1">
      <alignment horizontal="center" vertical="center" wrapText="1"/>
    </xf>
    <xf numFmtId="1" fontId="44" fillId="0" borderId="18" xfId="2" applyNumberFormat="1" applyFont="1" applyFill="1" applyBorder="1" applyAlignment="1">
      <alignment horizontal="center" vertical="center" wrapText="1"/>
    </xf>
    <xf numFmtId="0" fontId="11" fillId="0" borderId="18" xfId="0" applyFont="1" applyBorder="1" applyAlignment="1">
      <alignment horizontal="left" vertical="center" wrapText="1"/>
    </xf>
    <xf numFmtId="0" fontId="0" fillId="2" borderId="18" xfId="0" applyNumberFormat="1" applyFont="1" applyFill="1" applyBorder="1" applyAlignment="1">
      <alignment horizontal="center" vertical="center"/>
    </xf>
    <xf numFmtId="4" fontId="0" fillId="2" borderId="18" xfId="0" applyNumberFormat="1" applyFont="1" applyFill="1" applyBorder="1" applyAlignment="1">
      <alignment horizontal="center" vertical="center"/>
    </xf>
    <xf numFmtId="0" fontId="0" fillId="2" borderId="18" xfId="0" applyFont="1" applyFill="1" applyBorder="1" applyAlignment="1">
      <alignment horizontal="center" vertical="center"/>
    </xf>
    <xf numFmtId="0" fontId="11" fillId="2" borderId="18" xfId="0" applyFont="1" applyFill="1" applyBorder="1" applyAlignment="1">
      <alignment horizontal="left" vertical="center" wrapText="1"/>
    </xf>
    <xf numFmtId="0" fontId="0" fillId="0" borderId="18" xfId="0" applyFont="1" applyFill="1" applyBorder="1" applyAlignment="1">
      <alignment horizontal="center" vertic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0</xdr:row>
      <xdr:rowOff>414338</xdr:rowOff>
    </xdr:from>
    <xdr:to>
      <xdr:col>0</xdr:col>
      <xdr:colOff>1441450</xdr:colOff>
      <xdr:row>3</xdr:row>
      <xdr:rowOff>277019</xdr:rowOff>
    </xdr:to>
    <xdr:pic>
      <xdr:nvPicPr>
        <xdr:cNvPr id="3"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 y="414338"/>
          <a:ext cx="1143000" cy="114855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298449</xdr:colOff>
      <xdr:row>0</xdr:row>
      <xdr:rowOff>319089</xdr:rowOff>
    </xdr:from>
    <xdr:to>
      <xdr:col>0</xdr:col>
      <xdr:colOff>1333500</xdr:colOff>
      <xdr:row>3</xdr:row>
      <xdr:rowOff>63500</xdr:rowOff>
    </xdr:to>
    <xdr:pic>
      <xdr:nvPicPr>
        <xdr:cNvPr id="4"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49" y="319089"/>
          <a:ext cx="1035051" cy="101441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298449</xdr:colOff>
      <xdr:row>0</xdr:row>
      <xdr:rowOff>33339</xdr:rowOff>
    </xdr:from>
    <xdr:to>
      <xdr:col>0</xdr:col>
      <xdr:colOff>1333500</xdr:colOff>
      <xdr:row>2</xdr:row>
      <xdr:rowOff>171450</xdr:rowOff>
    </xdr:to>
    <xdr:pic>
      <xdr:nvPicPr>
        <xdr:cNvPr id="3"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49" y="33339"/>
          <a:ext cx="1035051" cy="102393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298449</xdr:colOff>
      <xdr:row>0</xdr:row>
      <xdr:rowOff>33339</xdr:rowOff>
    </xdr:from>
    <xdr:to>
      <xdr:col>0</xdr:col>
      <xdr:colOff>1333500</xdr:colOff>
      <xdr:row>2</xdr:row>
      <xdr:rowOff>171450</xdr:rowOff>
    </xdr:to>
    <xdr:pic>
      <xdr:nvPicPr>
        <xdr:cNvPr id="4"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49" y="33339"/>
          <a:ext cx="1035051" cy="110013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330200</xdr:colOff>
      <xdr:row>0</xdr:row>
      <xdr:rowOff>255589</xdr:rowOff>
    </xdr:from>
    <xdr:to>
      <xdr:col>0</xdr:col>
      <xdr:colOff>1165225</xdr:colOff>
      <xdr:row>2</xdr:row>
      <xdr:rowOff>158750</xdr:rowOff>
    </xdr:to>
    <xdr:pic>
      <xdr:nvPicPr>
        <xdr:cNvPr id="3"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255589"/>
          <a:ext cx="835025" cy="85566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441325</xdr:colOff>
      <xdr:row>0</xdr:row>
      <xdr:rowOff>414339</xdr:rowOff>
    </xdr:from>
    <xdr:to>
      <xdr:col>0</xdr:col>
      <xdr:colOff>1276350</xdr:colOff>
      <xdr:row>3</xdr:row>
      <xdr:rowOff>47625</xdr:rowOff>
    </xdr:to>
    <xdr:pic>
      <xdr:nvPicPr>
        <xdr:cNvPr id="111"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325" y="414339"/>
          <a:ext cx="835025" cy="91916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298450</xdr:colOff>
      <xdr:row>0</xdr:row>
      <xdr:rowOff>255589</xdr:rowOff>
    </xdr:from>
    <xdr:to>
      <xdr:col>0</xdr:col>
      <xdr:colOff>1133475</xdr:colOff>
      <xdr:row>2</xdr:row>
      <xdr:rowOff>269875</xdr:rowOff>
    </xdr:to>
    <xdr:pic>
      <xdr:nvPicPr>
        <xdr:cNvPr id="3"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 y="255589"/>
          <a:ext cx="835025" cy="96678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89"/>
  <sheetViews>
    <sheetView view="pageBreakPreview" topLeftCell="B11" zoomScale="60" zoomScaleNormal="80" workbookViewId="0">
      <pane ySplit="3" topLeftCell="A14" activePane="bottomLeft" state="frozen"/>
      <selection activeCell="Y11" sqref="Y11"/>
      <selection pane="bottomLeft" activeCell="AP22" sqref="AP22"/>
    </sheetView>
  </sheetViews>
  <sheetFormatPr baseColWidth="10" defaultRowHeight="15" x14ac:dyDescent="0.25"/>
  <cols>
    <col min="1" max="1" width="33.85546875" style="2" customWidth="1"/>
    <col min="2" max="2" width="19.5703125" style="2" customWidth="1"/>
    <col min="3" max="3" width="25.28515625" style="2" bestFit="1" customWidth="1"/>
    <col min="4" max="4" width="28" style="3" bestFit="1" customWidth="1"/>
    <col min="5" max="5" width="44.28515625" style="4" customWidth="1"/>
    <col min="6" max="6" width="15.7109375" style="2" hidden="1" customWidth="1"/>
    <col min="7" max="7" width="13.42578125" style="2" hidden="1" customWidth="1"/>
    <col min="8" max="8" width="2.85546875" style="2" hidden="1" customWidth="1"/>
    <col min="9" max="9" width="27.28515625" style="2" customWidth="1"/>
    <col min="10" max="10" width="42.42578125" style="2" hidden="1" customWidth="1"/>
    <col min="11" max="11" width="19.28515625" style="2" hidden="1" customWidth="1"/>
    <col min="12" max="14" width="11.42578125" style="2" hidden="1" customWidth="1"/>
    <col min="15" max="15" width="18" style="2" hidden="1" customWidth="1"/>
    <col min="16" max="16" width="13.42578125" style="2" hidden="1" customWidth="1"/>
    <col min="17" max="17" width="11.42578125" style="2" hidden="1" customWidth="1"/>
    <col min="18" max="18" width="13.85546875" style="2" hidden="1" customWidth="1"/>
    <col min="19" max="19" width="11.42578125" style="2" hidden="1" customWidth="1"/>
    <col min="20" max="20" width="14.140625" style="2" hidden="1" customWidth="1"/>
    <col min="21" max="21" width="11.42578125" style="2" hidden="1" customWidth="1"/>
    <col min="22" max="22" width="13.7109375" style="2" hidden="1" customWidth="1"/>
    <col min="23" max="23" width="11.42578125" style="2" hidden="1" customWidth="1"/>
    <col min="24" max="24" width="26" style="3" hidden="1" customWidth="1"/>
    <col min="25" max="25" width="17.140625" style="119" customWidth="1"/>
    <col min="26" max="26" width="18.5703125" style="9" customWidth="1"/>
    <col min="27" max="27" width="20.85546875" style="9" customWidth="1"/>
    <col min="28" max="28" width="46.7109375" style="2" customWidth="1"/>
    <col min="29" max="29" width="35.140625" style="2" hidden="1" customWidth="1"/>
    <col min="30" max="41" width="3.140625" style="2" customWidth="1"/>
    <col min="42" max="42" width="18.7109375" style="72" customWidth="1"/>
    <col min="43" max="43" width="24.42578125" style="2" customWidth="1"/>
    <col min="44" max="44" width="14.28515625" style="2" customWidth="1"/>
    <col min="45" max="45" width="15.5703125" style="24" customWidth="1"/>
    <col min="46" max="46" width="25.85546875" style="2" customWidth="1"/>
    <col min="47" max="16384" width="11.42578125" style="2"/>
  </cols>
  <sheetData>
    <row r="1" spans="1:47" s="5" customFormat="1" ht="40.5" customHeight="1" x14ac:dyDescent="0.65">
      <c r="A1" s="456" t="s">
        <v>57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t="s">
        <v>1</v>
      </c>
      <c r="AR1" s="456"/>
      <c r="AS1" s="456"/>
      <c r="AT1" s="456"/>
    </row>
    <row r="2" spans="1:47" s="6" customFormat="1" ht="35.25" customHeight="1" x14ac:dyDescent="0.25">
      <c r="A2" s="437" t="s">
        <v>0</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9"/>
    </row>
    <row r="3" spans="1:47" s="6" customFormat="1" ht="25.5" customHeight="1" x14ac:dyDescent="0.25">
      <c r="X3" s="76"/>
      <c r="Y3" s="56"/>
      <c r="AP3" s="74"/>
      <c r="AS3" s="56"/>
    </row>
    <row r="4" spans="1:47" s="6" customFormat="1" ht="32.25" customHeight="1" x14ac:dyDescent="0.25">
      <c r="A4" s="440" t="s">
        <v>277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row>
    <row r="5" spans="1:47" s="1" customFormat="1" ht="18.75" x14ac:dyDescent="0.3">
      <c r="A5" s="50" t="s">
        <v>2</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row>
    <row r="6" spans="1:47" s="1" customFormat="1" ht="18.75" x14ac:dyDescent="0.3">
      <c r="A6" s="50" t="s">
        <v>58</v>
      </c>
      <c r="B6" s="441" t="s">
        <v>110</v>
      </c>
      <c r="C6" s="441"/>
      <c r="D6" s="441"/>
      <c r="E6" s="441"/>
      <c r="F6" s="441"/>
      <c r="G6" s="441"/>
      <c r="H6" s="441"/>
      <c r="I6" s="441"/>
      <c r="J6" s="441"/>
      <c r="K6" s="441"/>
      <c r="L6" s="51"/>
      <c r="M6" s="51"/>
      <c r="N6" s="51"/>
      <c r="O6" s="51"/>
      <c r="P6" s="51"/>
      <c r="Q6" s="51"/>
      <c r="R6" s="51"/>
      <c r="S6" s="51"/>
      <c r="T6" s="51"/>
      <c r="U6" s="51"/>
      <c r="V6" s="51"/>
      <c r="W6" s="51"/>
      <c r="X6" s="51"/>
      <c r="Y6" s="52"/>
      <c r="Z6" s="52"/>
      <c r="AA6" s="52"/>
      <c r="AB6" s="51"/>
      <c r="AC6" s="51"/>
      <c r="AD6" s="51"/>
      <c r="AE6" s="51"/>
      <c r="AF6" s="51"/>
      <c r="AG6" s="51"/>
      <c r="AH6" s="51"/>
      <c r="AI6" s="51"/>
      <c r="AJ6" s="51"/>
      <c r="AK6" s="51"/>
      <c r="AL6" s="51"/>
      <c r="AM6" s="51"/>
      <c r="AN6" s="51"/>
      <c r="AO6" s="51"/>
      <c r="AP6" s="75"/>
      <c r="AQ6" s="51"/>
      <c r="AR6" s="51"/>
      <c r="AS6" s="52"/>
      <c r="AT6" s="51"/>
    </row>
    <row r="7" spans="1:47" s="1" customFormat="1" ht="18.75" customHeight="1" x14ac:dyDescent="0.3">
      <c r="A7" s="50" t="s">
        <v>59</v>
      </c>
      <c r="B7" s="441" t="s">
        <v>126</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row>
    <row r="8" spans="1:47" s="7" customFormat="1" ht="38.25" x14ac:dyDescent="0.25">
      <c r="A8" s="55" t="s">
        <v>3</v>
      </c>
      <c r="B8" s="4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70"/>
    </row>
    <row r="9" spans="1:47" s="6" customFormat="1" ht="15.75" hidden="1" x14ac:dyDescent="0.25">
      <c r="A9" s="434">
        <v>1</v>
      </c>
      <c r="B9" s="433">
        <v>2</v>
      </c>
      <c r="C9" s="433">
        <v>3</v>
      </c>
      <c r="D9" s="433">
        <v>4</v>
      </c>
      <c r="E9" s="452">
        <v>5</v>
      </c>
      <c r="F9" s="433">
        <v>6</v>
      </c>
      <c r="G9" s="433">
        <v>7</v>
      </c>
      <c r="H9" s="433">
        <v>8</v>
      </c>
      <c r="I9" s="433">
        <v>6</v>
      </c>
      <c r="J9" s="446">
        <v>7</v>
      </c>
      <c r="K9" s="446">
        <v>8</v>
      </c>
      <c r="L9" s="446">
        <v>9</v>
      </c>
      <c r="M9" s="446">
        <v>10</v>
      </c>
      <c r="N9" s="442">
        <v>11</v>
      </c>
      <c r="O9" s="443"/>
      <c r="P9" s="443"/>
      <c r="Q9" s="443"/>
      <c r="R9" s="443"/>
      <c r="S9" s="443"/>
      <c r="T9" s="443"/>
      <c r="U9" s="443"/>
      <c r="V9" s="443"/>
      <c r="W9" s="443"/>
      <c r="X9" s="446">
        <v>12</v>
      </c>
      <c r="Y9" s="446">
        <v>13</v>
      </c>
      <c r="Z9" s="425">
        <v>14</v>
      </c>
      <c r="AA9" s="425">
        <v>15</v>
      </c>
      <c r="AB9" s="442">
        <v>16</v>
      </c>
      <c r="AC9" s="464"/>
      <c r="AD9" s="442">
        <v>17</v>
      </c>
      <c r="AE9" s="443"/>
      <c r="AF9" s="443"/>
      <c r="AG9" s="443"/>
      <c r="AH9" s="443"/>
      <c r="AI9" s="443"/>
      <c r="AJ9" s="443"/>
      <c r="AK9" s="443"/>
      <c r="AL9" s="443"/>
      <c r="AM9" s="443"/>
      <c r="AN9" s="443"/>
      <c r="AO9" s="443"/>
      <c r="AP9" s="449">
        <v>18</v>
      </c>
      <c r="AQ9" s="466">
        <v>19</v>
      </c>
      <c r="AR9" s="467"/>
      <c r="AS9" s="467"/>
      <c r="AT9" s="468"/>
    </row>
    <row r="10" spans="1:47" s="6" customFormat="1" hidden="1" x14ac:dyDescent="0.25">
      <c r="A10" s="434"/>
      <c r="B10" s="434"/>
      <c r="C10" s="434"/>
      <c r="D10" s="434"/>
      <c r="E10" s="453"/>
      <c r="F10" s="434"/>
      <c r="G10" s="434"/>
      <c r="H10" s="434"/>
      <c r="I10" s="434"/>
      <c r="J10" s="447"/>
      <c r="K10" s="448"/>
      <c r="L10" s="447"/>
      <c r="M10" s="448"/>
      <c r="N10" s="444"/>
      <c r="O10" s="445"/>
      <c r="P10" s="445"/>
      <c r="Q10" s="445"/>
      <c r="R10" s="445"/>
      <c r="S10" s="445"/>
      <c r="T10" s="445"/>
      <c r="U10" s="445"/>
      <c r="V10" s="445"/>
      <c r="W10" s="445"/>
      <c r="X10" s="448"/>
      <c r="Y10" s="448"/>
      <c r="Z10" s="426"/>
      <c r="AA10" s="426"/>
      <c r="AB10" s="444"/>
      <c r="AC10" s="465"/>
      <c r="AD10" s="444"/>
      <c r="AE10" s="445"/>
      <c r="AF10" s="445"/>
      <c r="AG10" s="445"/>
      <c r="AH10" s="445"/>
      <c r="AI10" s="445"/>
      <c r="AJ10" s="445"/>
      <c r="AK10" s="445"/>
      <c r="AL10" s="445"/>
      <c r="AM10" s="445"/>
      <c r="AN10" s="445"/>
      <c r="AO10" s="445"/>
      <c r="AP10" s="450"/>
      <c r="AS10" s="56"/>
    </row>
    <row r="11" spans="1:47" s="6" customFormat="1" ht="15" customHeight="1" x14ac:dyDescent="0.25">
      <c r="A11" s="452" t="s">
        <v>56</v>
      </c>
      <c r="B11" s="425" t="s">
        <v>5</v>
      </c>
      <c r="C11" s="454" t="s">
        <v>6</v>
      </c>
      <c r="D11" s="431" t="s">
        <v>7</v>
      </c>
      <c r="E11" s="424" t="s">
        <v>98</v>
      </c>
      <c r="F11" s="425" t="s">
        <v>8</v>
      </c>
      <c r="G11" s="425" t="s">
        <v>9</v>
      </c>
      <c r="H11" s="425" t="s">
        <v>10</v>
      </c>
      <c r="I11" s="424" t="s">
        <v>11</v>
      </c>
      <c r="J11" s="425" t="s">
        <v>61</v>
      </c>
      <c r="K11" s="425" t="s">
        <v>12</v>
      </c>
      <c r="L11" s="424" t="s">
        <v>62</v>
      </c>
      <c r="M11" s="424" t="s">
        <v>274</v>
      </c>
      <c r="N11" s="431" t="s">
        <v>278</v>
      </c>
      <c r="O11" s="459"/>
      <c r="P11" s="459"/>
      <c r="Q11" s="459"/>
      <c r="R11" s="459"/>
      <c r="S11" s="459"/>
      <c r="T11" s="459"/>
      <c r="U11" s="459"/>
      <c r="V11" s="459"/>
      <c r="W11" s="454"/>
      <c r="X11" s="435" t="s">
        <v>64</v>
      </c>
      <c r="Y11" s="424" t="s">
        <v>67</v>
      </c>
      <c r="Z11" s="424" t="s">
        <v>14</v>
      </c>
      <c r="AA11" s="424" t="s">
        <v>15</v>
      </c>
      <c r="AB11" s="425" t="s">
        <v>66</v>
      </c>
      <c r="AC11" s="425" t="s">
        <v>175</v>
      </c>
      <c r="AD11" s="424" t="s">
        <v>16</v>
      </c>
      <c r="AE11" s="424"/>
      <c r="AF11" s="424"/>
      <c r="AG11" s="424"/>
      <c r="AH11" s="424"/>
      <c r="AI11" s="424"/>
      <c r="AJ11" s="424"/>
      <c r="AK11" s="424"/>
      <c r="AL11" s="424"/>
      <c r="AM11" s="424"/>
      <c r="AN11" s="424"/>
      <c r="AO11" s="424"/>
      <c r="AP11" s="428" t="s">
        <v>75</v>
      </c>
      <c r="AQ11" s="444" t="s">
        <v>4</v>
      </c>
      <c r="AR11" s="445"/>
      <c r="AS11" s="445"/>
      <c r="AT11" s="451"/>
    </row>
    <row r="12" spans="1:47" s="6" customFormat="1" ht="33.75" customHeight="1" x14ac:dyDescent="0.25">
      <c r="A12" s="453"/>
      <c r="B12" s="426"/>
      <c r="C12" s="455"/>
      <c r="D12" s="432"/>
      <c r="E12" s="424"/>
      <c r="F12" s="426"/>
      <c r="G12" s="426"/>
      <c r="H12" s="426"/>
      <c r="I12" s="424"/>
      <c r="J12" s="426"/>
      <c r="K12" s="426"/>
      <c r="L12" s="424"/>
      <c r="M12" s="424"/>
      <c r="N12" s="431" t="s">
        <v>275</v>
      </c>
      <c r="O12" s="461" t="s">
        <v>276</v>
      </c>
      <c r="P12" s="422" t="s">
        <v>25</v>
      </c>
      <c r="Q12" s="423"/>
      <c r="R12" s="422" t="s">
        <v>26</v>
      </c>
      <c r="S12" s="423"/>
      <c r="T12" s="422" t="s">
        <v>27</v>
      </c>
      <c r="U12" s="423"/>
      <c r="V12" s="422" t="s">
        <v>28</v>
      </c>
      <c r="W12" s="423"/>
      <c r="X12" s="436"/>
      <c r="Y12" s="424"/>
      <c r="Z12" s="424"/>
      <c r="AA12" s="424"/>
      <c r="AB12" s="426"/>
      <c r="AC12" s="426"/>
      <c r="AD12" s="427" t="s">
        <v>18</v>
      </c>
      <c r="AE12" s="427"/>
      <c r="AF12" s="427"/>
      <c r="AG12" s="427" t="s">
        <v>19</v>
      </c>
      <c r="AH12" s="427"/>
      <c r="AI12" s="427"/>
      <c r="AJ12" s="427" t="s">
        <v>20</v>
      </c>
      <c r="AK12" s="427"/>
      <c r="AL12" s="427"/>
      <c r="AM12" s="427" t="s">
        <v>21</v>
      </c>
      <c r="AN12" s="427"/>
      <c r="AO12" s="427"/>
      <c r="AP12" s="429"/>
      <c r="AQ12" s="425" t="s">
        <v>17</v>
      </c>
      <c r="AR12" s="422" t="s">
        <v>68</v>
      </c>
      <c r="AS12" s="423"/>
      <c r="AT12" s="457" t="s">
        <v>69</v>
      </c>
    </row>
    <row r="13" spans="1:47" s="56" customFormat="1" ht="30.75" customHeight="1" x14ac:dyDescent="0.25">
      <c r="A13" s="453"/>
      <c r="B13" s="426"/>
      <c r="C13" s="455"/>
      <c r="D13" s="432"/>
      <c r="E13" s="424"/>
      <c r="F13" s="426"/>
      <c r="G13" s="426"/>
      <c r="H13" s="426"/>
      <c r="I13" s="424"/>
      <c r="J13" s="426"/>
      <c r="K13" s="426"/>
      <c r="L13" s="424"/>
      <c r="M13" s="424"/>
      <c r="N13" s="460"/>
      <c r="O13" s="462"/>
      <c r="P13" s="57" t="s">
        <v>74</v>
      </c>
      <c r="Q13" s="57" t="s">
        <v>38</v>
      </c>
      <c r="R13" s="57" t="s">
        <v>74</v>
      </c>
      <c r="S13" s="57" t="s">
        <v>38</v>
      </c>
      <c r="T13" s="57" t="s">
        <v>74</v>
      </c>
      <c r="U13" s="57" t="s">
        <v>38</v>
      </c>
      <c r="V13" s="57" t="s">
        <v>74</v>
      </c>
      <c r="W13" s="57" t="s">
        <v>38</v>
      </c>
      <c r="X13" s="436"/>
      <c r="Y13" s="424"/>
      <c r="Z13" s="424"/>
      <c r="AA13" s="424"/>
      <c r="AB13" s="426"/>
      <c r="AC13" s="426"/>
      <c r="AD13" s="11" t="s">
        <v>29</v>
      </c>
      <c r="AE13" s="11" t="s">
        <v>30</v>
      </c>
      <c r="AF13" s="11" t="s">
        <v>31</v>
      </c>
      <c r="AG13" s="11" t="s">
        <v>32</v>
      </c>
      <c r="AH13" s="11" t="s">
        <v>31</v>
      </c>
      <c r="AI13" s="11" t="s">
        <v>33</v>
      </c>
      <c r="AJ13" s="11" t="s">
        <v>33</v>
      </c>
      <c r="AK13" s="11" t="s">
        <v>32</v>
      </c>
      <c r="AL13" s="11" t="s">
        <v>34</v>
      </c>
      <c r="AM13" s="11" t="s">
        <v>35</v>
      </c>
      <c r="AN13" s="11" t="s">
        <v>36</v>
      </c>
      <c r="AO13" s="11" t="s">
        <v>37</v>
      </c>
      <c r="AP13" s="429"/>
      <c r="AQ13" s="426"/>
      <c r="AR13" s="12" t="s">
        <v>22</v>
      </c>
      <c r="AS13" s="19" t="s">
        <v>23</v>
      </c>
      <c r="AT13" s="458"/>
    </row>
    <row r="14" spans="1:47" s="68" customFormat="1" ht="120" x14ac:dyDescent="0.25">
      <c r="A14" s="403" t="s">
        <v>97</v>
      </c>
      <c r="B14" s="463" t="s">
        <v>1018</v>
      </c>
      <c r="C14" s="403" t="s">
        <v>90</v>
      </c>
      <c r="D14" s="403" t="s">
        <v>91</v>
      </c>
      <c r="E14" s="403" t="s">
        <v>79</v>
      </c>
      <c r="I14" s="268" t="s">
        <v>279</v>
      </c>
      <c r="J14" s="268" t="s">
        <v>280</v>
      </c>
      <c r="K14" s="271" t="s">
        <v>281</v>
      </c>
      <c r="L14" s="79" t="s">
        <v>282</v>
      </c>
      <c r="M14" s="265" t="s">
        <v>283</v>
      </c>
      <c r="N14" s="265" t="s">
        <v>284</v>
      </c>
      <c r="U14" s="191">
        <v>1</v>
      </c>
      <c r="X14" s="268" t="s">
        <v>285</v>
      </c>
      <c r="Y14" s="265" t="s">
        <v>286</v>
      </c>
      <c r="Z14" s="274" t="s">
        <v>60</v>
      </c>
      <c r="AA14" s="265" t="s">
        <v>177</v>
      </c>
      <c r="AB14" s="268" t="s">
        <v>287</v>
      </c>
      <c r="AJ14" s="68" t="s">
        <v>1100</v>
      </c>
      <c r="AK14" s="68" t="s">
        <v>1101</v>
      </c>
      <c r="AP14" s="113"/>
      <c r="AQ14" s="268" t="s">
        <v>288</v>
      </c>
      <c r="AR14" s="268" t="s">
        <v>39</v>
      </c>
      <c r="AS14" s="265" t="s">
        <v>270</v>
      </c>
      <c r="AT14" s="268" t="s">
        <v>289</v>
      </c>
    </row>
    <row r="15" spans="1:47" s="139" customFormat="1" ht="120" x14ac:dyDescent="0.25">
      <c r="A15" s="403"/>
      <c r="B15" s="463"/>
      <c r="C15" s="403"/>
      <c r="D15" s="403"/>
      <c r="E15" s="403"/>
      <c r="F15" s="68"/>
      <c r="G15" s="68"/>
      <c r="H15" s="68"/>
      <c r="I15" s="269" t="s">
        <v>290</v>
      </c>
      <c r="J15" s="268" t="s">
        <v>291</v>
      </c>
      <c r="K15" s="271" t="s">
        <v>281</v>
      </c>
      <c r="L15" s="79" t="s">
        <v>292</v>
      </c>
      <c r="M15" s="265" t="s">
        <v>293</v>
      </c>
      <c r="N15" s="265" t="s">
        <v>294</v>
      </c>
      <c r="O15" s="68"/>
      <c r="P15" s="68"/>
      <c r="Q15" s="68"/>
      <c r="R15" s="68"/>
      <c r="S15" s="68"/>
      <c r="T15" s="68"/>
      <c r="U15" s="191">
        <v>1</v>
      </c>
      <c r="V15" s="68"/>
      <c r="W15" s="68"/>
      <c r="X15" s="268" t="s">
        <v>295</v>
      </c>
      <c r="Y15" s="274" t="s">
        <v>296</v>
      </c>
      <c r="Z15" s="274" t="s">
        <v>60</v>
      </c>
      <c r="AA15" s="265" t="s">
        <v>297</v>
      </c>
      <c r="AB15" s="268" t="s">
        <v>298</v>
      </c>
      <c r="AC15" s="68"/>
      <c r="AD15" s="68"/>
      <c r="AE15" s="68"/>
      <c r="AF15" s="68"/>
      <c r="AG15" s="68"/>
      <c r="AH15" s="68"/>
      <c r="AI15" s="68"/>
      <c r="AJ15" s="68" t="s">
        <v>1100</v>
      </c>
      <c r="AK15" s="68" t="s">
        <v>1101</v>
      </c>
      <c r="AL15" s="68"/>
      <c r="AM15" s="68"/>
      <c r="AN15" s="68"/>
      <c r="AO15" s="68"/>
      <c r="AP15" s="113"/>
      <c r="AQ15" s="268" t="s">
        <v>288</v>
      </c>
      <c r="AR15" s="268" t="s">
        <v>39</v>
      </c>
      <c r="AS15" s="265" t="s">
        <v>299</v>
      </c>
      <c r="AT15" s="268" t="s">
        <v>300</v>
      </c>
    </row>
    <row r="16" spans="1:47" s="4" customFormat="1" ht="30" customHeight="1" x14ac:dyDescent="0.25">
      <c r="A16" s="403"/>
      <c r="B16" s="463"/>
      <c r="C16" s="403"/>
      <c r="D16" s="403" t="s">
        <v>92</v>
      </c>
      <c r="E16" s="403" t="s">
        <v>80</v>
      </c>
      <c r="F16" s="268"/>
      <c r="G16" s="268"/>
      <c r="H16" s="268"/>
      <c r="I16" s="403" t="s">
        <v>450</v>
      </c>
      <c r="J16" s="403" t="s">
        <v>451</v>
      </c>
      <c r="K16" s="403" t="s">
        <v>0</v>
      </c>
      <c r="L16" s="403" t="s">
        <v>304</v>
      </c>
      <c r="M16" s="403">
        <v>27</v>
      </c>
      <c r="N16" s="403">
        <v>120</v>
      </c>
      <c r="O16" s="471">
        <f>SUM(AP16:AP19)</f>
        <v>5960000</v>
      </c>
      <c r="P16" s="471">
        <f>O16/4</f>
        <v>1490000</v>
      </c>
      <c r="Q16" s="403">
        <v>30</v>
      </c>
      <c r="R16" s="471">
        <v>1490000</v>
      </c>
      <c r="S16" s="403">
        <v>30</v>
      </c>
      <c r="T16" s="471">
        <v>1490000</v>
      </c>
      <c r="U16" s="403">
        <v>30</v>
      </c>
      <c r="V16" s="471">
        <v>1490000</v>
      </c>
      <c r="W16" s="403">
        <v>30</v>
      </c>
      <c r="X16" s="402" t="s">
        <v>452</v>
      </c>
      <c r="Y16" s="402" t="s">
        <v>453</v>
      </c>
      <c r="Z16" s="402" t="s">
        <v>454</v>
      </c>
      <c r="AA16" s="402"/>
      <c r="AB16" s="84" t="s">
        <v>455</v>
      </c>
      <c r="AC16" s="88"/>
      <c r="AD16" s="268">
        <v>7</v>
      </c>
      <c r="AE16" s="268">
        <v>8</v>
      </c>
      <c r="AF16" s="268">
        <v>8</v>
      </c>
      <c r="AG16" s="268">
        <v>8</v>
      </c>
      <c r="AH16" s="268">
        <v>8</v>
      </c>
      <c r="AI16" s="268">
        <v>8</v>
      </c>
      <c r="AJ16" s="268">
        <v>8</v>
      </c>
      <c r="AK16" s="268">
        <v>8</v>
      </c>
      <c r="AL16" s="268">
        <v>8</v>
      </c>
      <c r="AM16" s="268">
        <v>8</v>
      </c>
      <c r="AN16" s="268">
        <v>7</v>
      </c>
      <c r="AO16" s="268">
        <v>7</v>
      </c>
      <c r="AP16" s="69">
        <v>260000</v>
      </c>
      <c r="AQ16" s="85" t="s">
        <v>248</v>
      </c>
      <c r="AR16" s="85" t="s">
        <v>249</v>
      </c>
      <c r="AS16" s="85" t="s">
        <v>78</v>
      </c>
      <c r="AT16" s="85" t="s">
        <v>201</v>
      </c>
      <c r="AU16" s="85"/>
    </row>
    <row r="17" spans="1:47" s="4" customFormat="1" ht="30" x14ac:dyDescent="0.25">
      <c r="A17" s="403"/>
      <c r="B17" s="463"/>
      <c r="C17" s="403"/>
      <c r="D17" s="403"/>
      <c r="E17" s="403"/>
      <c r="F17" s="268"/>
      <c r="G17" s="268"/>
      <c r="H17" s="268"/>
      <c r="I17" s="403"/>
      <c r="J17" s="403"/>
      <c r="K17" s="403"/>
      <c r="L17" s="403"/>
      <c r="M17" s="403"/>
      <c r="N17" s="403"/>
      <c r="O17" s="471"/>
      <c r="P17" s="471"/>
      <c r="Q17" s="403"/>
      <c r="R17" s="471"/>
      <c r="S17" s="403"/>
      <c r="T17" s="471"/>
      <c r="U17" s="403"/>
      <c r="V17" s="471"/>
      <c r="W17" s="403"/>
      <c r="X17" s="402"/>
      <c r="Y17" s="402"/>
      <c r="Z17" s="402"/>
      <c r="AA17" s="402"/>
      <c r="AB17" s="84" t="s">
        <v>456</v>
      </c>
      <c r="AC17" s="88"/>
      <c r="AD17" s="265"/>
      <c r="AE17" s="265">
        <v>2</v>
      </c>
      <c r="AF17" s="265"/>
      <c r="AG17" s="265"/>
      <c r="AH17" s="265">
        <v>3</v>
      </c>
      <c r="AI17" s="265"/>
      <c r="AJ17" s="265"/>
      <c r="AK17" s="265">
        <v>3</v>
      </c>
      <c r="AL17" s="265"/>
      <c r="AM17" s="265"/>
      <c r="AN17" s="265">
        <v>2</v>
      </c>
      <c r="AO17" s="265"/>
      <c r="AP17" s="69">
        <v>2500000</v>
      </c>
      <c r="AQ17" s="402" t="s">
        <v>248</v>
      </c>
      <c r="AR17" s="85" t="s">
        <v>249</v>
      </c>
      <c r="AS17" s="402" t="s">
        <v>78</v>
      </c>
      <c r="AT17" s="402" t="s">
        <v>201</v>
      </c>
      <c r="AU17" s="85"/>
    </row>
    <row r="18" spans="1:47" s="4" customFormat="1" ht="30" x14ac:dyDescent="0.25">
      <c r="A18" s="403"/>
      <c r="B18" s="463"/>
      <c r="C18" s="403"/>
      <c r="D18" s="403"/>
      <c r="E18" s="403"/>
      <c r="F18" s="268"/>
      <c r="G18" s="268"/>
      <c r="H18" s="268"/>
      <c r="I18" s="403"/>
      <c r="J18" s="403"/>
      <c r="K18" s="403"/>
      <c r="L18" s="403"/>
      <c r="M18" s="403"/>
      <c r="N18" s="403"/>
      <c r="O18" s="471"/>
      <c r="P18" s="471"/>
      <c r="Q18" s="403"/>
      <c r="R18" s="471"/>
      <c r="S18" s="403"/>
      <c r="T18" s="471"/>
      <c r="U18" s="403"/>
      <c r="V18" s="471"/>
      <c r="W18" s="403"/>
      <c r="X18" s="402"/>
      <c r="Y18" s="402"/>
      <c r="Z18" s="402"/>
      <c r="AA18" s="402"/>
      <c r="AB18" s="84" t="s">
        <v>457</v>
      </c>
      <c r="AC18" s="88"/>
      <c r="AD18" s="268"/>
      <c r="AE18" s="265">
        <v>2</v>
      </c>
      <c r="AF18" s="265"/>
      <c r="AG18" s="265"/>
      <c r="AH18" s="265">
        <v>3</v>
      </c>
      <c r="AI18" s="265"/>
      <c r="AJ18" s="265"/>
      <c r="AK18" s="265">
        <v>3</v>
      </c>
      <c r="AL18" s="265"/>
      <c r="AM18" s="265"/>
      <c r="AN18" s="265">
        <v>2</v>
      </c>
      <c r="AO18" s="268"/>
      <c r="AP18" s="69">
        <v>200000</v>
      </c>
      <c r="AQ18" s="402"/>
      <c r="AR18" s="85" t="s">
        <v>249</v>
      </c>
      <c r="AS18" s="402"/>
      <c r="AT18" s="402"/>
      <c r="AU18" s="85"/>
    </row>
    <row r="19" spans="1:47" s="4" customFormat="1" ht="30" x14ac:dyDescent="0.25">
      <c r="A19" s="403"/>
      <c r="B19" s="463"/>
      <c r="C19" s="403"/>
      <c r="D19" s="403"/>
      <c r="E19" s="403"/>
      <c r="F19" s="268"/>
      <c r="G19" s="268"/>
      <c r="H19" s="268"/>
      <c r="I19" s="403"/>
      <c r="J19" s="403"/>
      <c r="K19" s="403"/>
      <c r="L19" s="403"/>
      <c r="M19" s="403"/>
      <c r="N19" s="403"/>
      <c r="O19" s="471"/>
      <c r="P19" s="471"/>
      <c r="Q19" s="403"/>
      <c r="R19" s="471"/>
      <c r="S19" s="403"/>
      <c r="T19" s="471"/>
      <c r="U19" s="403"/>
      <c r="V19" s="471"/>
      <c r="W19" s="403"/>
      <c r="X19" s="402"/>
      <c r="Y19" s="402"/>
      <c r="Z19" s="402"/>
      <c r="AA19" s="402"/>
      <c r="AB19" s="277" t="s">
        <v>458</v>
      </c>
      <c r="AC19" s="168"/>
      <c r="AD19" s="265"/>
      <c r="AE19" s="265">
        <v>5</v>
      </c>
      <c r="AF19" s="265"/>
      <c r="AG19" s="265"/>
      <c r="AH19" s="265">
        <v>5</v>
      </c>
      <c r="AI19" s="265"/>
      <c r="AJ19" s="265"/>
      <c r="AK19" s="265">
        <v>5</v>
      </c>
      <c r="AL19" s="265"/>
      <c r="AM19" s="265"/>
      <c r="AN19" s="265">
        <v>5</v>
      </c>
      <c r="AO19" s="265"/>
      <c r="AP19" s="69">
        <v>3000000</v>
      </c>
      <c r="AQ19" s="402"/>
      <c r="AR19" s="274" t="s">
        <v>459</v>
      </c>
      <c r="AS19" s="402"/>
      <c r="AT19" s="402"/>
      <c r="AU19" s="274"/>
    </row>
    <row r="20" spans="1:47" s="4" customFormat="1" ht="30" x14ac:dyDescent="0.25">
      <c r="A20" s="403"/>
      <c r="B20" s="463"/>
      <c r="C20" s="403"/>
      <c r="D20" s="403"/>
      <c r="E20" s="403"/>
      <c r="F20" s="268"/>
      <c r="G20" s="268"/>
      <c r="H20" s="268"/>
      <c r="I20" s="402" t="s">
        <v>460</v>
      </c>
      <c r="J20" s="402" t="s">
        <v>461</v>
      </c>
      <c r="K20" s="402" t="s">
        <v>0</v>
      </c>
      <c r="L20" s="402" t="s">
        <v>304</v>
      </c>
      <c r="M20" s="402">
        <v>0</v>
      </c>
      <c r="N20" s="402">
        <v>10</v>
      </c>
      <c r="O20" s="472">
        <f>SUM(AP20:AP21)</f>
        <v>3210000</v>
      </c>
      <c r="P20" s="430">
        <v>642000</v>
      </c>
      <c r="Q20" s="402">
        <v>2</v>
      </c>
      <c r="R20" s="430">
        <v>963000</v>
      </c>
      <c r="S20" s="402">
        <v>3</v>
      </c>
      <c r="T20" s="430">
        <v>963000</v>
      </c>
      <c r="U20" s="402">
        <v>3</v>
      </c>
      <c r="V20" s="430">
        <v>642000</v>
      </c>
      <c r="W20" s="402">
        <v>2</v>
      </c>
      <c r="X20" s="402" t="s">
        <v>452</v>
      </c>
      <c r="Y20" s="402" t="s">
        <v>462</v>
      </c>
      <c r="Z20" s="402"/>
      <c r="AA20" s="402"/>
      <c r="AB20" s="277" t="s">
        <v>463</v>
      </c>
      <c r="AC20" s="268"/>
      <c r="AD20" s="88">
        <v>45</v>
      </c>
      <c r="AE20" s="88">
        <v>45</v>
      </c>
      <c r="AF20" s="88">
        <v>44</v>
      </c>
      <c r="AG20" s="88">
        <v>0</v>
      </c>
      <c r="AH20" s="88">
        <v>0</v>
      </c>
      <c r="AI20" s="88">
        <v>0</v>
      </c>
      <c r="AJ20" s="88">
        <v>0</v>
      </c>
      <c r="AK20" s="88">
        <v>0</v>
      </c>
      <c r="AL20" s="88">
        <v>0</v>
      </c>
      <c r="AM20" s="88">
        <v>0</v>
      </c>
      <c r="AN20" s="88">
        <v>0</v>
      </c>
      <c r="AO20" s="88">
        <v>0</v>
      </c>
      <c r="AP20" s="169">
        <v>1350000</v>
      </c>
      <c r="AQ20" s="402"/>
      <c r="AR20" s="274" t="s">
        <v>459</v>
      </c>
      <c r="AS20" s="402"/>
      <c r="AT20" s="402"/>
    </row>
    <row r="21" spans="1:47" s="4" customFormat="1" ht="30" x14ac:dyDescent="0.25">
      <c r="A21" s="403"/>
      <c r="B21" s="463"/>
      <c r="C21" s="403"/>
      <c r="D21" s="403"/>
      <c r="E21" s="403"/>
      <c r="F21" s="268"/>
      <c r="G21" s="268"/>
      <c r="H21" s="268"/>
      <c r="I21" s="402"/>
      <c r="J21" s="402"/>
      <c r="K21" s="402"/>
      <c r="L21" s="402"/>
      <c r="M21" s="402"/>
      <c r="N21" s="402"/>
      <c r="O21" s="473"/>
      <c r="P21" s="402"/>
      <c r="Q21" s="402"/>
      <c r="R21" s="402"/>
      <c r="S21" s="402"/>
      <c r="T21" s="402"/>
      <c r="U21" s="402"/>
      <c r="V21" s="402"/>
      <c r="W21" s="402"/>
      <c r="X21" s="402"/>
      <c r="Y21" s="402"/>
      <c r="Z21" s="402"/>
      <c r="AA21" s="402"/>
      <c r="AB21" s="277" t="s">
        <v>464</v>
      </c>
      <c r="AC21" s="268"/>
      <c r="AD21" s="88">
        <v>0</v>
      </c>
      <c r="AE21" s="266">
        <v>2</v>
      </c>
      <c r="AF21" s="266">
        <v>0</v>
      </c>
      <c r="AG21" s="266">
        <v>0</v>
      </c>
      <c r="AH21" s="266">
        <v>3</v>
      </c>
      <c r="AI21" s="266">
        <v>0</v>
      </c>
      <c r="AJ21" s="266">
        <v>0</v>
      </c>
      <c r="AK21" s="266">
        <v>3</v>
      </c>
      <c r="AL21" s="266">
        <v>0</v>
      </c>
      <c r="AM21" s="266">
        <v>0</v>
      </c>
      <c r="AN21" s="266">
        <v>2</v>
      </c>
      <c r="AO21" s="88">
        <v>0</v>
      </c>
      <c r="AP21" s="169">
        <v>1860000</v>
      </c>
      <c r="AQ21" s="402"/>
      <c r="AR21" s="274" t="s">
        <v>465</v>
      </c>
      <c r="AS21" s="402"/>
      <c r="AT21" s="402"/>
    </row>
    <row r="22" spans="1:47" s="4" customFormat="1" ht="30" x14ac:dyDescent="0.25">
      <c r="A22" s="403"/>
      <c r="B22" s="463"/>
      <c r="C22" s="403"/>
      <c r="D22" s="403"/>
      <c r="E22" s="403"/>
      <c r="F22" s="268"/>
      <c r="G22" s="268"/>
      <c r="H22" s="268"/>
      <c r="I22" s="406" t="s">
        <v>1028</v>
      </c>
      <c r="J22" s="406" t="s">
        <v>1021</v>
      </c>
      <c r="K22" s="404" t="s">
        <v>0</v>
      </c>
      <c r="L22" s="404" t="s">
        <v>1022</v>
      </c>
      <c r="M22" s="404">
        <v>32</v>
      </c>
      <c r="N22" s="404">
        <v>44</v>
      </c>
      <c r="O22" s="418">
        <v>5914000</v>
      </c>
      <c r="P22" s="409">
        <v>1478500</v>
      </c>
      <c r="Q22" s="419">
        <v>3</v>
      </c>
      <c r="R22" s="409">
        <v>1478500</v>
      </c>
      <c r="S22" s="419">
        <v>3</v>
      </c>
      <c r="T22" s="409">
        <v>1478500</v>
      </c>
      <c r="U22" s="419">
        <v>3</v>
      </c>
      <c r="V22" s="409">
        <v>1478500</v>
      </c>
      <c r="W22" s="419">
        <v>3</v>
      </c>
      <c r="X22" s="404" t="s">
        <v>1023</v>
      </c>
      <c r="Y22" s="404" t="s">
        <v>1024</v>
      </c>
      <c r="Z22" s="404" t="s">
        <v>178</v>
      </c>
      <c r="AA22" s="404" t="s">
        <v>179</v>
      </c>
      <c r="AB22" s="368" t="s">
        <v>1025</v>
      </c>
      <c r="AC22" s="268"/>
      <c r="AD22" s="369" t="s">
        <v>247</v>
      </c>
      <c r="AE22" s="369"/>
      <c r="AF22" s="369" t="s">
        <v>247</v>
      </c>
      <c r="AG22" s="369" t="s">
        <v>247</v>
      </c>
      <c r="AH22" s="369"/>
      <c r="AI22" s="369" t="s">
        <v>247</v>
      </c>
      <c r="AJ22" s="369" t="s">
        <v>247</v>
      </c>
      <c r="AK22" s="369"/>
      <c r="AL22" s="369" t="s">
        <v>247</v>
      </c>
      <c r="AM22" s="369" t="s">
        <v>247</v>
      </c>
      <c r="AN22" s="369"/>
      <c r="AO22" s="369" t="s">
        <v>247</v>
      </c>
      <c r="AP22" s="69">
        <v>712500</v>
      </c>
      <c r="AQ22" s="403" t="s">
        <v>248</v>
      </c>
      <c r="AR22" s="403" t="s">
        <v>249</v>
      </c>
      <c r="AS22" s="403" t="s">
        <v>270</v>
      </c>
      <c r="AT22" s="403" t="s">
        <v>201</v>
      </c>
    </row>
    <row r="23" spans="1:47" s="4" customFormat="1" ht="45" x14ac:dyDescent="0.25">
      <c r="A23" s="403"/>
      <c r="B23" s="463"/>
      <c r="C23" s="403"/>
      <c r="D23" s="403"/>
      <c r="E23" s="403"/>
      <c r="F23" s="268"/>
      <c r="G23" s="268"/>
      <c r="H23" s="268"/>
      <c r="I23" s="406"/>
      <c r="J23" s="406"/>
      <c r="K23" s="404"/>
      <c r="L23" s="404"/>
      <c r="M23" s="404"/>
      <c r="N23" s="404"/>
      <c r="O23" s="418"/>
      <c r="P23" s="409"/>
      <c r="Q23" s="419"/>
      <c r="R23" s="409"/>
      <c r="S23" s="419"/>
      <c r="T23" s="409"/>
      <c r="U23" s="419"/>
      <c r="V23" s="409"/>
      <c r="W23" s="419"/>
      <c r="X23" s="404"/>
      <c r="Y23" s="404"/>
      <c r="Z23" s="404"/>
      <c r="AA23" s="404"/>
      <c r="AB23" s="368" t="s">
        <v>1026</v>
      </c>
      <c r="AC23" s="268"/>
      <c r="AD23" s="369" t="s">
        <v>247</v>
      </c>
      <c r="AE23" s="369"/>
      <c r="AF23" s="369" t="s">
        <v>247</v>
      </c>
      <c r="AG23" s="369" t="s">
        <v>247</v>
      </c>
      <c r="AH23" s="369"/>
      <c r="AI23" s="369" t="s">
        <v>247</v>
      </c>
      <c r="AJ23" s="369" t="s">
        <v>247</v>
      </c>
      <c r="AK23" s="369"/>
      <c r="AL23" s="369" t="s">
        <v>247</v>
      </c>
      <c r="AM23" s="369" t="s">
        <v>247</v>
      </c>
      <c r="AN23" s="369"/>
      <c r="AO23" s="369" t="s">
        <v>247</v>
      </c>
      <c r="AP23" s="69">
        <v>1137500</v>
      </c>
      <c r="AQ23" s="403"/>
      <c r="AR23" s="403"/>
      <c r="AS23" s="403"/>
      <c r="AT23" s="403"/>
    </row>
    <row r="24" spans="1:47" s="4" customFormat="1" ht="30" x14ac:dyDescent="0.25">
      <c r="A24" s="403"/>
      <c r="B24" s="463"/>
      <c r="C24" s="403"/>
      <c r="D24" s="403"/>
      <c r="E24" s="403"/>
      <c r="F24" s="268"/>
      <c r="G24" s="268"/>
      <c r="H24" s="268"/>
      <c r="I24" s="406"/>
      <c r="J24" s="406"/>
      <c r="K24" s="404"/>
      <c r="L24" s="404"/>
      <c r="M24" s="404"/>
      <c r="N24" s="404"/>
      <c r="O24" s="418"/>
      <c r="P24" s="409"/>
      <c r="Q24" s="419"/>
      <c r="R24" s="409"/>
      <c r="S24" s="419"/>
      <c r="T24" s="409"/>
      <c r="U24" s="419"/>
      <c r="V24" s="409"/>
      <c r="W24" s="419"/>
      <c r="X24" s="404"/>
      <c r="Y24" s="404"/>
      <c r="Z24" s="404"/>
      <c r="AA24" s="404"/>
      <c r="AB24" s="368" t="s">
        <v>1027</v>
      </c>
      <c r="AC24" s="268"/>
      <c r="AD24" s="369" t="s">
        <v>247</v>
      </c>
      <c r="AE24" s="369"/>
      <c r="AF24" s="369" t="s">
        <v>247</v>
      </c>
      <c r="AG24" s="369" t="s">
        <v>247</v>
      </c>
      <c r="AH24" s="369"/>
      <c r="AI24" s="369" t="s">
        <v>247</v>
      </c>
      <c r="AJ24" s="369" t="s">
        <v>247</v>
      </c>
      <c r="AK24" s="369"/>
      <c r="AL24" s="369" t="s">
        <v>247</v>
      </c>
      <c r="AM24" s="369" t="s">
        <v>247</v>
      </c>
      <c r="AN24" s="369"/>
      <c r="AO24" s="369" t="s">
        <v>247</v>
      </c>
      <c r="AP24" s="69">
        <v>4064000</v>
      </c>
      <c r="AQ24" s="403"/>
      <c r="AR24" s="403"/>
      <c r="AS24" s="403"/>
      <c r="AT24" s="403"/>
    </row>
    <row r="25" spans="1:47" s="68" customFormat="1" ht="60" x14ac:dyDescent="0.25">
      <c r="A25" s="403"/>
      <c r="B25" s="463"/>
      <c r="C25" s="403"/>
      <c r="D25" s="403"/>
      <c r="E25" s="268" t="s">
        <v>81</v>
      </c>
      <c r="I25" s="268" t="s">
        <v>583</v>
      </c>
      <c r="J25" s="185" t="s">
        <v>584</v>
      </c>
      <c r="K25" s="265" t="s">
        <v>585</v>
      </c>
      <c r="L25" s="168" t="s">
        <v>76</v>
      </c>
      <c r="M25" s="186">
        <v>0</v>
      </c>
      <c r="N25" s="187">
        <v>0.33</v>
      </c>
      <c r="O25" s="188">
        <v>0</v>
      </c>
      <c r="P25" s="188"/>
      <c r="Q25" s="187">
        <v>0.05</v>
      </c>
      <c r="R25" s="188">
        <v>0</v>
      </c>
      <c r="S25" s="187">
        <v>0.17</v>
      </c>
      <c r="T25" s="188">
        <v>0</v>
      </c>
      <c r="U25" s="187">
        <v>0.28999999999999998</v>
      </c>
      <c r="V25" s="188">
        <v>0</v>
      </c>
      <c r="W25" s="187">
        <v>0.33</v>
      </c>
      <c r="X25" s="268" t="s">
        <v>586</v>
      </c>
      <c r="Y25" s="277" t="s">
        <v>265</v>
      </c>
      <c r="Z25" s="278" t="s">
        <v>180</v>
      </c>
      <c r="AA25" s="277" t="s">
        <v>266</v>
      </c>
      <c r="AB25" s="269" t="s">
        <v>587</v>
      </c>
      <c r="AC25" s="268"/>
      <c r="AD25" s="189"/>
      <c r="AE25" s="274">
        <v>1</v>
      </c>
      <c r="AF25" s="274">
        <v>1</v>
      </c>
      <c r="AG25" s="274">
        <v>1</v>
      </c>
      <c r="AH25" s="274">
        <v>1</v>
      </c>
      <c r="AI25" s="274">
        <v>2</v>
      </c>
      <c r="AJ25" s="274">
        <v>2</v>
      </c>
      <c r="AK25" s="274">
        <v>2</v>
      </c>
      <c r="AL25" s="274">
        <v>2</v>
      </c>
      <c r="AM25" s="274">
        <v>3</v>
      </c>
      <c r="AN25" s="274">
        <v>3</v>
      </c>
      <c r="AO25" s="274"/>
      <c r="AP25" s="69">
        <v>0</v>
      </c>
      <c r="AQ25" s="277" t="s">
        <v>588</v>
      </c>
      <c r="AR25" s="190" t="s">
        <v>589</v>
      </c>
      <c r="AS25" s="185" t="s">
        <v>40</v>
      </c>
      <c r="AT25" s="277" t="s">
        <v>590</v>
      </c>
    </row>
    <row r="26" spans="1:47" s="3" customFormat="1" ht="45" x14ac:dyDescent="0.25">
      <c r="A26" s="403"/>
      <c r="B26" s="463"/>
      <c r="C26" s="403"/>
      <c r="D26" s="403"/>
      <c r="E26" s="268" t="s">
        <v>82</v>
      </c>
      <c r="F26" s="68"/>
      <c r="G26" s="68"/>
      <c r="H26" s="68"/>
      <c r="I26" s="268" t="s">
        <v>267</v>
      </c>
      <c r="J26" s="268" t="s">
        <v>268</v>
      </c>
      <c r="K26" s="265" t="s">
        <v>264</v>
      </c>
      <c r="L26" s="88" t="s">
        <v>76</v>
      </c>
      <c r="M26" s="102">
        <v>0.3</v>
      </c>
      <c r="N26" s="191">
        <v>0.6</v>
      </c>
      <c r="O26" s="192">
        <v>0</v>
      </c>
      <c r="P26" s="192">
        <v>0</v>
      </c>
      <c r="Q26" s="86">
        <v>0.35</v>
      </c>
      <c r="R26" s="192">
        <v>0</v>
      </c>
      <c r="S26" s="193">
        <v>0.45</v>
      </c>
      <c r="T26" s="192">
        <v>0</v>
      </c>
      <c r="U26" s="193">
        <v>0.55000000000000004</v>
      </c>
      <c r="V26" s="192">
        <v>0</v>
      </c>
      <c r="W26" s="86">
        <v>0.6</v>
      </c>
      <c r="X26" s="268" t="s">
        <v>591</v>
      </c>
      <c r="Y26" s="277" t="s">
        <v>265</v>
      </c>
      <c r="Z26" s="278" t="s">
        <v>180</v>
      </c>
      <c r="AA26" s="277" t="s">
        <v>180</v>
      </c>
      <c r="AB26" s="268" t="s">
        <v>593</v>
      </c>
      <c r="AC26" s="268"/>
      <c r="AD26" s="274"/>
      <c r="AE26" s="274">
        <v>1</v>
      </c>
      <c r="AF26" s="274">
        <v>1</v>
      </c>
      <c r="AG26" s="274">
        <v>1</v>
      </c>
      <c r="AH26" s="274">
        <v>2</v>
      </c>
      <c r="AI26" s="274">
        <v>2</v>
      </c>
      <c r="AJ26" s="274">
        <v>2</v>
      </c>
      <c r="AK26" s="274">
        <v>2</v>
      </c>
      <c r="AL26" s="274">
        <v>3</v>
      </c>
      <c r="AM26" s="274">
        <v>3</v>
      </c>
      <c r="AN26" s="274">
        <v>3</v>
      </c>
      <c r="AO26" s="274"/>
      <c r="AP26" s="69">
        <v>0</v>
      </c>
      <c r="AQ26" s="277" t="s">
        <v>269</v>
      </c>
      <c r="AR26" s="190" t="s">
        <v>45</v>
      </c>
      <c r="AS26" s="185" t="s">
        <v>40</v>
      </c>
      <c r="AT26" s="277" t="s">
        <v>592</v>
      </c>
    </row>
    <row r="27" spans="1:47" s="3" customFormat="1" ht="42" customHeight="1" x14ac:dyDescent="0.25">
      <c r="A27" s="403"/>
      <c r="B27" s="463"/>
      <c r="C27" s="403"/>
      <c r="D27" s="403"/>
      <c r="E27" s="403" t="s">
        <v>83</v>
      </c>
      <c r="F27" s="68"/>
      <c r="G27" s="68"/>
      <c r="H27" s="68"/>
      <c r="I27" s="406" t="s">
        <v>1029</v>
      </c>
      <c r="J27" s="406" t="s">
        <v>1030</v>
      </c>
      <c r="K27" s="404" t="s">
        <v>0</v>
      </c>
      <c r="L27" s="404" t="s">
        <v>1022</v>
      </c>
      <c r="M27" s="404">
        <v>0</v>
      </c>
      <c r="N27" s="408">
        <v>72</v>
      </c>
      <c r="O27" s="409">
        <f>P27+R27+T27+V27</f>
        <v>5818810</v>
      </c>
      <c r="P27" s="409">
        <v>1454702.5</v>
      </c>
      <c r="Q27" s="404">
        <v>18</v>
      </c>
      <c r="R27" s="409">
        <v>1454702.5</v>
      </c>
      <c r="S27" s="404">
        <v>18</v>
      </c>
      <c r="T27" s="409">
        <v>1454702.5</v>
      </c>
      <c r="U27" s="404">
        <v>18</v>
      </c>
      <c r="V27" s="409">
        <v>1454702.5</v>
      </c>
      <c r="W27" s="404">
        <v>18</v>
      </c>
      <c r="X27" s="406" t="s">
        <v>1031</v>
      </c>
      <c r="Y27" s="404" t="s">
        <v>1032</v>
      </c>
      <c r="Z27" s="404" t="s">
        <v>178</v>
      </c>
      <c r="AA27" s="404" t="s">
        <v>179</v>
      </c>
      <c r="AB27" s="370" t="s">
        <v>1033</v>
      </c>
      <c r="AC27" s="268"/>
      <c r="AD27" s="369" t="s">
        <v>247</v>
      </c>
      <c r="AE27" s="369"/>
      <c r="AF27" s="369" t="s">
        <v>247</v>
      </c>
      <c r="AG27" s="369" t="s">
        <v>247</v>
      </c>
      <c r="AH27" s="369"/>
      <c r="AI27" s="369" t="s">
        <v>247</v>
      </c>
      <c r="AJ27" s="369" t="s">
        <v>247</v>
      </c>
      <c r="AK27" s="369"/>
      <c r="AL27" s="369" t="s">
        <v>247</v>
      </c>
      <c r="AM27" s="369" t="s">
        <v>247</v>
      </c>
      <c r="AN27" s="369"/>
      <c r="AO27" s="369" t="s">
        <v>247</v>
      </c>
      <c r="AP27" s="69">
        <v>1140000</v>
      </c>
      <c r="AQ27" s="403" t="s">
        <v>248</v>
      </c>
      <c r="AR27" s="403" t="s">
        <v>249</v>
      </c>
      <c r="AS27" s="403" t="s">
        <v>270</v>
      </c>
      <c r="AT27" s="403" t="s">
        <v>201</v>
      </c>
    </row>
    <row r="28" spans="1:47" s="3" customFormat="1" ht="42" customHeight="1" x14ac:dyDescent="0.25">
      <c r="A28" s="403"/>
      <c r="B28" s="463"/>
      <c r="C28" s="403"/>
      <c r="D28" s="403"/>
      <c r="E28" s="403"/>
      <c r="F28" s="68"/>
      <c r="G28" s="68"/>
      <c r="H28" s="68"/>
      <c r="I28" s="406"/>
      <c r="J28" s="406"/>
      <c r="K28" s="404"/>
      <c r="L28" s="404"/>
      <c r="M28" s="404"/>
      <c r="N28" s="408"/>
      <c r="O28" s="409"/>
      <c r="P28" s="409"/>
      <c r="Q28" s="404"/>
      <c r="R28" s="409"/>
      <c r="S28" s="404"/>
      <c r="T28" s="409"/>
      <c r="U28" s="404"/>
      <c r="V28" s="409"/>
      <c r="W28" s="404"/>
      <c r="X28" s="406"/>
      <c r="Y28" s="417"/>
      <c r="Z28" s="404"/>
      <c r="AA28" s="404"/>
      <c r="AB28" s="370" t="s">
        <v>1034</v>
      </c>
      <c r="AC28" s="268"/>
      <c r="AD28" s="369" t="s">
        <v>247</v>
      </c>
      <c r="AE28" s="369"/>
      <c r="AF28" s="369" t="s">
        <v>247</v>
      </c>
      <c r="AG28" s="369" t="s">
        <v>247</v>
      </c>
      <c r="AH28" s="369"/>
      <c r="AI28" s="369" t="s">
        <v>247</v>
      </c>
      <c r="AJ28" s="369" t="s">
        <v>247</v>
      </c>
      <c r="AK28" s="369"/>
      <c r="AL28" s="369" t="s">
        <v>247</v>
      </c>
      <c r="AM28" s="369" t="s">
        <v>247</v>
      </c>
      <c r="AN28" s="369"/>
      <c r="AO28" s="369" t="s">
        <v>247</v>
      </c>
      <c r="AP28" s="69">
        <v>1468700</v>
      </c>
      <c r="AQ28" s="403"/>
      <c r="AR28" s="403"/>
      <c r="AS28" s="403"/>
      <c r="AT28" s="403"/>
    </row>
    <row r="29" spans="1:47" s="3" customFormat="1" ht="42" customHeight="1" x14ac:dyDescent="0.25">
      <c r="A29" s="403"/>
      <c r="B29" s="463"/>
      <c r="C29" s="403"/>
      <c r="D29" s="403"/>
      <c r="E29" s="403"/>
      <c r="F29" s="68"/>
      <c r="G29" s="68"/>
      <c r="H29" s="68"/>
      <c r="I29" s="406"/>
      <c r="J29" s="406"/>
      <c r="K29" s="404"/>
      <c r="L29" s="404"/>
      <c r="M29" s="404"/>
      <c r="N29" s="408"/>
      <c r="O29" s="409"/>
      <c r="P29" s="409"/>
      <c r="Q29" s="404"/>
      <c r="R29" s="409"/>
      <c r="S29" s="404"/>
      <c r="T29" s="409"/>
      <c r="U29" s="404"/>
      <c r="V29" s="409"/>
      <c r="W29" s="404"/>
      <c r="X29" s="406"/>
      <c r="Y29" s="417"/>
      <c r="Z29" s="404"/>
      <c r="AA29" s="404"/>
      <c r="AB29" s="370" t="s">
        <v>1035</v>
      </c>
      <c r="AC29" s="268"/>
      <c r="AD29" s="369" t="s">
        <v>247</v>
      </c>
      <c r="AE29" s="369"/>
      <c r="AF29" s="369" t="s">
        <v>247</v>
      </c>
      <c r="AG29" s="369" t="s">
        <v>247</v>
      </c>
      <c r="AH29" s="369"/>
      <c r="AI29" s="369" t="s">
        <v>247</v>
      </c>
      <c r="AJ29" s="369" t="s">
        <v>247</v>
      </c>
      <c r="AK29" s="369"/>
      <c r="AL29" s="369" t="s">
        <v>247</v>
      </c>
      <c r="AM29" s="369" t="s">
        <v>247</v>
      </c>
      <c r="AN29" s="369"/>
      <c r="AO29" s="369" t="s">
        <v>247</v>
      </c>
      <c r="AP29" s="371">
        <v>2497610</v>
      </c>
      <c r="AQ29" s="403"/>
      <c r="AR29" s="403"/>
      <c r="AS29" s="403"/>
      <c r="AT29" s="403"/>
    </row>
    <row r="30" spans="1:47" s="3" customFormat="1" ht="42" customHeight="1" x14ac:dyDescent="0.25">
      <c r="A30" s="403"/>
      <c r="B30" s="463"/>
      <c r="C30" s="403"/>
      <c r="D30" s="403"/>
      <c r="E30" s="403"/>
      <c r="F30" s="68"/>
      <c r="G30" s="68"/>
      <c r="H30" s="68"/>
      <c r="I30" s="406"/>
      <c r="J30" s="406"/>
      <c r="K30" s="404"/>
      <c r="L30" s="404"/>
      <c r="M30" s="404"/>
      <c r="N30" s="408"/>
      <c r="O30" s="409"/>
      <c r="P30" s="409"/>
      <c r="Q30" s="404"/>
      <c r="R30" s="409"/>
      <c r="S30" s="404"/>
      <c r="T30" s="409"/>
      <c r="U30" s="404"/>
      <c r="V30" s="409"/>
      <c r="W30" s="404"/>
      <c r="X30" s="406"/>
      <c r="Y30" s="417"/>
      <c r="Z30" s="404"/>
      <c r="AA30" s="404"/>
      <c r="AB30" s="370" t="s">
        <v>1036</v>
      </c>
      <c r="AC30" s="268"/>
      <c r="AD30" s="369" t="s">
        <v>247</v>
      </c>
      <c r="AE30" s="369"/>
      <c r="AF30" s="369" t="s">
        <v>247</v>
      </c>
      <c r="AG30" s="369" t="s">
        <v>247</v>
      </c>
      <c r="AH30" s="369"/>
      <c r="AI30" s="369" t="s">
        <v>247</v>
      </c>
      <c r="AJ30" s="369" t="s">
        <v>247</v>
      </c>
      <c r="AK30" s="369"/>
      <c r="AL30" s="369" t="s">
        <v>247</v>
      </c>
      <c r="AM30" s="369" t="s">
        <v>247</v>
      </c>
      <c r="AN30" s="369"/>
      <c r="AO30" s="369" t="s">
        <v>247</v>
      </c>
      <c r="AP30" s="69">
        <v>712500</v>
      </c>
      <c r="AQ30" s="403"/>
      <c r="AR30" s="403"/>
      <c r="AS30" s="403"/>
      <c r="AT30" s="403"/>
    </row>
    <row r="31" spans="1:47" s="3" customFormat="1" ht="42" customHeight="1" x14ac:dyDescent="0.25">
      <c r="A31" s="403"/>
      <c r="B31" s="463"/>
      <c r="C31" s="403"/>
      <c r="D31" s="403"/>
      <c r="E31" s="403"/>
      <c r="F31" s="68"/>
      <c r="G31" s="68"/>
      <c r="H31" s="68"/>
      <c r="I31" s="406"/>
      <c r="J31" s="406"/>
      <c r="K31" s="404"/>
      <c r="L31" s="404"/>
      <c r="M31" s="404"/>
      <c r="N31" s="408"/>
      <c r="O31" s="409"/>
      <c r="P31" s="409"/>
      <c r="Q31" s="404"/>
      <c r="R31" s="409"/>
      <c r="S31" s="404"/>
      <c r="T31" s="409"/>
      <c r="U31" s="404"/>
      <c r="V31" s="409"/>
      <c r="W31" s="404"/>
      <c r="X31" s="406"/>
      <c r="Y31" s="417"/>
      <c r="Z31" s="404"/>
      <c r="AA31" s="404"/>
      <c r="AB31" s="370" t="s">
        <v>1037</v>
      </c>
      <c r="AC31" s="268"/>
      <c r="AD31" s="369" t="s">
        <v>247</v>
      </c>
      <c r="AE31" s="369" t="s">
        <v>247</v>
      </c>
      <c r="AF31" s="369" t="s">
        <v>247</v>
      </c>
      <c r="AG31" s="369" t="s">
        <v>247</v>
      </c>
      <c r="AH31" s="369" t="s">
        <v>247</v>
      </c>
      <c r="AI31" s="369" t="s">
        <v>247</v>
      </c>
      <c r="AJ31" s="369" t="s">
        <v>247</v>
      </c>
      <c r="AK31" s="369" t="s">
        <v>247</v>
      </c>
      <c r="AL31" s="369" t="s">
        <v>247</v>
      </c>
      <c r="AM31" s="369" t="s">
        <v>247</v>
      </c>
      <c r="AN31" s="369" t="s">
        <v>247</v>
      </c>
      <c r="AO31" s="369" t="s">
        <v>247</v>
      </c>
      <c r="AP31" s="69">
        <v>4729100</v>
      </c>
      <c r="AQ31" s="403"/>
      <c r="AR31" s="403"/>
      <c r="AS31" s="403"/>
      <c r="AT31" s="403"/>
    </row>
    <row r="32" spans="1:47" s="3" customFormat="1" ht="79.5" customHeight="1" x14ac:dyDescent="0.25">
      <c r="A32" s="403"/>
      <c r="B32" s="463"/>
      <c r="C32" s="403"/>
      <c r="D32" s="403"/>
      <c r="E32" s="403" t="s">
        <v>84</v>
      </c>
      <c r="F32" s="68"/>
      <c r="G32" s="68"/>
      <c r="H32" s="68"/>
      <c r="I32" s="404" t="s">
        <v>1038</v>
      </c>
      <c r="J32" s="406" t="s">
        <v>1039</v>
      </c>
      <c r="K32" s="404" t="s">
        <v>0</v>
      </c>
      <c r="L32" s="404" t="s">
        <v>250</v>
      </c>
      <c r="M32" s="413">
        <v>0.88</v>
      </c>
      <c r="N32" s="416">
        <v>1</v>
      </c>
      <c r="O32" s="414">
        <f>AP32+AP33</f>
        <v>22175227.57</v>
      </c>
      <c r="P32" s="414">
        <f>O32/4</f>
        <v>5543806.8925000001</v>
      </c>
      <c r="Q32" s="416">
        <v>0.03</v>
      </c>
      <c r="R32" s="414">
        <v>5543806.8925000001</v>
      </c>
      <c r="S32" s="416">
        <v>0.03</v>
      </c>
      <c r="T32" s="414">
        <v>5543806.8925000001</v>
      </c>
      <c r="U32" s="416">
        <v>0.03</v>
      </c>
      <c r="V32" s="414">
        <v>5543806.8925000001</v>
      </c>
      <c r="W32" s="416">
        <v>0.03</v>
      </c>
      <c r="X32" s="406" t="s">
        <v>1040</v>
      </c>
      <c r="Y32" s="406" t="s">
        <v>1041</v>
      </c>
      <c r="Z32" s="404" t="s">
        <v>178</v>
      </c>
      <c r="AA32" s="404" t="s">
        <v>179</v>
      </c>
      <c r="AB32" s="104" t="s">
        <v>1042</v>
      </c>
      <c r="AC32" s="268"/>
      <c r="AD32" s="384" t="s">
        <v>247</v>
      </c>
      <c r="AE32" s="384"/>
      <c r="AF32" s="384" t="s">
        <v>247</v>
      </c>
      <c r="AG32" s="384" t="s">
        <v>247</v>
      </c>
      <c r="AH32" s="384"/>
      <c r="AI32" s="384" t="s">
        <v>247</v>
      </c>
      <c r="AJ32" s="384" t="s">
        <v>247</v>
      </c>
      <c r="AK32" s="384"/>
      <c r="AL32" s="384" t="s">
        <v>247</v>
      </c>
      <c r="AM32" s="384" t="s">
        <v>247</v>
      </c>
      <c r="AN32" s="384"/>
      <c r="AO32" s="384" t="s">
        <v>247</v>
      </c>
      <c r="AP32" s="69">
        <v>950000</v>
      </c>
      <c r="AQ32" s="403" t="s">
        <v>248</v>
      </c>
      <c r="AR32" s="403" t="s">
        <v>249</v>
      </c>
      <c r="AS32" s="403" t="s">
        <v>270</v>
      </c>
      <c r="AT32" s="403" t="s">
        <v>201</v>
      </c>
    </row>
    <row r="33" spans="1:46" s="3" customFormat="1" ht="79.5" customHeight="1" x14ac:dyDescent="0.25">
      <c r="A33" s="403"/>
      <c r="B33" s="463"/>
      <c r="C33" s="403"/>
      <c r="D33" s="403"/>
      <c r="E33" s="403"/>
      <c r="F33" s="68"/>
      <c r="G33" s="68"/>
      <c r="H33" s="68"/>
      <c r="I33" s="404"/>
      <c r="J33" s="406"/>
      <c r="K33" s="404"/>
      <c r="L33" s="404"/>
      <c r="M33" s="413"/>
      <c r="N33" s="416"/>
      <c r="O33" s="414"/>
      <c r="P33" s="414"/>
      <c r="Q33" s="416"/>
      <c r="R33" s="414"/>
      <c r="S33" s="416"/>
      <c r="T33" s="414"/>
      <c r="U33" s="416"/>
      <c r="V33" s="414"/>
      <c r="W33" s="416"/>
      <c r="X33" s="406"/>
      <c r="Y33" s="406"/>
      <c r="Z33" s="404"/>
      <c r="AA33" s="404"/>
      <c r="AB33" s="104" t="s">
        <v>1043</v>
      </c>
      <c r="AC33" s="268"/>
      <c r="AD33" s="384" t="s">
        <v>247</v>
      </c>
      <c r="AE33" s="384"/>
      <c r="AF33" s="384" t="s">
        <v>247</v>
      </c>
      <c r="AG33" s="384" t="s">
        <v>247</v>
      </c>
      <c r="AH33" s="384"/>
      <c r="AI33" s="384" t="s">
        <v>247</v>
      </c>
      <c r="AJ33" s="384" t="s">
        <v>247</v>
      </c>
      <c r="AK33" s="384"/>
      <c r="AL33" s="384" t="s">
        <v>247</v>
      </c>
      <c r="AM33" s="384" t="s">
        <v>247</v>
      </c>
      <c r="AN33" s="384"/>
      <c r="AO33" s="384" t="s">
        <v>247</v>
      </c>
      <c r="AP33" s="371">
        <v>21225227.57</v>
      </c>
      <c r="AQ33" s="403"/>
      <c r="AR33" s="403"/>
      <c r="AS33" s="403"/>
      <c r="AT33" s="403"/>
    </row>
    <row r="34" spans="1:46" s="3" customFormat="1" ht="45" x14ac:dyDescent="0.25">
      <c r="A34" s="403"/>
      <c r="B34" s="463"/>
      <c r="C34" s="403"/>
      <c r="D34" s="403"/>
      <c r="E34" s="403" t="s">
        <v>85</v>
      </c>
      <c r="F34" s="68"/>
      <c r="G34" s="68"/>
      <c r="H34" s="68"/>
      <c r="I34" s="476" t="s">
        <v>466</v>
      </c>
      <c r="J34" s="476" t="s">
        <v>467</v>
      </c>
      <c r="K34" s="476" t="s">
        <v>0</v>
      </c>
      <c r="L34" s="476" t="s">
        <v>468</v>
      </c>
      <c r="M34" s="479">
        <v>0</v>
      </c>
      <c r="N34" s="480">
        <v>1</v>
      </c>
      <c r="O34" s="475">
        <v>16475000</v>
      </c>
      <c r="P34" s="475">
        <v>4118750</v>
      </c>
      <c r="Q34" s="477">
        <v>0.25</v>
      </c>
      <c r="R34" s="475">
        <v>4118750</v>
      </c>
      <c r="S34" s="477">
        <v>0.25</v>
      </c>
      <c r="T34" s="475">
        <v>4118750</v>
      </c>
      <c r="U34" s="477">
        <v>0.25</v>
      </c>
      <c r="V34" s="475">
        <v>4118750</v>
      </c>
      <c r="W34" s="477">
        <v>0.25</v>
      </c>
      <c r="X34" s="478" t="s">
        <v>469</v>
      </c>
      <c r="Y34" s="476" t="s">
        <v>470</v>
      </c>
      <c r="Z34" s="476" t="s">
        <v>454</v>
      </c>
      <c r="AA34" s="476" t="s">
        <v>178</v>
      </c>
      <c r="AB34" s="280" t="s">
        <v>471</v>
      </c>
      <c r="AC34" s="170"/>
      <c r="AD34" s="168">
        <v>0</v>
      </c>
      <c r="AE34" s="168">
        <v>12</v>
      </c>
      <c r="AF34" s="168">
        <v>12</v>
      </c>
      <c r="AG34" s="168">
        <v>12</v>
      </c>
      <c r="AH34" s="168">
        <v>12</v>
      </c>
      <c r="AI34" s="168">
        <v>12</v>
      </c>
      <c r="AJ34" s="168">
        <v>12</v>
      </c>
      <c r="AK34" s="168">
        <v>13</v>
      </c>
      <c r="AL34" s="168">
        <v>12</v>
      </c>
      <c r="AM34" s="168">
        <v>13</v>
      </c>
      <c r="AN34" s="168">
        <v>12</v>
      </c>
      <c r="AO34" s="168">
        <v>12</v>
      </c>
      <c r="AP34" s="171">
        <v>10050000</v>
      </c>
      <c r="AQ34" s="160" t="s">
        <v>257</v>
      </c>
      <c r="AR34" s="160" t="s">
        <v>472</v>
      </c>
      <c r="AS34" s="160" t="s">
        <v>40</v>
      </c>
      <c r="AT34" s="168" t="s">
        <v>201</v>
      </c>
    </row>
    <row r="35" spans="1:46" s="3" customFormat="1" ht="45" x14ac:dyDescent="0.25">
      <c r="A35" s="403"/>
      <c r="B35" s="463"/>
      <c r="C35" s="403"/>
      <c r="D35" s="403"/>
      <c r="E35" s="403"/>
      <c r="F35" s="68"/>
      <c r="G35" s="68"/>
      <c r="H35" s="68"/>
      <c r="I35" s="476"/>
      <c r="J35" s="476"/>
      <c r="K35" s="476"/>
      <c r="L35" s="476"/>
      <c r="M35" s="479"/>
      <c r="N35" s="480"/>
      <c r="O35" s="475"/>
      <c r="P35" s="475"/>
      <c r="Q35" s="477"/>
      <c r="R35" s="475"/>
      <c r="S35" s="477"/>
      <c r="T35" s="475"/>
      <c r="U35" s="477"/>
      <c r="V35" s="475"/>
      <c r="W35" s="477"/>
      <c r="X35" s="402"/>
      <c r="Y35" s="476"/>
      <c r="Z35" s="476"/>
      <c r="AA35" s="476"/>
      <c r="AB35" s="280" t="s">
        <v>473</v>
      </c>
      <c r="AC35" s="170"/>
      <c r="AD35" s="168"/>
      <c r="AE35" s="168">
        <v>12</v>
      </c>
      <c r="AF35" s="168">
        <v>12</v>
      </c>
      <c r="AG35" s="168">
        <v>12</v>
      </c>
      <c r="AH35" s="168">
        <v>12</v>
      </c>
      <c r="AI35" s="168">
        <v>12</v>
      </c>
      <c r="AJ35" s="168">
        <v>12</v>
      </c>
      <c r="AK35" s="168">
        <v>13</v>
      </c>
      <c r="AL35" s="168">
        <v>12</v>
      </c>
      <c r="AM35" s="168">
        <v>13</v>
      </c>
      <c r="AN35" s="168">
        <v>12</v>
      </c>
      <c r="AO35" s="168">
        <v>12</v>
      </c>
      <c r="AP35" s="171">
        <v>6425000</v>
      </c>
      <c r="AQ35" s="160" t="s">
        <v>257</v>
      </c>
      <c r="AR35" s="160" t="s">
        <v>472</v>
      </c>
      <c r="AS35" s="160" t="s">
        <v>40</v>
      </c>
      <c r="AT35" s="168" t="s">
        <v>201</v>
      </c>
    </row>
    <row r="36" spans="1:46" s="3" customFormat="1" ht="30" x14ac:dyDescent="0.25">
      <c r="A36" s="403"/>
      <c r="B36" s="463"/>
      <c r="C36" s="403"/>
      <c r="D36" s="403"/>
      <c r="E36" s="403"/>
      <c r="F36" s="68"/>
      <c r="G36" s="68"/>
      <c r="H36" s="68"/>
      <c r="I36" s="402" t="s">
        <v>474</v>
      </c>
      <c r="J36" s="402" t="s">
        <v>475</v>
      </c>
      <c r="K36" s="402" t="s">
        <v>0</v>
      </c>
      <c r="L36" s="476" t="s">
        <v>476</v>
      </c>
      <c r="M36" s="477">
        <v>0.81879999999999997</v>
      </c>
      <c r="N36" s="480">
        <v>1</v>
      </c>
      <c r="O36" s="475">
        <v>16120000</v>
      </c>
      <c r="P36" s="475">
        <v>4030000</v>
      </c>
      <c r="Q36" s="477">
        <v>0.85</v>
      </c>
      <c r="R36" s="475">
        <v>4030000</v>
      </c>
      <c r="S36" s="477">
        <v>0.9</v>
      </c>
      <c r="T36" s="475">
        <v>4030000</v>
      </c>
      <c r="U36" s="477">
        <v>0.95</v>
      </c>
      <c r="V36" s="475">
        <v>4030000</v>
      </c>
      <c r="W36" s="477">
        <v>1</v>
      </c>
      <c r="X36" s="476" t="s">
        <v>477</v>
      </c>
      <c r="Y36" s="476" t="s">
        <v>478</v>
      </c>
      <c r="Z36" s="476" t="s">
        <v>454</v>
      </c>
      <c r="AA36" s="476" t="s">
        <v>178</v>
      </c>
      <c r="AB36" s="280" t="s">
        <v>479</v>
      </c>
      <c r="AC36" s="170"/>
      <c r="AD36" s="160">
        <v>3</v>
      </c>
      <c r="AE36" s="160">
        <v>3</v>
      </c>
      <c r="AF36" s="160">
        <v>3</v>
      </c>
      <c r="AG36" s="160">
        <v>3</v>
      </c>
      <c r="AH36" s="160">
        <v>3</v>
      </c>
      <c r="AI36" s="160">
        <v>3</v>
      </c>
      <c r="AJ36" s="160">
        <v>3</v>
      </c>
      <c r="AK36" s="160">
        <v>3</v>
      </c>
      <c r="AL36" s="160">
        <v>3</v>
      </c>
      <c r="AM36" s="160">
        <v>3</v>
      </c>
      <c r="AN36" s="160">
        <v>3</v>
      </c>
      <c r="AO36" s="160">
        <v>3</v>
      </c>
      <c r="AP36" s="475">
        <v>16120000</v>
      </c>
      <c r="AQ36" s="476" t="s">
        <v>257</v>
      </c>
      <c r="AR36" s="476" t="s">
        <v>472</v>
      </c>
      <c r="AS36" s="476" t="s">
        <v>40</v>
      </c>
      <c r="AT36" s="476" t="s">
        <v>201</v>
      </c>
    </row>
    <row r="37" spans="1:46" s="3" customFormat="1" x14ac:dyDescent="0.25">
      <c r="A37" s="403"/>
      <c r="B37" s="463"/>
      <c r="C37" s="403"/>
      <c r="D37" s="403"/>
      <c r="E37" s="403"/>
      <c r="F37" s="68"/>
      <c r="G37" s="68"/>
      <c r="H37" s="68"/>
      <c r="I37" s="402"/>
      <c r="J37" s="402"/>
      <c r="K37" s="402"/>
      <c r="L37" s="476"/>
      <c r="M37" s="477"/>
      <c r="N37" s="480"/>
      <c r="O37" s="475"/>
      <c r="P37" s="475"/>
      <c r="Q37" s="477"/>
      <c r="R37" s="475"/>
      <c r="S37" s="477"/>
      <c r="T37" s="475"/>
      <c r="U37" s="477"/>
      <c r="V37" s="475"/>
      <c r="W37" s="477"/>
      <c r="X37" s="476"/>
      <c r="Y37" s="476"/>
      <c r="Z37" s="476"/>
      <c r="AA37" s="476"/>
      <c r="AB37" s="280" t="s">
        <v>480</v>
      </c>
      <c r="AC37" s="170"/>
      <c r="AD37" s="160">
        <v>3</v>
      </c>
      <c r="AE37" s="160">
        <v>3</v>
      </c>
      <c r="AF37" s="160">
        <v>3</v>
      </c>
      <c r="AG37" s="160">
        <v>3</v>
      </c>
      <c r="AH37" s="160">
        <v>3</v>
      </c>
      <c r="AI37" s="160">
        <v>3</v>
      </c>
      <c r="AJ37" s="160">
        <v>3</v>
      </c>
      <c r="AK37" s="160">
        <v>3</v>
      </c>
      <c r="AL37" s="160">
        <v>3</v>
      </c>
      <c r="AM37" s="160">
        <v>3</v>
      </c>
      <c r="AN37" s="160">
        <v>3</v>
      </c>
      <c r="AO37" s="160">
        <v>3</v>
      </c>
      <c r="AP37" s="475"/>
      <c r="AQ37" s="476"/>
      <c r="AR37" s="476"/>
      <c r="AS37" s="476"/>
      <c r="AT37" s="476"/>
    </row>
    <row r="38" spans="1:46" s="3" customFormat="1" ht="30" x14ac:dyDescent="0.25">
      <c r="A38" s="403"/>
      <c r="B38" s="463"/>
      <c r="C38" s="403"/>
      <c r="D38" s="403"/>
      <c r="E38" s="403"/>
      <c r="F38" s="68"/>
      <c r="G38" s="68"/>
      <c r="H38" s="68"/>
      <c r="I38" s="402" t="s">
        <v>481</v>
      </c>
      <c r="J38" s="476" t="s">
        <v>482</v>
      </c>
      <c r="K38" s="476" t="s">
        <v>0</v>
      </c>
      <c r="L38" s="476" t="s">
        <v>250</v>
      </c>
      <c r="M38" s="477">
        <v>0.7</v>
      </c>
      <c r="N38" s="480">
        <v>1</v>
      </c>
      <c r="O38" s="475">
        <v>22000000</v>
      </c>
      <c r="P38" s="475">
        <v>5500000</v>
      </c>
      <c r="Q38" s="477">
        <v>0.25</v>
      </c>
      <c r="R38" s="475">
        <v>5500000</v>
      </c>
      <c r="S38" s="477">
        <v>0.25</v>
      </c>
      <c r="T38" s="475">
        <v>5500000</v>
      </c>
      <c r="U38" s="477">
        <v>0.25</v>
      </c>
      <c r="V38" s="475">
        <v>5500000</v>
      </c>
      <c r="W38" s="477">
        <v>0.25</v>
      </c>
      <c r="X38" s="476" t="s">
        <v>483</v>
      </c>
      <c r="Y38" s="476" t="s">
        <v>484</v>
      </c>
      <c r="Z38" s="476" t="s">
        <v>454</v>
      </c>
      <c r="AA38" s="476" t="s">
        <v>178</v>
      </c>
      <c r="AB38" s="280" t="s">
        <v>485</v>
      </c>
      <c r="AC38" s="170"/>
      <c r="AD38" s="168"/>
      <c r="AE38" s="168">
        <v>1</v>
      </c>
      <c r="AF38" s="168"/>
      <c r="AG38" s="168"/>
      <c r="AH38" s="168">
        <v>1</v>
      </c>
      <c r="AI38" s="168"/>
      <c r="AJ38" s="168"/>
      <c r="AK38" s="168">
        <v>1</v>
      </c>
      <c r="AL38" s="168"/>
      <c r="AM38" s="168"/>
      <c r="AN38" s="168">
        <v>1</v>
      </c>
      <c r="AO38" s="168"/>
      <c r="AP38" s="475">
        <v>22000000</v>
      </c>
      <c r="AQ38" s="476" t="s">
        <v>257</v>
      </c>
      <c r="AR38" s="476" t="s">
        <v>472</v>
      </c>
      <c r="AS38" s="476" t="s">
        <v>40</v>
      </c>
      <c r="AT38" s="476" t="s">
        <v>201</v>
      </c>
    </row>
    <row r="39" spans="1:46" s="3" customFormat="1" ht="30" x14ac:dyDescent="0.25">
      <c r="A39" s="403"/>
      <c r="B39" s="463"/>
      <c r="C39" s="403"/>
      <c r="D39" s="403"/>
      <c r="E39" s="403"/>
      <c r="F39" s="68"/>
      <c r="G39" s="68"/>
      <c r="H39" s="68"/>
      <c r="I39" s="402"/>
      <c r="J39" s="476"/>
      <c r="K39" s="476"/>
      <c r="L39" s="476"/>
      <c r="M39" s="477"/>
      <c r="N39" s="480"/>
      <c r="O39" s="475"/>
      <c r="P39" s="475"/>
      <c r="Q39" s="477"/>
      <c r="R39" s="475"/>
      <c r="S39" s="477"/>
      <c r="T39" s="475"/>
      <c r="U39" s="477"/>
      <c r="V39" s="475"/>
      <c r="W39" s="477"/>
      <c r="X39" s="476"/>
      <c r="Y39" s="476"/>
      <c r="Z39" s="476"/>
      <c r="AA39" s="476"/>
      <c r="AB39" s="280" t="s">
        <v>486</v>
      </c>
      <c r="AC39" s="170"/>
      <c r="AD39" s="160">
        <v>53</v>
      </c>
      <c r="AE39" s="160">
        <v>53</v>
      </c>
      <c r="AF39" s="160">
        <v>53</v>
      </c>
      <c r="AG39" s="160">
        <v>53</v>
      </c>
      <c r="AH39" s="160">
        <v>53</v>
      </c>
      <c r="AI39" s="160">
        <v>53</v>
      </c>
      <c r="AJ39" s="160">
        <v>53</v>
      </c>
      <c r="AK39" s="160">
        <v>53</v>
      </c>
      <c r="AL39" s="160">
        <v>53</v>
      </c>
      <c r="AM39" s="160">
        <v>53</v>
      </c>
      <c r="AN39" s="160">
        <v>53</v>
      </c>
      <c r="AO39" s="160">
        <v>53</v>
      </c>
      <c r="AP39" s="475"/>
      <c r="AQ39" s="476"/>
      <c r="AR39" s="476"/>
      <c r="AS39" s="476"/>
      <c r="AT39" s="476"/>
    </row>
    <row r="40" spans="1:46" s="3" customFormat="1" x14ac:dyDescent="0.25">
      <c r="A40" s="403"/>
      <c r="B40" s="463"/>
      <c r="C40" s="403"/>
      <c r="D40" s="403"/>
      <c r="E40" s="403"/>
      <c r="F40" s="68"/>
      <c r="G40" s="68"/>
      <c r="H40" s="68"/>
      <c r="I40" s="402"/>
      <c r="J40" s="476"/>
      <c r="K40" s="476"/>
      <c r="L40" s="476"/>
      <c r="M40" s="477"/>
      <c r="N40" s="480"/>
      <c r="O40" s="475"/>
      <c r="P40" s="475"/>
      <c r="Q40" s="477"/>
      <c r="R40" s="475"/>
      <c r="S40" s="477"/>
      <c r="T40" s="475"/>
      <c r="U40" s="477"/>
      <c r="V40" s="475"/>
      <c r="W40" s="477"/>
      <c r="X40" s="476"/>
      <c r="Y40" s="476"/>
      <c r="Z40" s="476"/>
      <c r="AA40" s="476"/>
      <c r="AB40" s="280" t="s">
        <v>487</v>
      </c>
      <c r="AC40" s="170"/>
      <c r="AD40" s="160">
        <v>53</v>
      </c>
      <c r="AE40" s="160">
        <v>53</v>
      </c>
      <c r="AF40" s="160">
        <v>53</v>
      </c>
      <c r="AG40" s="160">
        <v>53</v>
      </c>
      <c r="AH40" s="160">
        <v>53</v>
      </c>
      <c r="AI40" s="160">
        <v>53</v>
      </c>
      <c r="AJ40" s="160">
        <v>53</v>
      </c>
      <c r="AK40" s="160">
        <v>53</v>
      </c>
      <c r="AL40" s="160">
        <v>53</v>
      </c>
      <c r="AM40" s="160">
        <v>53</v>
      </c>
      <c r="AN40" s="160">
        <v>53</v>
      </c>
      <c r="AO40" s="160">
        <v>53</v>
      </c>
      <c r="AP40" s="475"/>
      <c r="AQ40" s="476"/>
      <c r="AR40" s="476"/>
      <c r="AS40" s="476"/>
      <c r="AT40" s="476"/>
    </row>
    <row r="41" spans="1:46" s="3" customFormat="1" ht="30" x14ac:dyDescent="0.25">
      <c r="A41" s="403"/>
      <c r="B41" s="463"/>
      <c r="C41" s="403"/>
      <c r="D41" s="403"/>
      <c r="E41" s="403"/>
      <c r="F41" s="68"/>
      <c r="G41" s="68"/>
      <c r="H41" s="68"/>
      <c r="I41" s="402" t="s">
        <v>488</v>
      </c>
      <c r="J41" s="476" t="s">
        <v>489</v>
      </c>
      <c r="K41" s="476" t="s">
        <v>0</v>
      </c>
      <c r="L41" s="476" t="s">
        <v>199</v>
      </c>
      <c r="M41" s="481">
        <v>0</v>
      </c>
      <c r="N41" s="474">
        <v>25</v>
      </c>
      <c r="O41" s="475">
        <v>2000000</v>
      </c>
      <c r="P41" s="475">
        <v>80000</v>
      </c>
      <c r="Q41" s="482">
        <v>1</v>
      </c>
      <c r="R41" s="475">
        <v>560000</v>
      </c>
      <c r="S41" s="482">
        <v>7</v>
      </c>
      <c r="T41" s="475">
        <v>720000</v>
      </c>
      <c r="U41" s="482">
        <v>9</v>
      </c>
      <c r="V41" s="475">
        <v>640000</v>
      </c>
      <c r="W41" s="482">
        <v>5</v>
      </c>
      <c r="X41" s="476" t="s">
        <v>490</v>
      </c>
      <c r="Y41" s="476" t="s">
        <v>491</v>
      </c>
      <c r="Z41" s="476" t="s">
        <v>454</v>
      </c>
      <c r="AA41" s="476" t="s">
        <v>492</v>
      </c>
      <c r="AB41" s="280" t="s">
        <v>493</v>
      </c>
      <c r="AC41" s="170"/>
      <c r="AD41" s="160"/>
      <c r="AE41" s="160">
        <v>13</v>
      </c>
      <c r="AF41" s="160">
        <v>12</v>
      </c>
      <c r="AG41" s="160"/>
      <c r="AH41" s="160"/>
      <c r="AI41" s="160"/>
      <c r="AJ41" s="160"/>
      <c r="AK41" s="160"/>
      <c r="AL41" s="160"/>
      <c r="AM41" s="160"/>
      <c r="AN41" s="160"/>
      <c r="AO41" s="160"/>
      <c r="AP41" s="475">
        <v>2000000</v>
      </c>
      <c r="AQ41" s="476" t="s">
        <v>257</v>
      </c>
      <c r="AR41" s="476" t="s">
        <v>472</v>
      </c>
      <c r="AS41" s="476" t="s">
        <v>40</v>
      </c>
      <c r="AT41" s="476" t="s">
        <v>201</v>
      </c>
    </row>
    <row r="42" spans="1:46" s="3" customFormat="1" x14ac:dyDescent="0.25">
      <c r="A42" s="403"/>
      <c r="B42" s="463"/>
      <c r="C42" s="403"/>
      <c r="D42" s="403"/>
      <c r="E42" s="403"/>
      <c r="F42" s="68"/>
      <c r="G42" s="68"/>
      <c r="H42" s="68"/>
      <c r="I42" s="402"/>
      <c r="J42" s="476"/>
      <c r="K42" s="476"/>
      <c r="L42" s="476"/>
      <c r="M42" s="481"/>
      <c r="N42" s="474"/>
      <c r="O42" s="475"/>
      <c r="P42" s="475"/>
      <c r="Q42" s="482"/>
      <c r="R42" s="475"/>
      <c r="S42" s="482"/>
      <c r="T42" s="475"/>
      <c r="U42" s="482"/>
      <c r="V42" s="475"/>
      <c r="W42" s="482"/>
      <c r="X42" s="476"/>
      <c r="Y42" s="476"/>
      <c r="Z42" s="476"/>
      <c r="AA42" s="476"/>
      <c r="AB42" s="280" t="s">
        <v>494</v>
      </c>
      <c r="AC42" s="170"/>
      <c r="AD42" s="160"/>
      <c r="AE42" s="160">
        <v>1</v>
      </c>
      <c r="AF42" s="160"/>
      <c r="AG42" s="160">
        <v>1</v>
      </c>
      <c r="AH42" s="160"/>
      <c r="AI42" s="160"/>
      <c r="AJ42" s="160">
        <v>1</v>
      </c>
      <c r="AK42" s="160"/>
      <c r="AL42" s="160"/>
      <c r="AM42" s="160">
        <v>1</v>
      </c>
      <c r="AN42" s="160"/>
      <c r="AO42" s="160"/>
      <c r="AP42" s="475"/>
      <c r="AQ42" s="476"/>
      <c r="AR42" s="476"/>
      <c r="AS42" s="476"/>
      <c r="AT42" s="476"/>
    </row>
    <row r="43" spans="1:46" s="3" customFormat="1" ht="30" x14ac:dyDescent="0.25">
      <c r="A43" s="403"/>
      <c r="B43" s="463"/>
      <c r="C43" s="403"/>
      <c r="D43" s="403"/>
      <c r="E43" s="403"/>
      <c r="F43" s="68"/>
      <c r="G43" s="68"/>
      <c r="H43" s="68"/>
      <c r="I43" s="402"/>
      <c r="J43" s="476"/>
      <c r="K43" s="476"/>
      <c r="L43" s="476"/>
      <c r="M43" s="481"/>
      <c r="N43" s="474"/>
      <c r="O43" s="475"/>
      <c r="P43" s="475"/>
      <c r="Q43" s="482"/>
      <c r="R43" s="475"/>
      <c r="S43" s="482"/>
      <c r="T43" s="475"/>
      <c r="U43" s="482"/>
      <c r="V43" s="475"/>
      <c r="W43" s="482"/>
      <c r="X43" s="476"/>
      <c r="Y43" s="476"/>
      <c r="Z43" s="476"/>
      <c r="AA43" s="476"/>
      <c r="AB43" s="280" t="s">
        <v>495</v>
      </c>
      <c r="AC43" s="170"/>
      <c r="AD43" s="160"/>
      <c r="AE43" s="160"/>
      <c r="AF43" s="160">
        <v>1</v>
      </c>
      <c r="AG43" s="160">
        <v>2</v>
      </c>
      <c r="AH43" s="160">
        <v>2</v>
      </c>
      <c r="AI43" s="160">
        <v>3</v>
      </c>
      <c r="AJ43" s="160">
        <v>3</v>
      </c>
      <c r="AK43" s="160">
        <v>3</v>
      </c>
      <c r="AL43" s="160">
        <v>3</v>
      </c>
      <c r="AM43" s="160">
        <v>3</v>
      </c>
      <c r="AN43" s="160">
        <v>3</v>
      </c>
      <c r="AO43" s="160">
        <v>2</v>
      </c>
      <c r="AP43" s="475"/>
      <c r="AQ43" s="476"/>
      <c r="AR43" s="476"/>
      <c r="AS43" s="476"/>
      <c r="AT43" s="476"/>
    </row>
    <row r="44" spans="1:46" s="3" customFormat="1" x14ac:dyDescent="0.25">
      <c r="A44" s="403"/>
      <c r="B44" s="463"/>
      <c r="C44" s="403"/>
      <c r="D44" s="403"/>
      <c r="E44" s="403"/>
      <c r="F44" s="68"/>
      <c r="G44" s="68"/>
      <c r="H44" s="68"/>
      <c r="I44" s="402" t="s">
        <v>496</v>
      </c>
      <c r="J44" s="476" t="s">
        <v>497</v>
      </c>
      <c r="K44" s="476" t="s">
        <v>0</v>
      </c>
      <c r="L44" s="476" t="s">
        <v>199</v>
      </c>
      <c r="M44" s="481">
        <v>0</v>
      </c>
      <c r="N44" s="474">
        <v>100</v>
      </c>
      <c r="O44" s="475">
        <v>1000000</v>
      </c>
      <c r="P44" s="475">
        <v>4719600</v>
      </c>
      <c r="Q44" s="482">
        <v>25</v>
      </c>
      <c r="R44" s="475">
        <v>4719600</v>
      </c>
      <c r="S44" s="482">
        <v>25</v>
      </c>
      <c r="T44" s="475">
        <v>4719600</v>
      </c>
      <c r="U44" s="482">
        <v>25</v>
      </c>
      <c r="V44" s="475">
        <v>4719600</v>
      </c>
      <c r="W44" s="482">
        <v>25</v>
      </c>
      <c r="X44" s="483" t="s">
        <v>258</v>
      </c>
      <c r="Y44" s="476" t="s">
        <v>259</v>
      </c>
      <c r="Z44" s="476" t="s">
        <v>454</v>
      </c>
      <c r="AA44" s="476" t="s">
        <v>184</v>
      </c>
      <c r="AB44" s="172" t="s">
        <v>498</v>
      </c>
      <c r="AC44" s="173"/>
      <c r="AD44" s="272">
        <v>0</v>
      </c>
      <c r="AE44" s="272">
        <v>1</v>
      </c>
      <c r="AF44" s="272">
        <v>0</v>
      </c>
      <c r="AG44" s="272">
        <v>0</v>
      </c>
      <c r="AH44" s="272">
        <v>0</v>
      </c>
      <c r="AI44" s="272">
        <v>0</v>
      </c>
      <c r="AJ44" s="272">
        <v>0</v>
      </c>
      <c r="AK44" s="272">
        <v>0</v>
      </c>
      <c r="AL44" s="272">
        <v>0</v>
      </c>
      <c r="AM44" s="272">
        <v>0</v>
      </c>
      <c r="AN44" s="272">
        <v>0</v>
      </c>
      <c r="AO44" s="272">
        <v>0</v>
      </c>
      <c r="AP44" s="475">
        <v>16984800</v>
      </c>
      <c r="AQ44" s="476" t="s">
        <v>257</v>
      </c>
      <c r="AR44" s="476" t="s">
        <v>472</v>
      </c>
      <c r="AS44" s="476" t="s">
        <v>40</v>
      </c>
      <c r="AT44" s="476" t="s">
        <v>201</v>
      </c>
    </row>
    <row r="45" spans="1:46" s="3" customFormat="1" ht="30" x14ac:dyDescent="0.25">
      <c r="A45" s="403"/>
      <c r="B45" s="463"/>
      <c r="C45" s="403"/>
      <c r="D45" s="403"/>
      <c r="E45" s="403"/>
      <c r="F45" s="68"/>
      <c r="G45" s="68"/>
      <c r="H45" s="68"/>
      <c r="I45" s="402"/>
      <c r="J45" s="476"/>
      <c r="K45" s="476"/>
      <c r="L45" s="476"/>
      <c r="M45" s="481"/>
      <c r="N45" s="474"/>
      <c r="O45" s="475"/>
      <c r="P45" s="475"/>
      <c r="Q45" s="482"/>
      <c r="R45" s="475"/>
      <c r="S45" s="482"/>
      <c r="T45" s="475"/>
      <c r="U45" s="482"/>
      <c r="V45" s="475"/>
      <c r="W45" s="482"/>
      <c r="X45" s="483"/>
      <c r="Y45" s="476"/>
      <c r="Z45" s="476"/>
      <c r="AA45" s="476"/>
      <c r="AB45" s="172" t="s">
        <v>499</v>
      </c>
      <c r="AC45" s="173"/>
      <c r="AD45" s="164">
        <v>0</v>
      </c>
      <c r="AE45" s="272">
        <v>1</v>
      </c>
      <c r="AF45" s="164">
        <v>0</v>
      </c>
      <c r="AG45" s="164">
        <v>0</v>
      </c>
      <c r="AH45" s="164">
        <v>0</v>
      </c>
      <c r="AI45" s="164">
        <v>0</v>
      </c>
      <c r="AJ45" s="164">
        <v>0</v>
      </c>
      <c r="AK45" s="164">
        <v>0</v>
      </c>
      <c r="AL45" s="164">
        <v>0</v>
      </c>
      <c r="AM45" s="164">
        <v>0</v>
      </c>
      <c r="AN45" s="164">
        <v>0</v>
      </c>
      <c r="AO45" s="164">
        <v>0</v>
      </c>
      <c r="AP45" s="475"/>
      <c r="AQ45" s="476"/>
      <c r="AR45" s="476"/>
      <c r="AS45" s="476"/>
      <c r="AT45" s="476"/>
    </row>
    <row r="46" spans="1:46" s="3" customFormat="1" ht="30" x14ac:dyDescent="0.25">
      <c r="A46" s="403"/>
      <c r="B46" s="463"/>
      <c r="C46" s="403"/>
      <c r="D46" s="403"/>
      <c r="E46" s="403"/>
      <c r="F46" s="68"/>
      <c r="G46" s="68"/>
      <c r="H46" s="68"/>
      <c r="I46" s="402"/>
      <c r="J46" s="476"/>
      <c r="K46" s="476"/>
      <c r="L46" s="476"/>
      <c r="M46" s="481"/>
      <c r="N46" s="474"/>
      <c r="O46" s="475"/>
      <c r="P46" s="475"/>
      <c r="Q46" s="482"/>
      <c r="R46" s="475"/>
      <c r="S46" s="482"/>
      <c r="T46" s="475"/>
      <c r="U46" s="482"/>
      <c r="V46" s="475"/>
      <c r="W46" s="482"/>
      <c r="X46" s="483"/>
      <c r="Y46" s="476"/>
      <c r="Z46" s="476"/>
      <c r="AA46" s="476"/>
      <c r="AB46" s="172" t="s">
        <v>500</v>
      </c>
      <c r="AC46" s="173"/>
      <c r="AD46" s="272">
        <v>0</v>
      </c>
      <c r="AE46" s="272">
        <v>0</v>
      </c>
      <c r="AF46" s="272">
        <v>25</v>
      </c>
      <c r="AG46" s="272">
        <v>0</v>
      </c>
      <c r="AH46" s="272">
        <v>0</v>
      </c>
      <c r="AI46" s="272">
        <v>25</v>
      </c>
      <c r="AJ46" s="272">
        <v>0</v>
      </c>
      <c r="AK46" s="272">
        <v>25</v>
      </c>
      <c r="AL46" s="272">
        <v>0</v>
      </c>
      <c r="AM46" s="272">
        <v>0</v>
      </c>
      <c r="AN46" s="272">
        <v>25</v>
      </c>
      <c r="AO46" s="272">
        <v>0</v>
      </c>
      <c r="AP46" s="475"/>
      <c r="AQ46" s="476"/>
      <c r="AR46" s="476"/>
      <c r="AS46" s="476"/>
      <c r="AT46" s="476"/>
    </row>
    <row r="47" spans="1:46" s="3" customFormat="1" ht="30" x14ac:dyDescent="0.25">
      <c r="A47" s="403"/>
      <c r="B47" s="463"/>
      <c r="C47" s="403"/>
      <c r="D47" s="403"/>
      <c r="E47" s="403"/>
      <c r="F47" s="68"/>
      <c r="G47" s="68"/>
      <c r="H47" s="68"/>
      <c r="I47" s="402"/>
      <c r="J47" s="476"/>
      <c r="K47" s="476"/>
      <c r="L47" s="476"/>
      <c r="M47" s="481"/>
      <c r="N47" s="474"/>
      <c r="O47" s="475"/>
      <c r="P47" s="475"/>
      <c r="Q47" s="482"/>
      <c r="R47" s="475"/>
      <c r="S47" s="482"/>
      <c r="T47" s="475"/>
      <c r="U47" s="482"/>
      <c r="V47" s="475"/>
      <c r="W47" s="482"/>
      <c r="X47" s="483"/>
      <c r="Y47" s="476"/>
      <c r="Z47" s="476"/>
      <c r="AA47" s="476"/>
      <c r="AB47" s="172" t="s">
        <v>501</v>
      </c>
      <c r="AC47" s="174"/>
      <c r="AD47" s="272">
        <v>0</v>
      </c>
      <c r="AE47" s="272">
        <v>0</v>
      </c>
      <c r="AF47" s="272">
        <v>1</v>
      </c>
      <c r="AG47" s="272">
        <v>0</v>
      </c>
      <c r="AH47" s="272">
        <v>0</v>
      </c>
      <c r="AI47" s="272">
        <v>1</v>
      </c>
      <c r="AJ47" s="272">
        <v>0</v>
      </c>
      <c r="AK47" s="272">
        <v>0</v>
      </c>
      <c r="AL47" s="272">
        <v>1</v>
      </c>
      <c r="AM47" s="272">
        <v>0</v>
      </c>
      <c r="AN47" s="272">
        <v>1</v>
      </c>
      <c r="AO47" s="272">
        <v>0</v>
      </c>
      <c r="AP47" s="475"/>
      <c r="AQ47" s="476"/>
      <c r="AR47" s="476"/>
      <c r="AS47" s="476"/>
      <c r="AT47" s="476"/>
    </row>
    <row r="48" spans="1:46" s="3" customFormat="1" ht="45" x14ac:dyDescent="0.25">
      <c r="A48" s="403"/>
      <c r="B48" s="463"/>
      <c r="C48" s="403"/>
      <c r="D48" s="403"/>
      <c r="E48" s="403"/>
      <c r="F48" s="68"/>
      <c r="G48" s="68"/>
      <c r="H48" s="68"/>
      <c r="I48" s="402" t="s">
        <v>502</v>
      </c>
      <c r="J48" s="476" t="s">
        <v>503</v>
      </c>
      <c r="K48" s="476" t="s">
        <v>0</v>
      </c>
      <c r="L48" s="476" t="s">
        <v>504</v>
      </c>
      <c r="M48" s="483">
        <v>0</v>
      </c>
      <c r="N48" s="480">
        <v>1</v>
      </c>
      <c r="O48" s="475">
        <v>206500000</v>
      </c>
      <c r="P48" s="475">
        <v>51625000</v>
      </c>
      <c r="Q48" s="480">
        <v>0.25</v>
      </c>
      <c r="R48" s="475">
        <v>51625000</v>
      </c>
      <c r="S48" s="480">
        <v>0.25</v>
      </c>
      <c r="T48" s="475">
        <v>51625000</v>
      </c>
      <c r="U48" s="480">
        <v>0.25</v>
      </c>
      <c r="V48" s="475">
        <v>51625000</v>
      </c>
      <c r="W48" s="480">
        <v>0.25</v>
      </c>
      <c r="X48" s="476" t="s">
        <v>505</v>
      </c>
      <c r="Y48" s="476" t="s">
        <v>506</v>
      </c>
      <c r="Z48" s="476" t="s">
        <v>454</v>
      </c>
      <c r="AA48" s="476"/>
      <c r="AB48" s="280" t="s">
        <v>507</v>
      </c>
      <c r="AC48" s="173"/>
      <c r="AD48" s="272">
        <v>1</v>
      </c>
      <c r="AE48" s="272">
        <v>0</v>
      </c>
      <c r="AF48" s="272">
        <v>0</v>
      </c>
      <c r="AG48" s="272">
        <v>1</v>
      </c>
      <c r="AH48" s="272">
        <v>0</v>
      </c>
      <c r="AI48" s="272">
        <v>0</v>
      </c>
      <c r="AJ48" s="272">
        <v>1</v>
      </c>
      <c r="AK48" s="272">
        <v>0</v>
      </c>
      <c r="AL48" s="272">
        <v>0</v>
      </c>
      <c r="AM48" s="272">
        <v>1</v>
      </c>
      <c r="AN48" s="272">
        <v>0</v>
      </c>
      <c r="AO48" s="272">
        <v>0</v>
      </c>
      <c r="AP48" s="70">
        <v>200000000</v>
      </c>
      <c r="AQ48" s="160" t="s">
        <v>257</v>
      </c>
      <c r="AR48" s="160" t="s">
        <v>252</v>
      </c>
      <c r="AS48" s="160" t="s">
        <v>40</v>
      </c>
      <c r="AT48" s="168" t="s">
        <v>201</v>
      </c>
    </row>
    <row r="49" spans="1:46" s="3" customFormat="1" ht="45" x14ac:dyDescent="0.25">
      <c r="A49" s="403"/>
      <c r="B49" s="463"/>
      <c r="C49" s="403"/>
      <c r="D49" s="403"/>
      <c r="E49" s="403"/>
      <c r="F49" s="68"/>
      <c r="G49" s="68"/>
      <c r="H49" s="68"/>
      <c r="I49" s="402"/>
      <c r="J49" s="476"/>
      <c r="K49" s="476"/>
      <c r="L49" s="476"/>
      <c r="M49" s="483"/>
      <c r="N49" s="480"/>
      <c r="O49" s="475"/>
      <c r="P49" s="475"/>
      <c r="Q49" s="480"/>
      <c r="R49" s="475"/>
      <c r="S49" s="480"/>
      <c r="T49" s="475"/>
      <c r="U49" s="480"/>
      <c r="V49" s="475"/>
      <c r="W49" s="480"/>
      <c r="X49" s="476"/>
      <c r="Y49" s="476"/>
      <c r="Z49" s="476"/>
      <c r="AA49" s="476"/>
      <c r="AB49" s="280" t="s">
        <v>508</v>
      </c>
      <c r="AC49" s="173"/>
      <c r="AD49" s="272">
        <v>12</v>
      </c>
      <c r="AE49" s="272">
        <v>12</v>
      </c>
      <c r="AF49" s="272">
        <v>12</v>
      </c>
      <c r="AG49" s="272">
        <v>12</v>
      </c>
      <c r="AH49" s="272">
        <v>12</v>
      </c>
      <c r="AI49" s="272">
        <v>12</v>
      </c>
      <c r="AJ49" s="272">
        <v>12</v>
      </c>
      <c r="AK49" s="272">
        <v>12</v>
      </c>
      <c r="AL49" s="272">
        <v>12</v>
      </c>
      <c r="AM49" s="272">
        <v>12</v>
      </c>
      <c r="AN49" s="272">
        <v>12</v>
      </c>
      <c r="AO49" s="272">
        <v>12</v>
      </c>
      <c r="AP49" s="70">
        <v>6500000</v>
      </c>
      <c r="AQ49" s="160" t="s">
        <v>509</v>
      </c>
      <c r="AR49" s="160" t="s">
        <v>510</v>
      </c>
      <c r="AS49" s="160" t="s">
        <v>40</v>
      </c>
      <c r="AT49" s="168" t="s">
        <v>201</v>
      </c>
    </row>
    <row r="50" spans="1:46" s="3" customFormat="1" ht="45" customHeight="1" x14ac:dyDescent="0.25">
      <c r="A50" s="403"/>
      <c r="B50" s="463"/>
      <c r="C50" s="403"/>
      <c r="D50" s="403" t="s">
        <v>93</v>
      </c>
      <c r="E50" s="403" t="s">
        <v>86</v>
      </c>
      <c r="F50" s="68"/>
      <c r="G50" s="68"/>
      <c r="H50" s="68"/>
      <c r="I50" s="463" t="s">
        <v>530</v>
      </c>
      <c r="J50" s="403" t="s">
        <v>511</v>
      </c>
      <c r="K50" s="403" t="s">
        <v>0</v>
      </c>
      <c r="L50" s="463" t="s">
        <v>531</v>
      </c>
      <c r="M50" s="486">
        <v>0.01</v>
      </c>
      <c r="N50" s="487" t="s">
        <v>512</v>
      </c>
      <c r="O50" s="484">
        <v>3600000</v>
      </c>
      <c r="P50" s="484">
        <v>900000</v>
      </c>
      <c r="Q50" s="491" t="s">
        <v>513</v>
      </c>
      <c r="R50" s="484">
        <v>900000</v>
      </c>
      <c r="S50" s="485" t="s">
        <v>514</v>
      </c>
      <c r="T50" s="484">
        <v>900000</v>
      </c>
      <c r="U50" s="485" t="s">
        <v>515</v>
      </c>
      <c r="V50" s="484">
        <v>900000</v>
      </c>
      <c r="W50" s="485" t="s">
        <v>44</v>
      </c>
      <c r="X50" s="403" t="s">
        <v>516</v>
      </c>
      <c r="Y50" s="403" t="s">
        <v>517</v>
      </c>
      <c r="Z50" s="403" t="s">
        <v>454</v>
      </c>
      <c r="AA50" s="403" t="s">
        <v>518</v>
      </c>
      <c r="AB50" s="277" t="s">
        <v>519</v>
      </c>
      <c r="AC50" s="175"/>
      <c r="AD50" s="265">
        <v>0</v>
      </c>
      <c r="AE50" s="265">
        <v>45</v>
      </c>
      <c r="AF50" s="265">
        <v>45</v>
      </c>
      <c r="AG50" s="265">
        <v>45</v>
      </c>
      <c r="AH50" s="265">
        <v>0</v>
      </c>
      <c r="AI50" s="265">
        <v>0</v>
      </c>
      <c r="AJ50" s="265">
        <v>0</v>
      </c>
      <c r="AK50" s="265">
        <v>0</v>
      </c>
      <c r="AL50" s="265">
        <v>0</v>
      </c>
      <c r="AM50" s="265">
        <v>0</v>
      </c>
      <c r="AN50" s="265">
        <v>0</v>
      </c>
      <c r="AO50" s="265">
        <v>0</v>
      </c>
      <c r="AP50" s="365">
        <v>257500</v>
      </c>
      <c r="AQ50" s="265" t="s">
        <v>248</v>
      </c>
      <c r="AR50" s="265" t="s">
        <v>249</v>
      </c>
      <c r="AS50" s="265" t="s">
        <v>270</v>
      </c>
      <c r="AT50" s="265" t="s">
        <v>201</v>
      </c>
    </row>
    <row r="51" spans="1:46" s="3" customFormat="1" ht="45" x14ac:dyDescent="0.25">
      <c r="A51" s="403"/>
      <c r="B51" s="463"/>
      <c r="C51" s="403"/>
      <c r="D51" s="403"/>
      <c r="E51" s="403"/>
      <c r="F51" s="68"/>
      <c r="G51" s="68"/>
      <c r="H51" s="68"/>
      <c r="I51" s="463"/>
      <c r="J51" s="403"/>
      <c r="K51" s="403"/>
      <c r="L51" s="403"/>
      <c r="M51" s="486"/>
      <c r="N51" s="488"/>
      <c r="O51" s="484"/>
      <c r="P51" s="484"/>
      <c r="Q51" s="491"/>
      <c r="R51" s="484"/>
      <c r="S51" s="485"/>
      <c r="T51" s="484"/>
      <c r="U51" s="485"/>
      <c r="V51" s="484"/>
      <c r="W51" s="485"/>
      <c r="X51" s="403"/>
      <c r="Y51" s="403"/>
      <c r="Z51" s="403"/>
      <c r="AA51" s="403"/>
      <c r="AB51" s="277" t="s">
        <v>520</v>
      </c>
      <c r="AC51" s="68"/>
      <c r="AD51" s="265">
        <v>0</v>
      </c>
      <c r="AE51" s="265">
        <v>1</v>
      </c>
      <c r="AF51" s="265">
        <v>0</v>
      </c>
      <c r="AG51" s="265">
        <v>1</v>
      </c>
      <c r="AH51" s="265">
        <v>0</v>
      </c>
      <c r="AI51" s="265">
        <v>0</v>
      </c>
      <c r="AJ51" s="265">
        <v>1</v>
      </c>
      <c r="AK51" s="265">
        <v>0</v>
      </c>
      <c r="AL51" s="265">
        <v>0</v>
      </c>
      <c r="AM51" s="265">
        <v>1</v>
      </c>
      <c r="AN51" s="265">
        <v>0</v>
      </c>
      <c r="AO51" s="265">
        <v>0</v>
      </c>
      <c r="AP51" s="366">
        <v>2144000</v>
      </c>
      <c r="AQ51" s="265" t="s">
        <v>248</v>
      </c>
      <c r="AR51" s="265" t="s">
        <v>249</v>
      </c>
      <c r="AS51" s="265" t="s">
        <v>270</v>
      </c>
      <c r="AT51" s="265" t="s">
        <v>201</v>
      </c>
    </row>
    <row r="52" spans="1:46" s="3" customFormat="1" ht="45" x14ac:dyDescent="0.25">
      <c r="A52" s="403"/>
      <c r="B52" s="463"/>
      <c r="C52" s="403"/>
      <c r="D52" s="403"/>
      <c r="E52" s="403"/>
      <c r="F52" s="68"/>
      <c r="G52" s="68"/>
      <c r="H52" s="68"/>
      <c r="I52" s="463"/>
      <c r="J52" s="403"/>
      <c r="K52" s="403"/>
      <c r="L52" s="403"/>
      <c r="M52" s="486"/>
      <c r="N52" s="488"/>
      <c r="O52" s="484"/>
      <c r="P52" s="484"/>
      <c r="Q52" s="491"/>
      <c r="R52" s="484"/>
      <c r="S52" s="485"/>
      <c r="T52" s="484"/>
      <c r="U52" s="485"/>
      <c r="V52" s="484"/>
      <c r="W52" s="485"/>
      <c r="X52" s="403"/>
      <c r="Y52" s="403"/>
      <c r="Z52" s="403"/>
      <c r="AA52" s="403"/>
      <c r="AB52" s="277" t="s">
        <v>521</v>
      </c>
      <c r="AC52" s="68"/>
      <c r="AD52" s="265">
        <v>10</v>
      </c>
      <c r="AE52" s="265">
        <v>10</v>
      </c>
      <c r="AF52" s="265">
        <v>15</v>
      </c>
      <c r="AG52" s="265">
        <v>15</v>
      </c>
      <c r="AH52" s="265">
        <v>10</v>
      </c>
      <c r="AI52" s="265">
        <v>10</v>
      </c>
      <c r="AJ52" s="265">
        <v>10</v>
      </c>
      <c r="AK52" s="265">
        <v>15</v>
      </c>
      <c r="AL52" s="265">
        <v>10</v>
      </c>
      <c r="AM52" s="265">
        <v>10</v>
      </c>
      <c r="AN52" s="265">
        <v>10</v>
      </c>
      <c r="AO52" s="265">
        <v>10</v>
      </c>
      <c r="AP52" s="366">
        <v>150000</v>
      </c>
      <c r="AQ52" s="265" t="s">
        <v>248</v>
      </c>
      <c r="AR52" s="265" t="s">
        <v>249</v>
      </c>
      <c r="AS52" s="265" t="s">
        <v>270</v>
      </c>
      <c r="AT52" s="265" t="s">
        <v>201</v>
      </c>
    </row>
    <row r="53" spans="1:46" s="3" customFormat="1" ht="45" x14ac:dyDescent="0.25">
      <c r="A53" s="403"/>
      <c r="B53" s="463"/>
      <c r="C53" s="403"/>
      <c r="D53" s="403"/>
      <c r="E53" s="403"/>
      <c r="F53" s="68"/>
      <c r="G53" s="68"/>
      <c r="H53" s="68"/>
      <c r="I53" s="463"/>
      <c r="J53" s="403"/>
      <c r="K53" s="403"/>
      <c r="L53" s="403"/>
      <c r="M53" s="486"/>
      <c r="N53" s="488"/>
      <c r="O53" s="484"/>
      <c r="P53" s="484"/>
      <c r="Q53" s="491"/>
      <c r="R53" s="484"/>
      <c r="S53" s="485"/>
      <c r="T53" s="484"/>
      <c r="U53" s="485"/>
      <c r="V53" s="484"/>
      <c r="W53" s="485"/>
      <c r="X53" s="403"/>
      <c r="Y53" s="403"/>
      <c r="Z53" s="403"/>
      <c r="AA53" s="403"/>
      <c r="AB53" s="277" t="s">
        <v>522</v>
      </c>
      <c r="AC53" s="68"/>
      <c r="AD53" s="265">
        <v>0</v>
      </c>
      <c r="AE53" s="265">
        <v>0</v>
      </c>
      <c r="AF53" s="265">
        <v>1</v>
      </c>
      <c r="AG53" s="265">
        <v>0</v>
      </c>
      <c r="AH53" s="265">
        <v>0</v>
      </c>
      <c r="AI53" s="265">
        <v>1</v>
      </c>
      <c r="AJ53" s="265">
        <v>0</v>
      </c>
      <c r="AK53" s="265">
        <v>0</v>
      </c>
      <c r="AL53" s="265">
        <v>1</v>
      </c>
      <c r="AM53" s="265">
        <v>0</v>
      </c>
      <c r="AN53" s="265">
        <v>0</v>
      </c>
      <c r="AO53" s="265">
        <v>1</v>
      </c>
      <c r="AP53" s="366">
        <v>1048500</v>
      </c>
      <c r="AQ53" s="265" t="s">
        <v>248</v>
      </c>
      <c r="AR53" s="265" t="s">
        <v>249</v>
      </c>
      <c r="AS53" s="265" t="s">
        <v>270</v>
      </c>
      <c r="AT53" s="265" t="s">
        <v>201</v>
      </c>
    </row>
    <row r="54" spans="1:46" s="3" customFormat="1" x14ac:dyDescent="0.25">
      <c r="A54" s="403"/>
      <c r="B54" s="463"/>
      <c r="C54" s="403"/>
      <c r="D54" s="403"/>
      <c r="E54" s="403"/>
      <c r="F54" s="68"/>
      <c r="G54" s="68"/>
      <c r="H54" s="68"/>
      <c r="I54" s="463"/>
      <c r="J54" s="403"/>
      <c r="K54" s="403"/>
      <c r="L54" s="403"/>
      <c r="M54" s="486"/>
      <c r="N54" s="488"/>
      <c r="O54" s="484"/>
      <c r="P54" s="484"/>
      <c r="Q54" s="491"/>
      <c r="R54" s="484"/>
      <c r="S54" s="485"/>
      <c r="T54" s="484"/>
      <c r="U54" s="485"/>
      <c r="V54" s="484"/>
      <c r="W54" s="485"/>
      <c r="X54" s="403"/>
      <c r="Y54" s="403"/>
      <c r="Z54" s="403"/>
      <c r="AA54" s="403"/>
      <c r="AB54" s="277"/>
      <c r="AC54" s="175"/>
      <c r="AD54" s="265"/>
      <c r="AE54" s="265"/>
      <c r="AF54" s="265"/>
      <c r="AG54" s="265"/>
      <c r="AH54" s="265"/>
      <c r="AI54" s="265"/>
      <c r="AJ54" s="265"/>
      <c r="AK54" s="265"/>
      <c r="AL54" s="265"/>
      <c r="AM54" s="265"/>
      <c r="AN54" s="265"/>
      <c r="AO54" s="265"/>
      <c r="AP54" s="70"/>
      <c r="AQ54" s="265"/>
      <c r="AR54" s="265"/>
      <c r="AS54" s="265"/>
      <c r="AT54" s="265"/>
    </row>
    <row r="55" spans="1:46" s="3" customFormat="1" ht="45" x14ac:dyDescent="0.25">
      <c r="A55" s="403"/>
      <c r="B55" s="463"/>
      <c r="C55" s="403"/>
      <c r="D55" s="403"/>
      <c r="E55" s="403"/>
      <c r="F55" s="68"/>
      <c r="G55" s="68"/>
      <c r="H55" s="68"/>
      <c r="I55" s="463" t="s">
        <v>523</v>
      </c>
      <c r="J55" s="403" t="s">
        <v>524</v>
      </c>
      <c r="K55" s="403" t="s">
        <v>0</v>
      </c>
      <c r="L55" s="403" t="s">
        <v>254</v>
      </c>
      <c r="M55" s="477">
        <v>0</v>
      </c>
      <c r="N55" s="480">
        <v>1</v>
      </c>
      <c r="O55" s="489">
        <v>6157775</v>
      </c>
      <c r="P55" s="489">
        <v>1539443.75</v>
      </c>
      <c r="Q55" s="490">
        <v>0.25</v>
      </c>
      <c r="R55" s="489">
        <v>1539443.75</v>
      </c>
      <c r="S55" s="490">
        <v>0.25</v>
      </c>
      <c r="T55" s="489">
        <v>1539443.75</v>
      </c>
      <c r="U55" s="490">
        <v>0.25</v>
      </c>
      <c r="V55" s="489">
        <v>1539443.75</v>
      </c>
      <c r="W55" s="490">
        <v>0.25</v>
      </c>
      <c r="X55" s="476" t="s">
        <v>525</v>
      </c>
      <c r="Y55" s="476" t="s">
        <v>526</v>
      </c>
      <c r="Z55" s="476" t="s">
        <v>454</v>
      </c>
      <c r="AA55" s="476"/>
      <c r="AB55" s="280" t="s">
        <v>527</v>
      </c>
      <c r="AC55" s="176"/>
      <c r="AD55" s="272">
        <v>0</v>
      </c>
      <c r="AE55" s="272">
        <v>0</v>
      </c>
      <c r="AF55" s="272">
        <v>1</v>
      </c>
      <c r="AG55" s="272">
        <v>0</v>
      </c>
      <c r="AH55" s="272">
        <v>0</v>
      </c>
      <c r="AI55" s="272">
        <v>0</v>
      </c>
      <c r="AJ55" s="272">
        <v>0</v>
      </c>
      <c r="AK55" s="272">
        <v>0</v>
      </c>
      <c r="AL55" s="272">
        <v>0</v>
      </c>
      <c r="AM55" s="272">
        <v>0</v>
      </c>
      <c r="AN55" s="272">
        <v>0</v>
      </c>
      <c r="AO55" s="272">
        <v>0</v>
      </c>
      <c r="AP55" s="177">
        <v>50000</v>
      </c>
      <c r="AQ55" s="265" t="s">
        <v>248</v>
      </c>
      <c r="AR55" s="265" t="s">
        <v>249</v>
      </c>
      <c r="AS55" s="265" t="s">
        <v>270</v>
      </c>
      <c r="AT55" s="265" t="s">
        <v>201</v>
      </c>
    </row>
    <row r="56" spans="1:46" s="3" customFormat="1" ht="45" x14ac:dyDescent="0.25">
      <c r="A56" s="403"/>
      <c r="B56" s="463"/>
      <c r="C56" s="403"/>
      <c r="D56" s="403"/>
      <c r="E56" s="403"/>
      <c r="F56" s="68"/>
      <c r="G56" s="68"/>
      <c r="H56" s="68"/>
      <c r="I56" s="463"/>
      <c r="J56" s="403"/>
      <c r="K56" s="403"/>
      <c r="L56" s="403"/>
      <c r="M56" s="477"/>
      <c r="N56" s="480"/>
      <c r="O56" s="489"/>
      <c r="P56" s="489"/>
      <c r="Q56" s="490"/>
      <c r="R56" s="489"/>
      <c r="S56" s="490"/>
      <c r="T56" s="489"/>
      <c r="U56" s="490"/>
      <c r="V56" s="489"/>
      <c r="W56" s="490"/>
      <c r="X56" s="476"/>
      <c r="Y56" s="476"/>
      <c r="Z56" s="476"/>
      <c r="AA56" s="476"/>
      <c r="AB56" s="280" t="s">
        <v>528</v>
      </c>
      <c r="AC56" s="176"/>
      <c r="AD56" s="272">
        <v>0</v>
      </c>
      <c r="AE56" s="272">
        <v>1</v>
      </c>
      <c r="AF56" s="272">
        <v>0</v>
      </c>
      <c r="AG56" s="272">
        <v>1</v>
      </c>
      <c r="AH56" s="272">
        <v>0</v>
      </c>
      <c r="AI56" s="272">
        <v>0</v>
      </c>
      <c r="AJ56" s="272">
        <v>1</v>
      </c>
      <c r="AK56" s="272">
        <v>0</v>
      </c>
      <c r="AL56" s="272">
        <v>0</v>
      </c>
      <c r="AM56" s="272">
        <v>1</v>
      </c>
      <c r="AN56" s="272">
        <v>0</v>
      </c>
      <c r="AO56" s="272">
        <v>0</v>
      </c>
      <c r="AP56" s="177">
        <v>5807775</v>
      </c>
      <c r="AQ56" s="265" t="s">
        <v>248</v>
      </c>
      <c r="AR56" s="265" t="s">
        <v>249</v>
      </c>
      <c r="AS56" s="265" t="s">
        <v>270</v>
      </c>
      <c r="AT56" s="265" t="s">
        <v>201</v>
      </c>
    </row>
    <row r="57" spans="1:46" s="3" customFormat="1" ht="45" x14ac:dyDescent="0.25">
      <c r="A57" s="403"/>
      <c r="B57" s="463"/>
      <c r="C57" s="403"/>
      <c r="D57" s="403"/>
      <c r="E57" s="403"/>
      <c r="F57" s="68"/>
      <c r="G57" s="68"/>
      <c r="H57" s="68"/>
      <c r="I57" s="463"/>
      <c r="J57" s="403"/>
      <c r="K57" s="403"/>
      <c r="L57" s="403"/>
      <c r="M57" s="477"/>
      <c r="N57" s="480"/>
      <c r="O57" s="489"/>
      <c r="P57" s="489"/>
      <c r="Q57" s="490"/>
      <c r="R57" s="489"/>
      <c r="S57" s="490"/>
      <c r="T57" s="489"/>
      <c r="U57" s="490"/>
      <c r="V57" s="489"/>
      <c r="W57" s="490"/>
      <c r="X57" s="476"/>
      <c r="Y57" s="476"/>
      <c r="Z57" s="476"/>
      <c r="AA57" s="476"/>
      <c r="AB57" s="280" t="s">
        <v>529</v>
      </c>
      <c r="AC57" s="176"/>
      <c r="AD57" s="272">
        <v>0</v>
      </c>
      <c r="AE57" s="272">
        <v>0</v>
      </c>
      <c r="AF57" s="272">
        <v>1</v>
      </c>
      <c r="AG57" s="272">
        <v>0</v>
      </c>
      <c r="AH57" s="272">
        <v>0</v>
      </c>
      <c r="AI57" s="272">
        <v>1</v>
      </c>
      <c r="AJ57" s="272">
        <v>0</v>
      </c>
      <c r="AK57" s="272">
        <v>0</v>
      </c>
      <c r="AL57" s="272">
        <v>1</v>
      </c>
      <c r="AM57" s="272">
        <v>0</v>
      </c>
      <c r="AN57" s="272">
        <v>0</v>
      </c>
      <c r="AO57" s="272">
        <v>1</v>
      </c>
      <c r="AP57" s="177">
        <v>300000</v>
      </c>
      <c r="AQ57" s="265" t="s">
        <v>248</v>
      </c>
      <c r="AR57" s="265" t="s">
        <v>249</v>
      </c>
      <c r="AS57" s="265" t="s">
        <v>270</v>
      </c>
      <c r="AT57" s="265" t="s">
        <v>201</v>
      </c>
    </row>
    <row r="58" spans="1:46" s="3" customFormat="1" ht="75" x14ac:dyDescent="0.25">
      <c r="A58" s="403"/>
      <c r="B58" s="463"/>
      <c r="C58" s="403"/>
      <c r="D58" s="403"/>
      <c r="E58" s="403"/>
      <c r="F58" s="68"/>
      <c r="G58" s="68"/>
      <c r="H58" s="68"/>
      <c r="I58" s="404" t="s">
        <v>1044</v>
      </c>
      <c r="J58" s="404" t="s">
        <v>1045</v>
      </c>
      <c r="K58" s="404" t="s">
        <v>0</v>
      </c>
      <c r="L58" s="404" t="s">
        <v>250</v>
      </c>
      <c r="M58" s="413">
        <v>0.81</v>
      </c>
      <c r="N58" s="413">
        <v>1</v>
      </c>
      <c r="O58" s="414">
        <v>133617457.88</v>
      </c>
      <c r="P58" s="414">
        <f>O58/4</f>
        <v>33404364.469999999</v>
      </c>
      <c r="Q58" s="415">
        <v>4.7500000000000001E-2</v>
      </c>
      <c r="R58" s="414">
        <v>33404364.469999999</v>
      </c>
      <c r="S58" s="415">
        <v>4.7500000000000001E-2</v>
      </c>
      <c r="T58" s="414">
        <v>33404364.469999999</v>
      </c>
      <c r="U58" s="415">
        <v>4.7500000000000001E-2</v>
      </c>
      <c r="V58" s="414">
        <v>33404364.469999999</v>
      </c>
      <c r="W58" s="415">
        <v>4.7500000000000001E-2</v>
      </c>
      <c r="X58" s="404" t="s">
        <v>1046</v>
      </c>
      <c r="Y58" s="404" t="s">
        <v>1047</v>
      </c>
      <c r="Z58" s="404" t="s">
        <v>178</v>
      </c>
      <c r="AA58" s="404" t="s">
        <v>179</v>
      </c>
      <c r="AB58" s="278" t="s">
        <v>1048</v>
      </c>
      <c r="AC58" s="265"/>
      <c r="AD58" s="265" t="s">
        <v>577</v>
      </c>
      <c r="AE58" s="265" t="s">
        <v>577</v>
      </c>
      <c r="AF58" s="265" t="s">
        <v>577</v>
      </c>
      <c r="AG58" s="265" t="s">
        <v>577</v>
      </c>
      <c r="AH58" s="265" t="s">
        <v>577</v>
      </c>
      <c r="AI58" s="265" t="s">
        <v>577</v>
      </c>
      <c r="AJ58" s="265" t="s">
        <v>577</v>
      </c>
      <c r="AK58" s="265" t="s">
        <v>577</v>
      </c>
      <c r="AL58" s="265" t="s">
        <v>577</v>
      </c>
      <c r="AM58" s="265" t="s">
        <v>577</v>
      </c>
      <c r="AN58" s="265" t="s">
        <v>577</v>
      </c>
      <c r="AO58" s="265" t="s">
        <v>577</v>
      </c>
      <c r="AP58" s="70">
        <v>3937500</v>
      </c>
      <c r="AQ58" s="403" t="s">
        <v>248</v>
      </c>
      <c r="AR58" s="403" t="s">
        <v>249</v>
      </c>
      <c r="AS58" s="403" t="s">
        <v>270</v>
      </c>
      <c r="AT58" s="403" t="s">
        <v>201</v>
      </c>
    </row>
    <row r="59" spans="1:46" s="3" customFormat="1" ht="60" x14ac:dyDescent="0.25">
      <c r="A59" s="403"/>
      <c r="B59" s="463"/>
      <c r="C59" s="403"/>
      <c r="D59" s="403"/>
      <c r="E59" s="403"/>
      <c r="F59" s="68"/>
      <c r="G59" s="68"/>
      <c r="H59" s="68"/>
      <c r="I59" s="404"/>
      <c r="J59" s="404"/>
      <c r="K59" s="404"/>
      <c r="L59" s="404"/>
      <c r="M59" s="413"/>
      <c r="N59" s="413"/>
      <c r="O59" s="414"/>
      <c r="P59" s="414"/>
      <c r="Q59" s="415"/>
      <c r="R59" s="414"/>
      <c r="S59" s="415"/>
      <c r="T59" s="414"/>
      <c r="U59" s="415"/>
      <c r="V59" s="414"/>
      <c r="W59" s="415"/>
      <c r="X59" s="404"/>
      <c r="Y59" s="404"/>
      <c r="Z59" s="404"/>
      <c r="AA59" s="404"/>
      <c r="AB59" s="374" t="s">
        <v>1049</v>
      </c>
      <c r="AC59" s="265"/>
      <c r="AD59" s="265" t="s">
        <v>577</v>
      </c>
      <c r="AE59" s="265" t="s">
        <v>577</v>
      </c>
      <c r="AF59" s="265" t="s">
        <v>577</v>
      </c>
      <c r="AG59" s="265" t="s">
        <v>577</v>
      </c>
      <c r="AH59" s="265" t="s">
        <v>577</v>
      </c>
      <c r="AI59" s="265" t="s">
        <v>577</v>
      </c>
      <c r="AJ59" s="265" t="s">
        <v>577</v>
      </c>
      <c r="AK59" s="265" t="s">
        <v>577</v>
      </c>
      <c r="AL59" s="265" t="s">
        <v>577</v>
      </c>
      <c r="AM59" s="265" t="s">
        <v>577</v>
      </c>
      <c r="AN59" s="265" t="s">
        <v>577</v>
      </c>
      <c r="AO59" s="265" t="s">
        <v>577</v>
      </c>
      <c r="AP59" s="70">
        <v>1187500</v>
      </c>
      <c r="AQ59" s="403"/>
      <c r="AR59" s="403" t="s">
        <v>249</v>
      </c>
      <c r="AS59" s="403">
        <v>5</v>
      </c>
      <c r="AT59" s="403" t="s">
        <v>201</v>
      </c>
    </row>
    <row r="60" spans="1:46" s="3" customFormat="1" ht="45" x14ac:dyDescent="0.25">
      <c r="A60" s="403"/>
      <c r="B60" s="463"/>
      <c r="C60" s="403"/>
      <c r="D60" s="403"/>
      <c r="E60" s="403"/>
      <c r="F60" s="68"/>
      <c r="G60" s="68"/>
      <c r="H60" s="68"/>
      <c r="I60" s="404"/>
      <c r="J60" s="404"/>
      <c r="K60" s="404"/>
      <c r="L60" s="404"/>
      <c r="M60" s="413"/>
      <c r="N60" s="413"/>
      <c r="O60" s="414"/>
      <c r="P60" s="414"/>
      <c r="Q60" s="415"/>
      <c r="R60" s="414"/>
      <c r="S60" s="415"/>
      <c r="T60" s="414"/>
      <c r="U60" s="415"/>
      <c r="V60" s="414"/>
      <c r="W60" s="415"/>
      <c r="X60" s="404"/>
      <c r="Y60" s="404"/>
      <c r="Z60" s="404"/>
      <c r="AA60" s="404"/>
      <c r="AB60" s="374" t="s">
        <v>1050</v>
      </c>
      <c r="AC60" s="265"/>
      <c r="AD60" s="265"/>
      <c r="AE60" s="265"/>
      <c r="AF60" s="373" t="s">
        <v>577</v>
      </c>
      <c r="AG60" s="373"/>
      <c r="AH60" s="373"/>
      <c r="AI60" s="373" t="s">
        <v>577</v>
      </c>
      <c r="AJ60" s="373"/>
      <c r="AK60" s="373"/>
      <c r="AL60" s="373" t="s">
        <v>577</v>
      </c>
      <c r="AM60" s="373"/>
      <c r="AN60" s="373"/>
      <c r="AO60" s="373" t="s">
        <v>577</v>
      </c>
      <c r="AP60" s="411">
        <v>20000000</v>
      </c>
      <c r="AQ60" s="403"/>
      <c r="AR60" s="403" t="s">
        <v>249</v>
      </c>
      <c r="AS60" s="403">
        <v>5</v>
      </c>
      <c r="AT60" s="403" t="s">
        <v>201</v>
      </c>
    </row>
    <row r="61" spans="1:46" s="3" customFormat="1" ht="60" x14ac:dyDescent="0.25">
      <c r="A61" s="403"/>
      <c r="B61" s="463"/>
      <c r="C61" s="403"/>
      <c r="D61" s="403"/>
      <c r="E61" s="403"/>
      <c r="F61" s="68"/>
      <c r="G61" s="68"/>
      <c r="H61" s="68"/>
      <c r="I61" s="404"/>
      <c r="J61" s="404"/>
      <c r="K61" s="404"/>
      <c r="L61" s="404"/>
      <c r="M61" s="413"/>
      <c r="N61" s="413"/>
      <c r="O61" s="414"/>
      <c r="P61" s="414"/>
      <c r="Q61" s="415"/>
      <c r="R61" s="414"/>
      <c r="S61" s="415"/>
      <c r="T61" s="414"/>
      <c r="U61" s="415"/>
      <c r="V61" s="414"/>
      <c r="W61" s="415"/>
      <c r="X61" s="404"/>
      <c r="Y61" s="404"/>
      <c r="Z61" s="404"/>
      <c r="AA61" s="404"/>
      <c r="AB61" s="278" t="s">
        <v>1051</v>
      </c>
      <c r="AC61" s="265"/>
      <c r="AD61" s="265"/>
      <c r="AE61" s="265"/>
      <c r="AF61" s="373" t="s">
        <v>577</v>
      </c>
      <c r="AG61" s="373"/>
      <c r="AH61" s="373"/>
      <c r="AI61" s="373" t="s">
        <v>577</v>
      </c>
      <c r="AJ61" s="373"/>
      <c r="AK61" s="373"/>
      <c r="AL61" s="373" t="s">
        <v>577</v>
      </c>
      <c r="AM61" s="373"/>
      <c r="AN61" s="373"/>
      <c r="AO61" s="373" t="s">
        <v>577</v>
      </c>
      <c r="AP61" s="411"/>
      <c r="AQ61" s="403"/>
      <c r="AR61" s="403" t="s">
        <v>249</v>
      </c>
      <c r="AS61" s="403">
        <v>5</v>
      </c>
      <c r="AT61" s="403" t="s">
        <v>201</v>
      </c>
    </row>
    <row r="62" spans="1:46" s="3" customFormat="1" ht="30" x14ac:dyDescent="0.25">
      <c r="A62" s="403"/>
      <c r="B62" s="463"/>
      <c r="C62" s="403"/>
      <c r="D62" s="403"/>
      <c r="E62" s="403"/>
      <c r="F62" s="68"/>
      <c r="G62" s="68"/>
      <c r="H62" s="68"/>
      <c r="I62" s="404"/>
      <c r="J62" s="404"/>
      <c r="K62" s="404"/>
      <c r="L62" s="404"/>
      <c r="M62" s="413"/>
      <c r="N62" s="413"/>
      <c r="O62" s="414"/>
      <c r="P62" s="414"/>
      <c r="Q62" s="415"/>
      <c r="R62" s="414"/>
      <c r="S62" s="415"/>
      <c r="T62" s="414"/>
      <c r="U62" s="415"/>
      <c r="V62" s="414"/>
      <c r="W62" s="415"/>
      <c r="X62" s="404"/>
      <c r="Y62" s="404"/>
      <c r="Z62" s="404"/>
      <c r="AA62" s="404"/>
      <c r="AB62" s="278" t="s">
        <v>1052</v>
      </c>
      <c r="AC62" s="265"/>
      <c r="AD62" s="265"/>
      <c r="AE62" s="265"/>
      <c r="AF62" s="373" t="s">
        <v>577</v>
      </c>
      <c r="AG62" s="373"/>
      <c r="AH62" s="373"/>
      <c r="AI62" s="373" t="s">
        <v>577</v>
      </c>
      <c r="AJ62" s="373"/>
      <c r="AK62" s="373"/>
      <c r="AL62" s="373" t="s">
        <v>577</v>
      </c>
      <c r="AM62" s="373"/>
      <c r="AN62" s="373"/>
      <c r="AO62" s="373" t="s">
        <v>577</v>
      </c>
      <c r="AP62" s="411"/>
      <c r="AQ62" s="403"/>
      <c r="AR62" s="403" t="s">
        <v>249</v>
      </c>
      <c r="AS62" s="403">
        <v>5</v>
      </c>
      <c r="AT62" s="403" t="s">
        <v>201</v>
      </c>
    </row>
    <row r="63" spans="1:46" s="3" customFormat="1" ht="45" x14ac:dyDescent="0.25">
      <c r="A63" s="403"/>
      <c r="B63" s="463"/>
      <c r="C63" s="403"/>
      <c r="D63" s="403"/>
      <c r="E63" s="403"/>
      <c r="F63" s="68"/>
      <c r="G63" s="68"/>
      <c r="H63" s="68"/>
      <c r="I63" s="404"/>
      <c r="J63" s="404"/>
      <c r="K63" s="404"/>
      <c r="L63" s="404"/>
      <c r="M63" s="413"/>
      <c r="N63" s="413"/>
      <c r="O63" s="414"/>
      <c r="P63" s="414"/>
      <c r="Q63" s="415"/>
      <c r="R63" s="414"/>
      <c r="S63" s="415"/>
      <c r="T63" s="414"/>
      <c r="U63" s="415"/>
      <c r="V63" s="414"/>
      <c r="W63" s="415"/>
      <c r="X63" s="404"/>
      <c r="Y63" s="404"/>
      <c r="Z63" s="404"/>
      <c r="AA63" s="404"/>
      <c r="AB63" s="374" t="s">
        <v>1053</v>
      </c>
      <c r="AC63" s="265"/>
      <c r="AD63" s="265" t="s">
        <v>577</v>
      </c>
      <c r="AE63" s="265" t="s">
        <v>577</v>
      </c>
      <c r="AF63" s="265" t="s">
        <v>577</v>
      </c>
      <c r="AG63" s="265" t="s">
        <v>577</v>
      </c>
      <c r="AH63" s="265" t="s">
        <v>577</v>
      </c>
      <c r="AI63" s="265" t="s">
        <v>577</v>
      </c>
      <c r="AJ63" s="265" t="s">
        <v>577</v>
      </c>
      <c r="AK63" s="265" t="s">
        <v>577</v>
      </c>
      <c r="AL63" s="265" t="s">
        <v>577</v>
      </c>
      <c r="AM63" s="265" t="s">
        <v>577</v>
      </c>
      <c r="AN63" s="265" t="s">
        <v>577</v>
      </c>
      <c r="AO63" s="265" t="s">
        <v>577</v>
      </c>
      <c r="AP63" s="70">
        <v>1662500</v>
      </c>
      <c r="AQ63" s="403"/>
      <c r="AR63" s="403" t="s">
        <v>249</v>
      </c>
      <c r="AS63" s="403">
        <v>5</v>
      </c>
      <c r="AT63" s="403" t="s">
        <v>201</v>
      </c>
    </row>
    <row r="64" spans="1:46" s="3" customFormat="1" ht="111" customHeight="1" x14ac:dyDescent="0.25">
      <c r="A64" s="403"/>
      <c r="B64" s="463"/>
      <c r="C64" s="403"/>
      <c r="D64" s="403"/>
      <c r="E64" s="403"/>
      <c r="F64" s="68"/>
      <c r="G64" s="68"/>
      <c r="H64" s="68"/>
      <c r="I64" s="404"/>
      <c r="J64" s="404"/>
      <c r="K64" s="404"/>
      <c r="L64" s="404"/>
      <c r="M64" s="413"/>
      <c r="N64" s="413"/>
      <c r="O64" s="414"/>
      <c r="P64" s="414"/>
      <c r="Q64" s="415"/>
      <c r="R64" s="414"/>
      <c r="S64" s="415"/>
      <c r="T64" s="414"/>
      <c r="U64" s="415"/>
      <c r="V64" s="414"/>
      <c r="W64" s="415"/>
      <c r="X64" s="404"/>
      <c r="Y64" s="404"/>
      <c r="Z64" s="404"/>
      <c r="AA64" s="404"/>
      <c r="AB64" s="374" t="s">
        <v>1054</v>
      </c>
      <c r="AC64" s="265"/>
      <c r="AD64" s="265" t="s">
        <v>577</v>
      </c>
      <c r="AE64" s="265" t="s">
        <v>577</v>
      </c>
      <c r="AF64" s="265" t="s">
        <v>577</v>
      </c>
      <c r="AG64" s="265" t="s">
        <v>577</v>
      </c>
      <c r="AH64" s="265" t="s">
        <v>577</v>
      </c>
      <c r="AI64" s="265" t="s">
        <v>577</v>
      </c>
      <c r="AJ64" s="265" t="s">
        <v>577</v>
      </c>
      <c r="AK64" s="265" t="s">
        <v>577</v>
      </c>
      <c r="AL64" s="265" t="s">
        <v>577</v>
      </c>
      <c r="AM64" s="265" t="s">
        <v>577</v>
      </c>
      <c r="AN64" s="265" t="s">
        <v>577</v>
      </c>
      <c r="AO64" s="265" t="s">
        <v>577</v>
      </c>
      <c r="AP64" s="70">
        <v>2951302.88</v>
      </c>
      <c r="AQ64" s="403"/>
      <c r="AR64" s="403" t="s">
        <v>249</v>
      </c>
      <c r="AS64" s="403">
        <v>5</v>
      </c>
      <c r="AT64" s="403" t="s">
        <v>201</v>
      </c>
    </row>
    <row r="65" spans="1:46" s="3" customFormat="1" ht="47.25" customHeight="1" x14ac:dyDescent="0.25">
      <c r="A65" s="403"/>
      <c r="B65" s="463"/>
      <c r="C65" s="403"/>
      <c r="D65" s="403"/>
      <c r="E65" s="403"/>
      <c r="F65" s="68"/>
      <c r="G65" s="68"/>
      <c r="H65" s="68"/>
      <c r="I65" s="404"/>
      <c r="J65" s="404"/>
      <c r="K65" s="404"/>
      <c r="L65" s="404"/>
      <c r="M65" s="413"/>
      <c r="N65" s="413"/>
      <c r="O65" s="414"/>
      <c r="P65" s="414"/>
      <c r="Q65" s="415"/>
      <c r="R65" s="414"/>
      <c r="S65" s="415"/>
      <c r="T65" s="414"/>
      <c r="U65" s="415"/>
      <c r="V65" s="414"/>
      <c r="W65" s="415"/>
      <c r="X65" s="404"/>
      <c r="Y65" s="404"/>
      <c r="Z65" s="404"/>
      <c r="AA65" s="404"/>
      <c r="AB65" s="374" t="s">
        <v>1055</v>
      </c>
      <c r="AC65" s="385"/>
      <c r="AD65" s="265" t="s">
        <v>577</v>
      </c>
      <c r="AE65" s="265" t="s">
        <v>577</v>
      </c>
      <c r="AF65" s="265" t="s">
        <v>577</v>
      </c>
      <c r="AG65" s="265" t="s">
        <v>577</v>
      </c>
      <c r="AH65" s="265" t="s">
        <v>577</v>
      </c>
      <c r="AI65" s="265" t="s">
        <v>577</v>
      </c>
      <c r="AJ65" s="265" t="s">
        <v>577</v>
      </c>
      <c r="AK65" s="265" t="s">
        <v>577</v>
      </c>
      <c r="AL65" s="265" t="s">
        <v>577</v>
      </c>
      <c r="AM65" s="265" t="s">
        <v>577</v>
      </c>
      <c r="AN65" s="265" t="s">
        <v>577</v>
      </c>
      <c r="AO65" s="265" t="s">
        <v>577</v>
      </c>
      <c r="AP65" s="386">
        <v>2453655</v>
      </c>
      <c r="AQ65" s="403"/>
      <c r="AR65" s="403" t="s">
        <v>249</v>
      </c>
      <c r="AS65" s="403">
        <v>5</v>
      </c>
      <c r="AT65" s="403" t="s">
        <v>201</v>
      </c>
    </row>
    <row r="66" spans="1:46" s="3" customFormat="1" ht="60" x14ac:dyDescent="0.25">
      <c r="A66" s="403"/>
      <c r="B66" s="463"/>
      <c r="C66" s="403"/>
      <c r="D66" s="403"/>
      <c r="E66" s="403"/>
      <c r="F66" s="68"/>
      <c r="G66" s="68"/>
      <c r="H66" s="68"/>
      <c r="I66" s="404"/>
      <c r="J66" s="404"/>
      <c r="K66" s="404"/>
      <c r="L66" s="404"/>
      <c r="M66" s="413"/>
      <c r="N66" s="413"/>
      <c r="O66" s="414"/>
      <c r="P66" s="414"/>
      <c r="Q66" s="415"/>
      <c r="R66" s="414"/>
      <c r="S66" s="415"/>
      <c r="T66" s="414"/>
      <c r="U66" s="415"/>
      <c r="V66" s="414"/>
      <c r="W66" s="415"/>
      <c r="X66" s="404"/>
      <c r="Y66" s="404"/>
      <c r="Z66" s="404"/>
      <c r="AA66" s="404"/>
      <c r="AB66" s="278" t="s">
        <v>1056</v>
      </c>
      <c r="AC66" s="265"/>
      <c r="AD66" s="265" t="s">
        <v>577</v>
      </c>
      <c r="AE66" s="265" t="s">
        <v>577</v>
      </c>
      <c r="AF66" s="265" t="s">
        <v>577</v>
      </c>
      <c r="AG66" s="265" t="s">
        <v>577</v>
      </c>
      <c r="AH66" s="265" t="s">
        <v>577</v>
      </c>
      <c r="AI66" s="265" t="s">
        <v>577</v>
      </c>
      <c r="AJ66" s="265" t="s">
        <v>577</v>
      </c>
      <c r="AK66" s="265" t="s">
        <v>577</v>
      </c>
      <c r="AL66" s="265" t="s">
        <v>577</v>
      </c>
      <c r="AM66" s="265" t="s">
        <v>577</v>
      </c>
      <c r="AN66" s="265" t="s">
        <v>577</v>
      </c>
      <c r="AO66" s="265" t="s">
        <v>577</v>
      </c>
      <c r="AP66" s="70">
        <v>1425000</v>
      </c>
      <c r="AQ66" s="403"/>
      <c r="AR66" s="403" t="s">
        <v>249</v>
      </c>
      <c r="AS66" s="403">
        <v>5</v>
      </c>
      <c r="AT66" s="403" t="s">
        <v>201</v>
      </c>
    </row>
    <row r="67" spans="1:46" s="3" customFormat="1" ht="60" x14ac:dyDescent="0.25">
      <c r="A67" s="403"/>
      <c r="B67" s="463"/>
      <c r="C67" s="403"/>
      <c r="D67" s="403"/>
      <c r="E67" s="403"/>
      <c r="F67" s="68"/>
      <c r="G67" s="68"/>
      <c r="H67" s="68"/>
      <c r="I67" s="404"/>
      <c r="J67" s="404"/>
      <c r="K67" s="404"/>
      <c r="L67" s="404"/>
      <c r="M67" s="413"/>
      <c r="N67" s="413"/>
      <c r="O67" s="414"/>
      <c r="P67" s="414"/>
      <c r="Q67" s="415"/>
      <c r="R67" s="414"/>
      <c r="S67" s="415"/>
      <c r="T67" s="414"/>
      <c r="U67" s="415"/>
      <c r="V67" s="414"/>
      <c r="W67" s="415"/>
      <c r="X67" s="404"/>
      <c r="Y67" s="404"/>
      <c r="Z67" s="404"/>
      <c r="AA67" s="404"/>
      <c r="AB67" s="278" t="s">
        <v>1057</v>
      </c>
      <c r="AC67" s="265"/>
      <c r="AD67" s="265"/>
      <c r="AE67" s="265"/>
      <c r="AF67" s="373" t="s">
        <v>577</v>
      </c>
      <c r="AG67" s="373"/>
      <c r="AH67" s="373"/>
      <c r="AI67" s="373"/>
      <c r="AJ67" s="373"/>
      <c r="AK67" s="373"/>
      <c r="AL67" s="373" t="s">
        <v>577</v>
      </c>
      <c r="AM67" s="373"/>
      <c r="AN67" s="373"/>
      <c r="AO67" s="373"/>
      <c r="AP67" s="411">
        <v>100000000</v>
      </c>
      <c r="AQ67" s="403"/>
      <c r="AR67" s="403" t="s">
        <v>249</v>
      </c>
      <c r="AS67" s="403">
        <v>5</v>
      </c>
      <c r="AT67" s="403" t="s">
        <v>201</v>
      </c>
    </row>
    <row r="68" spans="1:46" s="3" customFormat="1" ht="60" x14ac:dyDescent="0.25">
      <c r="A68" s="403"/>
      <c r="B68" s="463"/>
      <c r="C68" s="403"/>
      <c r="D68" s="403"/>
      <c r="E68" s="403"/>
      <c r="F68" s="68"/>
      <c r="G68" s="68"/>
      <c r="H68" s="68"/>
      <c r="I68" s="404"/>
      <c r="J68" s="404"/>
      <c r="K68" s="404"/>
      <c r="L68" s="404"/>
      <c r="M68" s="413"/>
      <c r="N68" s="413"/>
      <c r="O68" s="414"/>
      <c r="P68" s="414"/>
      <c r="Q68" s="415"/>
      <c r="R68" s="414"/>
      <c r="S68" s="415"/>
      <c r="T68" s="414"/>
      <c r="U68" s="415"/>
      <c r="V68" s="414"/>
      <c r="W68" s="415"/>
      <c r="X68" s="404"/>
      <c r="Y68" s="404"/>
      <c r="Z68" s="404"/>
      <c r="AA68" s="404"/>
      <c r="AB68" s="278" t="s">
        <v>1058</v>
      </c>
      <c r="AC68" s="265"/>
      <c r="AD68" s="265"/>
      <c r="AE68" s="265"/>
      <c r="AF68" s="373" t="s">
        <v>577</v>
      </c>
      <c r="AG68" s="373"/>
      <c r="AH68" s="373"/>
      <c r="AI68" s="373"/>
      <c r="AJ68" s="373"/>
      <c r="AK68" s="373"/>
      <c r="AL68" s="373" t="s">
        <v>577</v>
      </c>
      <c r="AM68" s="373"/>
      <c r="AN68" s="373"/>
      <c r="AO68" s="373"/>
      <c r="AP68" s="411"/>
      <c r="AQ68" s="403"/>
      <c r="AR68" s="403" t="s">
        <v>249</v>
      </c>
      <c r="AS68" s="403">
        <v>5</v>
      </c>
      <c r="AT68" s="403" t="s">
        <v>201</v>
      </c>
    </row>
    <row r="69" spans="1:46" s="3" customFormat="1" ht="60" x14ac:dyDescent="0.25">
      <c r="A69" s="403"/>
      <c r="B69" s="463"/>
      <c r="C69" s="403"/>
      <c r="D69" s="403"/>
      <c r="E69" s="403"/>
      <c r="F69" s="68"/>
      <c r="G69" s="68"/>
      <c r="H69" s="68"/>
      <c r="I69" s="404"/>
      <c r="J69" s="404"/>
      <c r="K69" s="404"/>
      <c r="L69" s="404"/>
      <c r="M69" s="413"/>
      <c r="N69" s="413"/>
      <c r="O69" s="414"/>
      <c r="P69" s="414"/>
      <c r="Q69" s="415"/>
      <c r="R69" s="414"/>
      <c r="S69" s="415"/>
      <c r="T69" s="414"/>
      <c r="U69" s="415"/>
      <c r="V69" s="414"/>
      <c r="W69" s="415"/>
      <c r="X69" s="404"/>
      <c r="Y69" s="404"/>
      <c r="Z69" s="404"/>
      <c r="AA69" s="404"/>
      <c r="AB69" s="278" t="s">
        <v>1059</v>
      </c>
      <c r="AC69" s="265"/>
      <c r="AD69" s="265"/>
      <c r="AE69" s="265"/>
      <c r="AF69" s="373" t="s">
        <v>577</v>
      </c>
      <c r="AG69" s="373"/>
      <c r="AH69" s="373"/>
      <c r="AI69" s="373"/>
      <c r="AJ69" s="373"/>
      <c r="AK69" s="373"/>
      <c r="AL69" s="373" t="s">
        <v>577</v>
      </c>
      <c r="AM69" s="373"/>
      <c r="AN69" s="373"/>
      <c r="AO69" s="373"/>
      <c r="AP69" s="411"/>
      <c r="AQ69" s="403"/>
      <c r="AR69" s="403" t="s">
        <v>249</v>
      </c>
      <c r="AS69" s="403">
        <v>5</v>
      </c>
      <c r="AT69" s="403" t="s">
        <v>201</v>
      </c>
    </row>
    <row r="70" spans="1:46" s="3" customFormat="1" ht="75" x14ac:dyDescent="0.25">
      <c r="A70" s="403"/>
      <c r="B70" s="463"/>
      <c r="C70" s="403"/>
      <c r="D70" s="403"/>
      <c r="E70" s="268" t="s">
        <v>87</v>
      </c>
      <c r="F70" s="68"/>
      <c r="G70" s="68"/>
      <c r="H70" s="68"/>
      <c r="I70" s="274" t="s">
        <v>1060</v>
      </c>
      <c r="J70" s="274" t="s">
        <v>1061</v>
      </c>
      <c r="K70" s="274" t="s">
        <v>0</v>
      </c>
      <c r="L70" s="274" t="s">
        <v>250</v>
      </c>
      <c r="M70" s="387">
        <v>1</v>
      </c>
      <c r="N70" s="388">
        <v>1</v>
      </c>
      <c r="O70" s="274"/>
      <c r="P70" s="274"/>
      <c r="Q70" s="387">
        <v>0.25</v>
      </c>
      <c r="R70" s="274"/>
      <c r="S70" s="387">
        <v>0.25</v>
      </c>
      <c r="T70" s="274"/>
      <c r="U70" s="387">
        <v>0.25</v>
      </c>
      <c r="V70" s="274"/>
      <c r="W70" s="387">
        <v>0.25</v>
      </c>
      <c r="X70" s="274" t="s">
        <v>1062</v>
      </c>
      <c r="Y70" s="274" t="s">
        <v>1063</v>
      </c>
      <c r="Z70" s="274" t="s">
        <v>178</v>
      </c>
      <c r="AA70" s="274" t="s">
        <v>179</v>
      </c>
      <c r="AB70" s="278" t="s">
        <v>1064</v>
      </c>
      <c r="AC70" s="274"/>
      <c r="AD70" s="274" t="s">
        <v>247</v>
      </c>
      <c r="AE70" s="274" t="s">
        <v>247</v>
      </c>
      <c r="AF70" s="274" t="s">
        <v>247</v>
      </c>
      <c r="AG70" s="274" t="s">
        <v>247</v>
      </c>
      <c r="AH70" s="274" t="s">
        <v>247</v>
      </c>
      <c r="AI70" s="274" t="s">
        <v>247</v>
      </c>
      <c r="AJ70" s="274" t="s">
        <v>247</v>
      </c>
      <c r="AK70" s="274" t="s">
        <v>247</v>
      </c>
      <c r="AL70" s="274" t="s">
        <v>247</v>
      </c>
      <c r="AM70" s="274" t="s">
        <v>247</v>
      </c>
      <c r="AN70" s="274" t="s">
        <v>247</v>
      </c>
      <c r="AO70" s="274" t="s">
        <v>247</v>
      </c>
      <c r="AP70" s="78"/>
      <c r="AQ70" s="274" t="s">
        <v>248</v>
      </c>
      <c r="AR70" s="274" t="s">
        <v>249</v>
      </c>
      <c r="AS70" s="274" t="s">
        <v>270</v>
      </c>
      <c r="AT70" s="274" t="s">
        <v>201</v>
      </c>
    </row>
    <row r="71" spans="1:46" s="3" customFormat="1" ht="45" customHeight="1" x14ac:dyDescent="0.25">
      <c r="A71" s="403"/>
      <c r="B71" s="463"/>
      <c r="C71" s="403"/>
      <c r="D71" s="403" t="s">
        <v>94</v>
      </c>
      <c r="E71" s="403" t="s">
        <v>88</v>
      </c>
      <c r="F71" s="68"/>
      <c r="G71" s="68"/>
      <c r="H71" s="68"/>
      <c r="I71" s="402" t="s">
        <v>198</v>
      </c>
      <c r="J71" s="476" t="s">
        <v>532</v>
      </c>
      <c r="K71" s="476" t="s">
        <v>0</v>
      </c>
      <c r="L71" s="476" t="s">
        <v>533</v>
      </c>
      <c r="M71" s="475">
        <v>0</v>
      </c>
      <c r="N71" s="483">
        <v>134</v>
      </c>
      <c r="O71" s="492">
        <v>1415000</v>
      </c>
      <c r="P71" s="492">
        <v>1415000</v>
      </c>
      <c r="Q71" s="476">
        <v>134</v>
      </c>
      <c r="R71" s="476"/>
      <c r="S71" s="476"/>
      <c r="T71" s="476"/>
      <c r="U71" s="476"/>
      <c r="V71" s="476"/>
      <c r="W71" s="476"/>
      <c r="X71" s="476" t="s">
        <v>200</v>
      </c>
      <c r="Y71" s="476" t="s">
        <v>534</v>
      </c>
      <c r="Z71" s="476" t="s">
        <v>454</v>
      </c>
      <c r="AA71" s="476" t="s">
        <v>177</v>
      </c>
      <c r="AB71" s="278" t="s">
        <v>535</v>
      </c>
      <c r="AC71" s="175"/>
      <c r="AD71" s="160">
        <v>45</v>
      </c>
      <c r="AE71" s="160">
        <v>45</v>
      </c>
      <c r="AF71" s="160">
        <v>44</v>
      </c>
      <c r="AG71" s="274"/>
      <c r="AH71" s="274"/>
      <c r="AI71" s="274"/>
      <c r="AJ71" s="274"/>
      <c r="AK71" s="274"/>
      <c r="AL71" s="274"/>
      <c r="AM71" s="274"/>
      <c r="AN71" s="274"/>
      <c r="AO71" s="274"/>
      <c r="AP71" s="78">
        <v>1415000</v>
      </c>
      <c r="AQ71" s="274" t="s">
        <v>251</v>
      </c>
      <c r="AR71" s="79" t="s">
        <v>510</v>
      </c>
      <c r="AS71" s="160" t="s">
        <v>40</v>
      </c>
      <c r="AT71" s="274" t="s">
        <v>201</v>
      </c>
    </row>
    <row r="72" spans="1:46" s="3" customFormat="1" ht="45" customHeight="1" x14ac:dyDescent="0.25">
      <c r="A72" s="403"/>
      <c r="B72" s="463"/>
      <c r="C72" s="403"/>
      <c r="D72" s="403"/>
      <c r="E72" s="403"/>
      <c r="F72" s="68"/>
      <c r="G72" s="68"/>
      <c r="H72" s="68"/>
      <c r="I72" s="402"/>
      <c r="J72" s="476"/>
      <c r="K72" s="476"/>
      <c r="L72" s="476"/>
      <c r="M72" s="475"/>
      <c r="N72" s="483"/>
      <c r="O72" s="492"/>
      <c r="P72" s="492"/>
      <c r="Q72" s="476"/>
      <c r="R72" s="476"/>
      <c r="S72" s="476"/>
      <c r="T72" s="476"/>
      <c r="U72" s="476"/>
      <c r="V72" s="476"/>
      <c r="W72" s="476"/>
      <c r="X72" s="476"/>
      <c r="Y72" s="476"/>
      <c r="Z72" s="476"/>
      <c r="AA72" s="476"/>
      <c r="AB72" s="278" t="s">
        <v>536</v>
      </c>
      <c r="AC72" s="175"/>
      <c r="AD72" s="85">
        <v>0</v>
      </c>
      <c r="AE72" s="85">
        <v>0</v>
      </c>
      <c r="AF72" s="85">
        <v>0</v>
      </c>
      <c r="AG72" s="79">
        <v>1</v>
      </c>
      <c r="AH72" s="85">
        <v>0</v>
      </c>
      <c r="AI72" s="85">
        <v>0</v>
      </c>
      <c r="AJ72" s="85">
        <v>0</v>
      </c>
      <c r="AK72" s="85">
        <v>0</v>
      </c>
      <c r="AL72" s="85">
        <v>0</v>
      </c>
      <c r="AM72" s="85">
        <v>0</v>
      </c>
      <c r="AN72" s="85">
        <v>0</v>
      </c>
      <c r="AO72" s="85">
        <v>0</v>
      </c>
      <c r="AP72" s="78">
        <v>0</v>
      </c>
      <c r="AQ72" s="274" t="s">
        <v>251</v>
      </c>
      <c r="AR72" s="79" t="s">
        <v>510</v>
      </c>
      <c r="AS72" s="160" t="s">
        <v>40</v>
      </c>
      <c r="AT72" s="274" t="s">
        <v>201</v>
      </c>
    </row>
    <row r="73" spans="1:46" s="3" customFormat="1" ht="45" x14ac:dyDescent="0.25">
      <c r="A73" s="403"/>
      <c r="B73" s="463"/>
      <c r="C73" s="403"/>
      <c r="D73" s="403"/>
      <c r="E73" s="403"/>
      <c r="F73" s="68"/>
      <c r="G73" s="68"/>
      <c r="H73" s="68"/>
      <c r="I73" s="402"/>
      <c r="J73" s="476"/>
      <c r="K73" s="476"/>
      <c r="L73" s="476"/>
      <c r="M73" s="475"/>
      <c r="N73" s="483"/>
      <c r="O73" s="492"/>
      <c r="P73" s="492"/>
      <c r="Q73" s="476"/>
      <c r="R73" s="476"/>
      <c r="S73" s="476"/>
      <c r="T73" s="476"/>
      <c r="U73" s="476"/>
      <c r="V73" s="476"/>
      <c r="W73" s="476"/>
      <c r="X73" s="476"/>
      <c r="Y73" s="476"/>
      <c r="Z73" s="476"/>
      <c r="AA73" s="476"/>
      <c r="AB73" s="278" t="s">
        <v>537</v>
      </c>
      <c r="AC73" s="175"/>
      <c r="AD73" s="85">
        <v>0</v>
      </c>
      <c r="AE73" s="85">
        <v>0</v>
      </c>
      <c r="AF73" s="85">
        <v>0</v>
      </c>
      <c r="AG73" s="79">
        <v>0</v>
      </c>
      <c r="AH73" s="85">
        <v>1</v>
      </c>
      <c r="AI73" s="85">
        <v>0</v>
      </c>
      <c r="AJ73" s="85">
        <v>0</v>
      </c>
      <c r="AK73" s="85">
        <v>0</v>
      </c>
      <c r="AL73" s="85">
        <v>0</v>
      </c>
      <c r="AM73" s="85">
        <v>0</v>
      </c>
      <c r="AN73" s="85">
        <v>0</v>
      </c>
      <c r="AO73" s="85">
        <v>0</v>
      </c>
      <c r="AP73" s="78">
        <v>20000</v>
      </c>
      <c r="AQ73" s="274" t="s">
        <v>251</v>
      </c>
      <c r="AR73" s="79" t="s">
        <v>510</v>
      </c>
      <c r="AS73" s="79" t="s">
        <v>270</v>
      </c>
      <c r="AT73" s="274" t="s">
        <v>201</v>
      </c>
    </row>
    <row r="74" spans="1:46" s="3" customFormat="1" ht="48" customHeight="1" x14ac:dyDescent="0.25">
      <c r="A74" s="403"/>
      <c r="B74" s="463"/>
      <c r="C74" s="403"/>
      <c r="D74" s="403"/>
      <c r="E74" s="403"/>
      <c r="F74" s="68"/>
      <c r="G74" s="68"/>
      <c r="H74" s="68"/>
      <c r="I74" s="406" t="s">
        <v>198</v>
      </c>
      <c r="J74" s="406" t="s">
        <v>1065</v>
      </c>
      <c r="K74" s="404" t="s">
        <v>0</v>
      </c>
      <c r="L74" s="404" t="s">
        <v>199</v>
      </c>
      <c r="M74" s="404">
        <v>106</v>
      </c>
      <c r="N74" s="408">
        <v>184</v>
      </c>
      <c r="O74" s="412">
        <f>AP74</f>
        <v>2862000</v>
      </c>
      <c r="P74" s="412">
        <f>O74/4</f>
        <v>715500</v>
      </c>
      <c r="Q74" s="408">
        <v>46</v>
      </c>
      <c r="R74" s="412">
        <v>715500</v>
      </c>
      <c r="S74" s="408">
        <v>46</v>
      </c>
      <c r="T74" s="412">
        <v>715500</v>
      </c>
      <c r="U74" s="408">
        <v>46</v>
      </c>
      <c r="V74" s="412">
        <v>715500</v>
      </c>
      <c r="W74" s="408">
        <v>46</v>
      </c>
      <c r="X74" s="404" t="s">
        <v>200</v>
      </c>
      <c r="Y74" s="404" t="s">
        <v>1066</v>
      </c>
      <c r="Z74" s="404" t="s">
        <v>178</v>
      </c>
      <c r="AA74" s="404" t="s">
        <v>177</v>
      </c>
      <c r="AB74" s="406" t="s">
        <v>1067</v>
      </c>
      <c r="AC74" s="274"/>
      <c r="AD74" s="404" t="s">
        <v>577</v>
      </c>
      <c r="AE74" s="404" t="s">
        <v>577</v>
      </c>
      <c r="AF74" s="404" t="s">
        <v>577</v>
      </c>
      <c r="AG74" s="404" t="s">
        <v>577</v>
      </c>
      <c r="AH74" s="404" t="s">
        <v>577</v>
      </c>
      <c r="AI74" s="404" t="s">
        <v>577</v>
      </c>
      <c r="AJ74" s="404" t="s">
        <v>577</v>
      </c>
      <c r="AK74" s="404" t="s">
        <v>577</v>
      </c>
      <c r="AL74" s="404" t="s">
        <v>577</v>
      </c>
      <c r="AM74" s="404" t="s">
        <v>577</v>
      </c>
      <c r="AN74" s="404" t="s">
        <v>577</v>
      </c>
      <c r="AO74" s="404" t="s">
        <v>577</v>
      </c>
      <c r="AP74" s="409">
        <v>2862000</v>
      </c>
      <c r="AQ74" s="404" t="s">
        <v>1073</v>
      </c>
      <c r="AR74" s="410" t="s">
        <v>252</v>
      </c>
      <c r="AS74" s="410" t="s">
        <v>40</v>
      </c>
      <c r="AT74" s="404" t="s">
        <v>201</v>
      </c>
    </row>
    <row r="75" spans="1:46" s="3" customFormat="1" ht="50.25" customHeight="1" x14ac:dyDescent="0.25">
      <c r="A75" s="403"/>
      <c r="B75" s="463"/>
      <c r="C75" s="403"/>
      <c r="D75" s="403"/>
      <c r="E75" s="403"/>
      <c r="F75" s="68"/>
      <c r="G75" s="68"/>
      <c r="H75" s="68"/>
      <c r="I75" s="406"/>
      <c r="J75" s="406"/>
      <c r="K75" s="404"/>
      <c r="L75" s="404"/>
      <c r="M75" s="404"/>
      <c r="N75" s="408"/>
      <c r="O75" s="408"/>
      <c r="P75" s="408"/>
      <c r="Q75" s="408"/>
      <c r="R75" s="408"/>
      <c r="S75" s="408"/>
      <c r="T75" s="408"/>
      <c r="U75" s="408"/>
      <c r="V75" s="408"/>
      <c r="W75" s="408"/>
      <c r="X75" s="404"/>
      <c r="Y75" s="404"/>
      <c r="Z75" s="404"/>
      <c r="AA75" s="404"/>
      <c r="AB75" s="406"/>
      <c r="AC75" s="274"/>
      <c r="AD75" s="404"/>
      <c r="AE75" s="404" t="s">
        <v>577</v>
      </c>
      <c r="AF75" s="404" t="s">
        <v>577</v>
      </c>
      <c r="AG75" s="404" t="s">
        <v>577</v>
      </c>
      <c r="AH75" s="404" t="s">
        <v>577</v>
      </c>
      <c r="AI75" s="404" t="s">
        <v>577</v>
      </c>
      <c r="AJ75" s="404" t="s">
        <v>577</v>
      </c>
      <c r="AK75" s="404" t="s">
        <v>577</v>
      </c>
      <c r="AL75" s="404" t="s">
        <v>577</v>
      </c>
      <c r="AM75" s="404" t="s">
        <v>577</v>
      </c>
      <c r="AN75" s="404" t="s">
        <v>577</v>
      </c>
      <c r="AO75" s="404" t="s">
        <v>577</v>
      </c>
      <c r="AP75" s="409"/>
      <c r="AQ75" s="404"/>
      <c r="AR75" s="410"/>
      <c r="AS75" s="410"/>
      <c r="AT75" s="404"/>
    </row>
    <row r="76" spans="1:46" s="3" customFormat="1" ht="93" customHeight="1" x14ac:dyDescent="0.25">
      <c r="A76" s="403"/>
      <c r="B76" s="463"/>
      <c r="C76" s="403"/>
      <c r="D76" s="403"/>
      <c r="E76" s="403"/>
      <c r="F76" s="68"/>
      <c r="G76" s="68"/>
      <c r="H76" s="68"/>
      <c r="I76" s="278" t="s">
        <v>1068</v>
      </c>
      <c r="J76" s="278" t="s">
        <v>1069</v>
      </c>
      <c r="K76" s="274" t="s">
        <v>0</v>
      </c>
      <c r="L76" s="274" t="s">
        <v>199</v>
      </c>
      <c r="M76" s="274">
        <v>36</v>
      </c>
      <c r="N76" s="279">
        <v>120</v>
      </c>
      <c r="O76" s="389">
        <f>AP76</f>
        <v>816000</v>
      </c>
      <c r="P76" s="389">
        <f>O76/4</f>
        <v>204000</v>
      </c>
      <c r="Q76" s="274">
        <v>30</v>
      </c>
      <c r="R76" s="389">
        <v>204000</v>
      </c>
      <c r="S76" s="274">
        <v>30</v>
      </c>
      <c r="T76" s="389">
        <v>204000</v>
      </c>
      <c r="U76" s="274">
        <v>30</v>
      </c>
      <c r="V76" s="389">
        <v>204000</v>
      </c>
      <c r="W76" s="274">
        <v>30</v>
      </c>
      <c r="X76" s="274" t="s">
        <v>1070</v>
      </c>
      <c r="Y76" s="274" t="s">
        <v>1071</v>
      </c>
      <c r="Z76" s="404"/>
      <c r="AA76" s="404"/>
      <c r="AB76" s="278" t="s">
        <v>1072</v>
      </c>
      <c r="AC76" s="274"/>
      <c r="AD76" s="274" t="s">
        <v>577</v>
      </c>
      <c r="AE76" s="274" t="s">
        <v>577</v>
      </c>
      <c r="AF76" s="274" t="s">
        <v>577</v>
      </c>
      <c r="AG76" s="274" t="s">
        <v>577</v>
      </c>
      <c r="AH76" s="274" t="s">
        <v>577</v>
      </c>
      <c r="AI76" s="274" t="s">
        <v>577</v>
      </c>
      <c r="AJ76" s="274" t="s">
        <v>577</v>
      </c>
      <c r="AK76" s="274" t="s">
        <v>577</v>
      </c>
      <c r="AL76" s="274" t="s">
        <v>577</v>
      </c>
      <c r="AM76" s="274" t="s">
        <v>577</v>
      </c>
      <c r="AN76" s="274" t="s">
        <v>577</v>
      </c>
      <c r="AO76" s="274" t="s">
        <v>577</v>
      </c>
      <c r="AP76" s="371">
        <v>816000</v>
      </c>
      <c r="AQ76" s="404"/>
      <c r="AR76" s="410"/>
      <c r="AS76" s="410"/>
      <c r="AT76" s="404"/>
    </row>
    <row r="77" spans="1:46" s="23" customFormat="1" ht="30" x14ac:dyDescent="0.25">
      <c r="A77" s="403"/>
      <c r="B77" s="463"/>
      <c r="C77" s="403"/>
      <c r="D77" s="403"/>
      <c r="E77" s="403" t="s">
        <v>89</v>
      </c>
      <c r="F77" s="271"/>
      <c r="G77" s="271"/>
      <c r="H77" s="271"/>
      <c r="I77" s="402" t="s">
        <v>538</v>
      </c>
      <c r="J77" s="402" t="s">
        <v>539</v>
      </c>
      <c r="K77" s="403" t="s">
        <v>0</v>
      </c>
      <c r="L77" s="403" t="s">
        <v>540</v>
      </c>
      <c r="M77" s="403">
        <v>0</v>
      </c>
      <c r="N77" s="493">
        <v>36</v>
      </c>
      <c r="O77" s="430">
        <v>201000000</v>
      </c>
      <c r="P77" s="390">
        <v>50250000</v>
      </c>
      <c r="Q77" s="476">
        <v>9</v>
      </c>
      <c r="R77" s="390">
        <v>50250000</v>
      </c>
      <c r="S77" s="402">
        <v>9</v>
      </c>
      <c r="T77" s="390">
        <v>50250000</v>
      </c>
      <c r="U77" s="402">
        <v>9</v>
      </c>
      <c r="V77" s="390">
        <v>50250000</v>
      </c>
      <c r="W77" s="402">
        <v>9</v>
      </c>
      <c r="X77" s="402" t="s">
        <v>202</v>
      </c>
      <c r="Y77" s="402" t="s">
        <v>541</v>
      </c>
      <c r="Z77" s="402" t="s">
        <v>542</v>
      </c>
      <c r="AA77" s="402" t="s">
        <v>177</v>
      </c>
      <c r="AB77" s="278" t="s">
        <v>543</v>
      </c>
      <c r="AC77" s="175"/>
      <c r="AD77" s="85">
        <v>1</v>
      </c>
      <c r="AE77" s="85">
        <v>1</v>
      </c>
      <c r="AF77" s="85">
        <v>0</v>
      </c>
      <c r="AG77" s="85">
        <v>0</v>
      </c>
      <c r="AH77" s="85">
        <v>0</v>
      </c>
      <c r="AI77" s="85">
        <v>0</v>
      </c>
      <c r="AJ77" s="85">
        <v>0</v>
      </c>
      <c r="AK77" s="85">
        <v>0</v>
      </c>
      <c r="AL77" s="85">
        <v>0</v>
      </c>
      <c r="AM77" s="85">
        <v>0</v>
      </c>
      <c r="AN77" s="85">
        <v>0</v>
      </c>
      <c r="AO77" s="85">
        <v>0</v>
      </c>
      <c r="AP77" s="494">
        <v>201000000</v>
      </c>
      <c r="AQ77" s="402" t="s">
        <v>253</v>
      </c>
      <c r="AR77" s="402" t="s">
        <v>252</v>
      </c>
      <c r="AS77" s="402" t="s">
        <v>40</v>
      </c>
      <c r="AT77" s="402" t="s">
        <v>201</v>
      </c>
    </row>
    <row r="78" spans="1:46" s="23" customFormat="1" ht="30" customHeight="1" x14ac:dyDescent="0.25">
      <c r="A78" s="403"/>
      <c r="B78" s="463"/>
      <c r="C78" s="403"/>
      <c r="D78" s="403"/>
      <c r="E78" s="403"/>
      <c r="F78" s="271"/>
      <c r="G78" s="271"/>
      <c r="H78" s="271"/>
      <c r="I78" s="402"/>
      <c r="J78" s="402"/>
      <c r="K78" s="403"/>
      <c r="L78" s="403"/>
      <c r="M78" s="403"/>
      <c r="N78" s="493"/>
      <c r="O78" s="430"/>
      <c r="P78" s="390"/>
      <c r="Q78" s="476"/>
      <c r="R78" s="390"/>
      <c r="S78" s="402"/>
      <c r="T78" s="390"/>
      <c r="U78" s="402"/>
      <c r="V78" s="390"/>
      <c r="W78" s="402"/>
      <c r="X78" s="402"/>
      <c r="Y78" s="402"/>
      <c r="Z78" s="402"/>
      <c r="AA78" s="402"/>
      <c r="AB78" s="278" t="s">
        <v>544</v>
      </c>
      <c r="AC78" s="175"/>
      <c r="AD78" s="178">
        <v>10</v>
      </c>
      <c r="AE78" s="178">
        <v>10</v>
      </c>
      <c r="AF78" s="178">
        <v>10</v>
      </c>
      <c r="AG78" s="178">
        <v>13</v>
      </c>
      <c r="AH78" s="178">
        <v>13</v>
      </c>
      <c r="AI78" s="178">
        <v>14</v>
      </c>
      <c r="AJ78" s="178">
        <v>14</v>
      </c>
      <c r="AK78" s="178">
        <v>13</v>
      </c>
      <c r="AL78" s="178">
        <v>13</v>
      </c>
      <c r="AM78" s="178">
        <v>8</v>
      </c>
      <c r="AN78" s="178">
        <v>8</v>
      </c>
      <c r="AO78" s="178">
        <v>8</v>
      </c>
      <c r="AP78" s="494"/>
      <c r="AQ78" s="402"/>
      <c r="AR78" s="402"/>
      <c r="AS78" s="402"/>
      <c r="AT78" s="402"/>
    </row>
    <row r="79" spans="1:46" s="23" customFormat="1" ht="30" x14ac:dyDescent="0.25">
      <c r="A79" s="403"/>
      <c r="B79" s="463"/>
      <c r="C79" s="403"/>
      <c r="D79" s="403"/>
      <c r="E79" s="403"/>
      <c r="F79" s="271"/>
      <c r="G79" s="271"/>
      <c r="H79" s="271"/>
      <c r="I79" s="402"/>
      <c r="J79" s="402"/>
      <c r="K79" s="403"/>
      <c r="L79" s="403"/>
      <c r="M79" s="403"/>
      <c r="N79" s="493"/>
      <c r="O79" s="430"/>
      <c r="P79" s="390"/>
      <c r="Q79" s="476"/>
      <c r="R79" s="390"/>
      <c r="S79" s="402"/>
      <c r="T79" s="390"/>
      <c r="U79" s="402"/>
      <c r="V79" s="390"/>
      <c r="W79" s="402"/>
      <c r="X79" s="402"/>
      <c r="Y79" s="402"/>
      <c r="Z79" s="402"/>
      <c r="AA79" s="402"/>
      <c r="AB79" s="84" t="s">
        <v>545</v>
      </c>
      <c r="AC79" s="178"/>
      <c r="AD79" s="178">
        <v>10</v>
      </c>
      <c r="AE79" s="178">
        <v>10</v>
      </c>
      <c r="AF79" s="178">
        <v>10</v>
      </c>
      <c r="AG79" s="178">
        <v>13</v>
      </c>
      <c r="AH79" s="178">
        <v>13</v>
      </c>
      <c r="AI79" s="178">
        <v>14</v>
      </c>
      <c r="AJ79" s="178">
        <v>14</v>
      </c>
      <c r="AK79" s="178">
        <v>13</v>
      </c>
      <c r="AL79" s="178">
        <v>13</v>
      </c>
      <c r="AM79" s="178">
        <v>8</v>
      </c>
      <c r="AN79" s="178">
        <v>8</v>
      </c>
      <c r="AO79" s="178">
        <v>8</v>
      </c>
      <c r="AP79" s="494"/>
      <c r="AQ79" s="402"/>
      <c r="AR79" s="402"/>
      <c r="AS79" s="402"/>
      <c r="AT79" s="402"/>
    </row>
    <row r="80" spans="1:46" s="23" customFormat="1" ht="60" x14ac:dyDescent="0.25">
      <c r="A80" s="403"/>
      <c r="B80" s="463"/>
      <c r="C80" s="403"/>
      <c r="D80" s="403"/>
      <c r="E80" s="403"/>
      <c r="F80" s="271"/>
      <c r="G80" s="271"/>
      <c r="H80" s="271"/>
      <c r="I80" s="406" t="s">
        <v>1074</v>
      </c>
      <c r="J80" s="406" t="s">
        <v>1075</v>
      </c>
      <c r="K80" s="404" t="s">
        <v>0</v>
      </c>
      <c r="L80" s="404" t="s">
        <v>199</v>
      </c>
      <c r="M80" s="404">
        <v>32</v>
      </c>
      <c r="N80" s="408">
        <v>240</v>
      </c>
      <c r="O80" s="407">
        <v>17460171.399999999</v>
      </c>
      <c r="P80" s="407">
        <v>4365042.8499999996</v>
      </c>
      <c r="Q80" s="404">
        <v>60</v>
      </c>
      <c r="R80" s="407">
        <v>3098672.5</v>
      </c>
      <c r="S80" s="404">
        <v>60</v>
      </c>
      <c r="T80" s="407">
        <v>3098672.5</v>
      </c>
      <c r="U80" s="404">
        <v>60</v>
      </c>
      <c r="V80" s="407">
        <v>3098672.5</v>
      </c>
      <c r="W80" s="404">
        <v>60</v>
      </c>
      <c r="X80" s="404" t="s">
        <v>1076</v>
      </c>
      <c r="Y80" s="404" t="s">
        <v>1077</v>
      </c>
      <c r="Z80" s="404" t="s">
        <v>178</v>
      </c>
      <c r="AA80" s="404" t="s">
        <v>177</v>
      </c>
      <c r="AB80" s="278" t="s">
        <v>1078</v>
      </c>
      <c r="AC80" s="279"/>
      <c r="AD80" s="274" t="s">
        <v>577</v>
      </c>
      <c r="AE80" s="274" t="s">
        <v>577</v>
      </c>
      <c r="AF80" s="274" t="s">
        <v>577</v>
      </c>
      <c r="AG80" s="274" t="s">
        <v>577</v>
      </c>
      <c r="AH80" s="274" t="s">
        <v>577</v>
      </c>
      <c r="AI80" s="274" t="s">
        <v>577</v>
      </c>
      <c r="AJ80" s="274" t="s">
        <v>577</v>
      </c>
      <c r="AK80" s="274" t="s">
        <v>577</v>
      </c>
      <c r="AL80" s="274" t="s">
        <v>577</v>
      </c>
      <c r="AM80" s="274" t="s">
        <v>577</v>
      </c>
      <c r="AN80" s="274" t="s">
        <v>577</v>
      </c>
      <c r="AO80" s="274" t="s">
        <v>577</v>
      </c>
      <c r="AP80" s="375">
        <v>17750000</v>
      </c>
      <c r="AQ80" s="402" t="s">
        <v>1081</v>
      </c>
      <c r="AR80" s="402" t="s">
        <v>252</v>
      </c>
      <c r="AS80" s="402" t="s">
        <v>40</v>
      </c>
      <c r="AT80" s="402" t="s">
        <v>201</v>
      </c>
    </row>
    <row r="81" spans="1:46" s="23" customFormat="1" ht="75" x14ac:dyDescent="0.25">
      <c r="A81" s="403"/>
      <c r="B81" s="463"/>
      <c r="C81" s="403"/>
      <c r="D81" s="403"/>
      <c r="E81" s="403"/>
      <c r="F81" s="271"/>
      <c r="G81" s="271"/>
      <c r="H81" s="271"/>
      <c r="I81" s="406"/>
      <c r="J81" s="406"/>
      <c r="K81" s="404"/>
      <c r="L81" s="404"/>
      <c r="M81" s="404"/>
      <c r="N81" s="408"/>
      <c r="O81" s="407"/>
      <c r="P81" s="407"/>
      <c r="Q81" s="404"/>
      <c r="R81" s="407"/>
      <c r="S81" s="404"/>
      <c r="T81" s="407"/>
      <c r="U81" s="404"/>
      <c r="V81" s="407"/>
      <c r="W81" s="404"/>
      <c r="X81" s="404"/>
      <c r="Y81" s="404"/>
      <c r="Z81" s="404"/>
      <c r="AA81" s="404"/>
      <c r="AB81" s="374" t="s">
        <v>1079</v>
      </c>
      <c r="AC81" s="279"/>
      <c r="AD81" s="274" t="s">
        <v>577</v>
      </c>
      <c r="AE81" s="274" t="s">
        <v>577</v>
      </c>
      <c r="AF81" s="274" t="s">
        <v>577</v>
      </c>
      <c r="AG81" s="274" t="s">
        <v>577</v>
      </c>
      <c r="AH81" s="274" t="s">
        <v>577</v>
      </c>
      <c r="AI81" s="274" t="s">
        <v>577</v>
      </c>
      <c r="AJ81" s="274" t="s">
        <v>577</v>
      </c>
      <c r="AK81" s="274" t="s">
        <v>577</v>
      </c>
      <c r="AL81" s="274" t="s">
        <v>577</v>
      </c>
      <c r="AM81" s="274" t="s">
        <v>577</v>
      </c>
      <c r="AN81" s="274" t="s">
        <v>577</v>
      </c>
      <c r="AO81" s="274" t="s">
        <v>577</v>
      </c>
      <c r="AP81" s="375">
        <v>12394690</v>
      </c>
      <c r="AQ81" s="402"/>
      <c r="AR81" s="402"/>
      <c r="AS81" s="402"/>
      <c r="AT81" s="402"/>
    </row>
    <row r="82" spans="1:46" s="23" customFormat="1" x14ac:dyDescent="0.25">
      <c r="A82" s="403"/>
      <c r="B82" s="463"/>
      <c r="C82" s="403"/>
      <c r="D82" s="403"/>
      <c r="E82" s="403"/>
      <c r="F82" s="271"/>
      <c r="G82" s="271"/>
      <c r="H82" s="271"/>
      <c r="I82" s="406"/>
      <c r="J82" s="406"/>
      <c r="K82" s="404"/>
      <c r="L82" s="404"/>
      <c r="M82" s="404"/>
      <c r="N82" s="408"/>
      <c r="O82" s="407"/>
      <c r="P82" s="407"/>
      <c r="Q82" s="404"/>
      <c r="R82" s="407"/>
      <c r="S82" s="404"/>
      <c r="T82" s="407"/>
      <c r="U82" s="404"/>
      <c r="V82" s="407"/>
      <c r="W82" s="404"/>
      <c r="X82" s="404"/>
      <c r="Y82" s="404"/>
      <c r="Z82" s="404"/>
      <c r="AA82" s="404"/>
      <c r="AB82" s="406" t="s">
        <v>1080</v>
      </c>
      <c r="AC82" s="279"/>
      <c r="AD82" s="404" t="s">
        <v>577</v>
      </c>
      <c r="AE82" s="404" t="s">
        <v>577</v>
      </c>
      <c r="AF82" s="404" t="s">
        <v>577</v>
      </c>
      <c r="AG82" s="404" t="s">
        <v>577</v>
      </c>
      <c r="AH82" s="404" t="s">
        <v>577</v>
      </c>
      <c r="AI82" s="404" t="s">
        <v>577</v>
      </c>
      <c r="AJ82" s="404" t="s">
        <v>577</v>
      </c>
      <c r="AK82" s="404" t="s">
        <v>577</v>
      </c>
      <c r="AL82" s="404" t="s">
        <v>577</v>
      </c>
      <c r="AM82" s="404" t="s">
        <v>577</v>
      </c>
      <c r="AN82" s="404" t="s">
        <v>577</v>
      </c>
      <c r="AO82" s="404" t="s">
        <v>577</v>
      </c>
      <c r="AP82" s="405">
        <v>4249481.4000000004</v>
      </c>
      <c r="AQ82" s="402"/>
      <c r="AR82" s="402"/>
      <c r="AS82" s="402"/>
      <c r="AT82" s="402"/>
    </row>
    <row r="83" spans="1:46" s="23" customFormat="1" x14ac:dyDescent="0.25">
      <c r="A83" s="403"/>
      <c r="B83" s="463"/>
      <c r="C83" s="403"/>
      <c r="D83" s="403"/>
      <c r="E83" s="403"/>
      <c r="F83" s="271"/>
      <c r="G83" s="271"/>
      <c r="H83" s="271"/>
      <c r="I83" s="406"/>
      <c r="J83" s="406"/>
      <c r="K83" s="404"/>
      <c r="L83" s="404"/>
      <c r="M83" s="404"/>
      <c r="N83" s="408"/>
      <c r="O83" s="407"/>
      <c r="P83" s="407"/>
      <c r="Q83" s="404"/>
      <c r="R83" s="407"/>
      <c r="S83" s="404"/>
      <c r="T83" s="407"/>
      <c r="U83" s="404"/>
      <c r="V83" s="407"/>
      <c r="W83" s="404"/>
      <c r="X83" s="404"/>
      <c r="Y83" s="404"/>
      <c r="Z83" s="404"/>
      <c r="AA83" s="404"/>
      <c r="AB83" s="406"/>
      <c r="AC83" s="279"/>
      <c r="AD83" s="404"/>
      <c r="AE83" s="404"/>
      <c r="AF83" s="404"/>
      <c r="AG83" s="404"/>
      <c r="AH83" s="404"/>
      <c r="AI83" s="404"/>
      <c r="AJ83" s="404"/>
      <c r="AK83" s="404"/>
      <c r="AL83" s="404"/>
      <c r="AM83" s="404"/>
      <c r="AN83" s="404"/>
      <c r="AO83" s="404"/>
      <c r="AP83" s="405"/>
      <c r="AQ83" s="402"/>
      <c r="AR83" s="402"/>
      <c r="AS83" s="402"/>
      <c r="AT83" s="402"/>
    </row>
    <row r="84" spans="1:46" s="3" customFormat="1" ht="78" hidden="1" customHeight="1" x14ac:dyDescent="0.25">
      <c r="A84" s="403"/>
      <c r="B84" s="463"/>
      <c r="C84" s="403"/>
      <c r="D84" s="277" t="s">
        <v>95</v>
      </c>
      <c r="E84" s="268" t="s">
        <v>96</v>
      </c>
      <c r="F84" s="68"/>
      <c r="G84" s="68"/>
      <c r="H84" s="68"/>
      <c r="I84" s="265"/>
      <c r="J84" s="265"/>
      <c r="K84" s="265"/>
      <c r="L84" s="265"/>
      <c r="M84" s="73"/>
      <c r="N84" s="68"/>
      <c r="O84" s="265"/>
      <c r="P84" s="265"/>
      <c r="Q84" s="73"/>
      <c r="R84" s="265"/>
      <c r="S84" s="73"/>
      <c r="T84" s="265"/>
      <c r="U84" s="73"/>
      <c r="V84" s="265"/>
      <c r="W84" s="73"/>
      <c r="X84" s="265"/>
      <c r="Y84" s="265"/>
      <c r="Z84" s="265"/>
      <c r="AA84" s="265"/>
      <c r="AB84" s="265"/>
      <c r="AC84" s="265"/>
      <c r="AD84" s="265"/>
      <c r="AE84" s="265"/>
      <c r="AF84" s="265"/>
      <c r="AG84" s="265"/>
      <c r="AH84" s="265"/>
      <c r="AI84" s="265"/>
      <c r="AJ84" s="265"/>
      <c r="AK84" s="265"/>
      <c r="AL84" s="265"/>
      <c r="AM84" s="265"/>
      <c r="AN84" s="265"/>
      <c r="AO84" s="265"/>
      <c r="AP84" s="70"/>
      <c r="AQ84" s="265"/>
      <c r="AR84" s="265"/>
      <c r="AS84" s="265"/>
      <c r="AT84" s="265"/>
    </row>
    <row r="85" spans="1:46" x14ac:dyDescent="0.25">
      <c r="D85" s="8"/>
    </row>
    <row r="86" spans="1:46" ht="52.5" customHeight="1" x14ac:dyDescent="0.25"/>
    <row r="88" spans="1:46" x14ac:dyDescent="0.25">
      <c r="L88" s="420" t="s">
        <v>272</v>
      </c>
      <c r="M88" s="420"/>
      <c r="N88" s="420"/>
    </row>
    <row r="89" spans="1:46" x14ac:dyDescent="0.25">
      <c r="L89" s="421" t="s">
        <v>273</v>
      </c>
      <c r="M89" s="421"/>
      <c r="N89" s="421"/>
    </row>
  </sheetData>
  <mergeCells count="500">
    <mergeCell ref="AT77:AT79"/>
    <mergeCell ref="Y77:Y79"/>
    <mergeCell ref="AP77:AP79"/>
    <mergeCell ref="AQ77:AQ79"/>
    <mergeCell ref="AR77:AR79"/>
    <mergeCell ref="AS77:AS79"/>
    <mergeCell ref="X71:X73"/>
    <mergeCell ref="Y71:Y73"/>
    <mergeCell ref="Z71:Z73"/>
    <mergeCell ref="AA71:AA73"/>
    <mergeCell ref="Z77:Z79"/>
    <mergeCell ref="AA77:AA79"/>
    <mergeCell ref="Z74:Z76"/>
    <mergeCell ref="AA74:AA76"/>
    <mergeCell ref="AB74:AB75"/>
    <mergeCell ref="AD74:AD75"/>
    <mergeCell ref="AE74:AE75"/>
    <mergeCell ref="AF74:AF75"/>
    <mergeCell ref="AG74:AG75"/>
    <mergeCell ref="AH74:AH75"/>
    <mergeCell ref="AI74:AI75"/>
    <mergeCell ref="AJ74:AJ75"/>
    <mergeCell ref="AK74:AK75"/>
    <mergeCell ref="AL74:AL75"/>
    <mergeCell ref="X55:X57"/>
    <mergeCell ref="Y55:Y57"/>
    <mergeCell ref="Z55:Z57"/>
    <mergeCell ref="AA55:AA57"/>
    <mergeCell ref="U77:U79"/>
    <mergeCell ref="W77:W79"/>
    <mergeCell ref="X77:X79"/>
    <mergeCell ref="S71:S73"/>
    <mergeCell ref="T71:T73"/>
    <mergeCell ref="U71:U73"/>
    <mergeCell ref="V71:V73"/>
    <mergeCell ref="W71:W73"/>
    <mergeCell ref="S77:S79"/>
    <mergeCell ref="AA50:AA54"/>
    <mergeCell ref="I55:I57"/>
    <mergeCell ref="J55:J57"/>
    <mergeCell ref="K55:K57"/>
    <mergeCell ref="L55:L57"/>
    <mergeCell ref="M55:M57"/>
    <mergeCell ref="N55:N57"/>
    <mergeCell ref="O55:O57"/>
    <mergeCell ref="P55:P57"/>
    <mergeCell ref="Q55:Q57"/>
    <mergeCell ref="R55:R57"/>
    <mergeCell ref="S55:S57"/>
    <mergeCell ref="T55:T57"/>
    <mergeCell ref="U55:U57"/>
    <mergeCell ref="V55:V57"/>
    <mergeCell ref="W55:W57"/>
    <mergeCell ref="V50:V54"/>
    <mergeCell ref="W50:W54"/>
    <mergeCell ref="X50:X54"/>
    <mergeCell ref="Y50:Y54"/>
    <mergeCell ref="Z50:Z54"/>
    <mergeCell ref="Q50:Q54"/>
    <mergeCell ref="R50:R54"/>
    <mergeCell ref="S50:S54"/>
    <mergeCell ref="T50:T54"/>
    <mergeCell ref="U50:U54"/>
    <mergeCell ref="L50:L54"/>
    <mergeCell ref="M50:M54"/>
    <mergeCell ref="N50:N54"/>
    <mergeCell ref="O50:O54"/>
    <mergeCell ref="P50:P54"/>
    <mergeCell ref="E34:E49"/>
    <mergeCell ref="O38:O40"/>
    <mergeCell ref="P38:P40"/>
    <mergeCell ref="Q38:Q40"/>
    <mergeCell ref="R38:R40"/>
    <mergeCell ref="I38:I40"/>
    <mergeCell ref="J38:J40"/>
    <mergeCell ref="K38:K40"/>
    <mergeCell ref="L38:L40"/>
    <mergeCell ref="M38:M40"/>
    <mergeCell ref="P41:P43"/>
    <mergeCell ref="Q41:Q43"/>
    <mergeCell ref="R41:R43"/>
    <mergeCell ref="I41:I43"/>
    <mergeCell ref="J41:J43"/>
    <mergeCell ref="K41:K43"/>
    <mergeCell ref="W48:W49"/>
    <mergeCell ref="X48:X49"/>
    <mergeCell ref="Y48:Y49"/>
    <mergeCell ref="Z48:Z49"/>
    <mergeCell ref="AA48:AA49"/>
    <mergeCell ref="X44:X47"/>
    <mergeCell ref="Y44:Y47"/>
    <mergeCell ref="V41:V43"/>
    <mergeCell ref="W41:W43"/>
    <mergeCell ref="AS44:AS47"/>
    <mergeCell ref="AT44:AT47"/>
    <mergeCell ref="I48:I49"/>
    <mergeCell ref="J48:J49"/>
    <mergeCell ref="K48:K49"/>
    <mergeCell ref="L48:L49"/>
    <mergeCell ref="M48:M49"/>
    <mergeCell ref="N48:N49"/>
    <mergeCell ref="O48:O49"/>
    <mergeCell ref="P48:P49"/>
    <mergeCell ref="Q48:Q49"/>
    <mergeCell ref="R48:R49"/>
    <mergeCell ref="S48:S49"/>
    <mergeCell ref="T48:T49"/>
    <mergeCell ref="U48:U49"/>
    <mergeCell ref="V48:V49"/>
    <mergeCell ref="Z44:Z47"/>
    <mergeCell ref="AA44:AA47"/>
    <mergeCell ref="AP44:AP47"/>
    <mergeCell ref="AQ44:AQ47"/>
    <mergeCell ref="AR44:AR47"/>
    <mergeCell ref="U44:U47"/>
    <mergeCell ref="V44:V47"/>
    <mergeCell ref="W44:W47"/>
    <mergeCell ref="AQ41:AQ43"/>
    <mergeCell ref="AR41:AR43"/>
    <mergeCell ref="AS41:AS43"/>
    <mergeCell ref="AT41:AT43"/>
    <mergeCell ref="I44:I47"/>
    <mergeCell ref="J44:J47"/>
    <mergeCell ref="K44:K47"/>
    <mergeCell ref="L44:L47"/>
    <mergeCell ref="M44:M47"/>
    <mergeCell ref="N44:N47"/>
    <mergeCell ref="O44:O47"/>
    <mergeCell ref="P44:P47"/>
    <mergeCell ref="Q44:Q47"/>
    <mergeCell ref="R44:R47"/>
    <mergeCell ref="S44:S47"/>
    <mergeCell ref="T44:T47"/>
    <mergeCell ref="X41:X43"/>
    <mergeCell ref="Y41:Y43"/>
    <mergeCell ref="Z41:Z43"/>
    <mergeCell ref="AA41:AA43"/>
    <mergeCell ref="AP41:AP43"/>
    <mergeCell ref="S41:S43"/>
    <mergeCell ref="T41:T43"/>
    <mergeCell ref="U41:U43"/>
    <mergeCell ref="AP38:AP40"/>
    <mergeCell ref="AQ38:AQ40"/>
    <mergeCell ref="AR38:AR40"/>
    <mergeCell ref="AS38:AS40"/>
    <mergeCell ref="AT38:AT40"/>
    <mergeCell ref="S38:S40"/>
    <mergeCell ref="T38:T40"/>
    <mergeCell ref="U38:U40"/>
    <mergeCell ref="V38:V40"/>
    <mergeCell ref="W38:W40"/>
    <mergeCell ref="AP36:AP37"/>
    <mergeCell ref="AQ36:AQ37"/>
    <mergeCell ref="AR36:AR37"/>
    <mergeCell ref="AS36:AS37"/>
    <mergeCell ref="AT36:AT37"/>
    <mergeCell ref="Z34:Z35"/>
    <mergeCell ref="AA34:AA35"/>
    <mergeCell ref="I36:I37"/>
    <mergeCell ref="J36:J37"/>
    <mergeCell ref="K36:K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X22:X24"/>
    <mergeCell ref="Y22:Y24"/>
    <mergeCell ref="Z22:Z24"/>
    <mergeCell ref="AA22:AA24"/>
    <mergeCell ref="AQ17:AQ21"/>
    <mergeCell ref="AS17:AS21"/>
    <mergeCell ref="AT17:AT21"/>
    <mergeCell ref="I34:I35"/>
    <mergeCell ref="J34:J35"/>
    <mergeCell ref="K34:K35"/>
    <mergeCell ref="L34:L35"/>
    <mergeCell ref="M34:M35"/>
    <mergeCell ref="N34:N35"/>
    <mergeCell ref="O34:O35"/>
    <mergeCell ref="P34:P35"/>
    <mergeCell ref="Q34:Q35"/>
    <mergeCell ref="R34:R35"/>
    <mergeCell ref="S34:S35"/>
    <mergeCell ref="T34:T35"/>
    <mergeCell ref="U34:U35"/>
    <mergeCell ref="I16:I19"/>
    <mergeCell ref="J16:J19"/>
    <mergeCell ref="Y16:Y19"/>
    <mergeCell ref="P16:P19"/>
    <mergeCell ref="AA36:AA37"/>
    <mergeCell ref="X38:X40"/>
    <mergeCell ref="Y38:Y40"/>
    <mergeCell ref="Z38:Z40"/>
    <mergeCell ref="AA38:AA40"/>
    <mergeCell ref="V34:V35"/>
    <mergeCell ref="W34:W35"/>
    <mergeCell ref="X34:X35"/>
    <mergeCell ref="Y34:Y35"/>
    <mergeCell ref="O16:O19"/>
    <mergeCell ref="E14:E15"/>
    <mergeCell ref="D14:D15"/>
    <mergeCell ref="I20:I21"/>
    <mergeCell ref="J20:J21"/>
    <mergeCell ref="K20:K21"/>
    <mergeCell ref="L20:L21"/>
    <mergeCell ref="M20:M21"/>
    <mergeCell ref="N20:N21"/>
    <mergeCell ref="O20:O21"/>
    <mergeCell ref="D16:D49"/>
    <mergeCell ref="N41:N43"/>
    <mergeCell ref="O41:O43"/>
    <mergeCell ref="L41:L43"/>
    <mergeCell ref="M41:M43"/>
    <mergeCell ref="N38:N40"/>
    <mergeCell ref="A1:AT1"/>
    <mergeCell ref="AQ12:AQ13"/>
    <mergeCell ref="AT12:AT13"/>
    <mergeCell ref="N11:W11"/>
    <mergeCell ref="N12:N13"/>
    <mergeCell ref="O12:O13"/>
    <mergeCell ref="A14:A84"/>
    <mergeCell ref="B14:B84"/>
    <mergeCell ref="AB9:AC10"/>
    <mergeCell ref="B7:AT7"/>
    <mergeCell ref="D50:D70"/>
    <mergeCell ref="C14:C84"/>
    <mergeCell ref="AQ9:AT9"/>
    <mergeCell ref="Y9:Y10"/>
    <mergeCell ref="Z9:Z10"/>
    <mergeCell ref="C8:AT8"/>
    <mergeCell ref="A9:A10"/>
    <mergeCell ref="B9:B10"/>
    <mergeCell ref="C9:C10"/>
    <mergeCell ref="D9:D10"/>
    <mergeCell ref="E9:E10"/>
    <mergeCell ref="F9:F10"/>
    <mergeCell ref="G9:G10"/>
    <mergeCell ref="AA9:AA10"/>
    <mergeCell ref="H9:H10"/>
    <mergeCell ref="X11:X13"/>
    <mergeCell ref="Y11:Y13"/>
    <mergeCell ref="P12:Q12"/>
    <mergeCell ref="A2:AT2"/>
    <mergeCell ref="A4:AT4"/>
    <mergeCell ref="B5:AT5"/>
    <mergeCell ref="B6:K6"/>
    <mergeCell ref="I9:I10"/>
    <mergeCell ref="AD9:AO10"/>
    <mergeCell ref="J9:J10"/>
    <mergeCell ref="K9:K10"/>
    <mergeCell ref="L9:L10"/>
    <mergeCell ref="M9:M10"/>
    <mergeCell ref="N9:W10"/>
    <mergeCell ref="X9:X10"/>
    <mergeCell ref="AP9:AP10"/>
    <mergeCell ref="V12:W12"/>
    <mergeCell ref="M11:M13"/>
    <mergeCell ref="AD12:AF12"/>
    <mergeCell ref="AQ11:AT11"/>
    <mergeCell ref="A11:A13"/>
    <mergeCell ref="B11:B13"/>
    <mergeCell ref="C11:C13"/>
    <mergeCell ref="D11:D13"/>
    <mergeCell ref="E11:E13"/>
    <mergeCell ref="F11:F13"/>
    <mergeCell ref="G11:G13"/>
    <mergeCell ref="H11:H13"/>
    <mergeCell ref="I11:I13"/>
    <mergeCell ref="J11:J13"/>
    <mergeCell ref="K11:K13"/>
    <mergeCell ref="L11:L13"/>
    <mergeCell ref="R12:S12"/>
    <mergeCell ref="T12:U12"/>
    <mergeCell ref="W20:W21"/>
    <mergeCell ref="X20:X21"/>
    <mergeCell ref="Y20:Y21"/>
    <mergeCell ref="Z16:Z21"/>
    <mergeCell ref="AA16:AA21"/>
    <mergeCell ref="P20:P21"/>
    <mergeCell ref="Q20:Q21"/>
    <mergeCell ref="R20:R21"/>
    <mergeCell ref="S20:S21"/>
    <mergeCell ref="T20:T21"/>
    <mergeCell ref="U20:U21"/>
    <mergeCell ref="V20:V21"/>
    <mergeCell ref="U16:U19"/>
    <mergeCell ref="V16:V19"/>
    <mergeCell ref="W16:W19"/>
    <mergeCell ref="X16:X19"/>
    <mergeCell ref="Q16:Q19"/>
    <mergeCell ref="R16:R19"/>
    <mergeCell ref="S16:S19"/>
    <mergeCell ref="T16:T19"/>
    <mergeCell ref="AR12:AS12"/>
    <mergeCell ref="Z11:Z13"/>
    <mergeCell ref="AA11:AA13"/>
    <mergeCell ref="AB11:AB13"/>
    <mergeCell ref="AC11:AC13"/>
    <mergeCell ref="AG12:AI12"/>
    <mergeCell ref="AJ12:AL12"/>
    <mergeCell ref="AM12:AO12"/>
    <mergeCell ref="AD11:AO11"/>
    <mergeCell ref="AP11:AP13"/>
    <mergeCell ref="E16:E24"/>
    <mergeCell ref="I22:I24"/>
    <mergeCell ref="J22:J24"/>
    <mergeCell ref="K22:K24"/>
    <mergeCell ref="L22:L24"/>
    <mergeCell ref="M22:M24"/>
    <mergeCell ref="N22:N24"/>
    <mergeCell ref="L88:N88"/>
    <mergeCell ref="L89:N89"/>
    <mergeCell ref="K16:K19"/>
    <mergeCell ref="L16:L19"/>
    <mergeCell ref="M16:M19"/>
    <mergeCell ref="N16:N19"/>
    <mergeCell ref="I50:I54"/>
    <mergeCell ref="J50:J54"/>
    <mergeCell ref="K50:K54"/>
    <mergeCell ref="I71:I73"/>
    <mergeCell ref="J71:J73"/>
    <mergeCell ref="K71:K73"/>
    <mergeCell ref="L71:L73"/>
    <mergeCell ref="M71:M73"/>
    <mergeCell ref="N71:N73"/>
    <mergeCell ref="I77:I79"/>
    <mergeCell ref="J77:J79"/>
    <mergeCell ref="O22:O24"/>
    <mergeCell ref="P22:P24"/>
    <mergeCell ref="Q22:Q24"/>
    <mergeCell ref="R22:R24"/>
    <mergeCell ref="S22:S24"/>
    <mergeCell ref="T22:T24"/>
    <mergeCell ref="U22:U24"/>
    <mergeCell ref="V22:V24"/>
    <mergeCell ref="W22:W24"/>
    <mergeCell ref="AQ22:AQ24"/>
    <mergeCell ref="AR22:AR24"/>
    <mergeCell ref="AS22:AS24"/>
    <mergeCell ref="AT22:AT24"/>
    <mergeCell ref="E27:E31"/>
    <mergeCell ref="I27:I31"/>
    <mergeCell ref="J27:J31"/>
    <mergeCell ref="K27:K31"/>
    <mergeCell ref="L27:L31"/>
    <mergeCell ref="M27:M31"/>
    <mergeCell ref="N27:N31"/>
    <mergeCell ref="O27:O31"/>
    <mergeCell ref="P27:P31"/>
    <mergeCell ref="Q27:Q31"/>
    <mergeCell ref="R27:R31"/>
    <mergeCell ref="S27:S31"/>
    <mergeCell ref="T27:T31"/>
    <mergeCell ref="U27:U31"/>
    <mergeCell ref="V27:V31"/>
    <mergeCell ref="W27:W31"/>
    <mergeCell ref="X27:X31"/>
    <mergeCell ref="Y27:Y31"/>
    <mergeCell ref="Z27:Z31"/>
    <mergeCell ref="AA27:AA31"/>
    <mergeCell ref="AQ27:AQ31"/>
    <mergeCell ref="AR27:AR31"/>
    <mergeCell ref="AS27:AS31"/>
    <mergeCell ref="AT27:AT31"/>
    <mergeCell ref="E32:E33"/>
    <mergeCell ref="I32:I33"/>
    <mergeCell ref="J32:J33"/>
    <mergeCell ref="K32:K33"/>
    <mergeCell ref="L32:L33"/>
    <mergeCell ref="M32:M33"/>
    <mergeCell ref="N32:N33"/>
    <mergeCell ref="O32:O33"/>
    <mergeCell ref="P32:P33"/>
    <mergeCell ref="Q32:Q33"/>
    <mergeCell ref="R32:R33"/>
    <mergeCell ref="S32:S33"/>
    <mergeCell ref="T32:T33"/>
    <mergeCell ref="U32:U33"/>
    <mergeCell ref="V32:V33"/>
    <mergeCell ref="W32:W33"/>
    <mergeCell ref="X32:X33"/>
    <mergeCell ref="Y32:Y33"/>
    <mergeCell ref="Z32:Z33"/>
    <mergeCell ref="AA32:AA33"/>
    <mergeCell ref="X58:X69"/>
    <mergeCell ref="Y58:Y69"/>
    <mergeCell ref="Z58:Z69"/>
    <mergeCell ref="AA58:AA69"/>
    <mergeCell ref="AQ32:AQ33"/>
    <mergeCell ref="AR32:AR33"/>
    <mergeCell ref="AS32:AS33"/>
    <mergeCell ref="AT32:AT33"/>
    <mergeCell ref="I58:I69"/>
    <mergeCell ref="J58:J69"/>
    <mergeCell ref="K58:K69"/>
    <mergeCell ref="L58:L69"/>
    <mergeCell ref="M58:M69"/>
    <mergeCell ref="N58:N69"/>
    <mergeCell ref="O58:O69"/>
    <mergeCell ref="P58:P69"/>
    <mergeCell ref="Q58:Q69"/>
    <mergeCell ref="R58:R69"/>
    <mergeCell ref="S58:S69"/>
    <mergeCell ref="T58:T69"/>
    <mergeCell ref="U58:U69"/>
    <mergeCell ref="V58:V69"/>
    <mergeCell ref="W58:W69"/>
    <mergeCell ref="Z36:Z37"/>
    <mergeCell ref="AQ58:AQ69"/>
    <mergeCell ref="AR58:AR69"/>
    <mergeCell ref="AS58:AS69"/>
    <mergeCell ref="AT58:AT69"/>
    <mergeCell ref="AP60:AP62"/>
    <mergeCell ref="AP67:AP69"/>
    <mergeCell ref="E50:E69"/>
    <mergeCell ref="I74:I75"/>
    <mergeCell ref="J74:J75"/>
    <mergeCell ref="K74:K75"/>
    <mergeCell ref="L74:L75"/>
    <mergeCell ref="M74:M75"/>
    <mergeCell ref="N74:N75"/>
    <mergeCell ref="O74:O75"/>
    <mergeCell ref="P74:P75"/>
    <mergeCell ref="Q74:Q75"/>
    <mergeCell ref="R74:R75"/>
    <mergeCell ref="S74:S75"/>
    <mergeCell ref="T74:T75"/>
    <mergeCell ref="U74:U75"/>
    <mergeCell ref="V74:V75"/>
    <mergeCell ref="W74:W75"/>
    <mergeCell ref="X74:X75"/>
    <mergeCell ref="Y74:Y75"/>
    <mergeCell ref="AM74:AM75"/>
    <mergeCell ref="AN74:AN75"/>
    <mergeCell ref="AO74:AO75"/>
    <mergeCell ref="AP74:AP75"/>
    <mergeCell ref="E71:E76"/>
    <mergeCell ref="AQ74:AQ76"/>
    <mergeCell ref="AT74:AT76"/>
    <mergeCell ref="AS74:AS76"/>
    <mergeCell ref="AR74:AR76"/>
    <mergeCell ref="O71:O73"/>
    <mergeCell ref="P71:P73"/>
    <mergeCell ref="Q71:Q73"/>
    <mergeCell ref="R71:R73"/>
    <mergeCell ref="T80:T83"/>
    <mergeCell ref="U80:U83"/>
    <mergeCell ref="V80:V83"/>
    <mergeCell ref="W80:W83"/>
    <mergeCell ref="X80:X83"/>
    <mergeCell ref="Y80:Y83"/>
    <mergeCell ref="E77:E83"/>
    <mergeCell ref="I80:I83"/>
    <mergeCell ref="J80:J83"/>
    <mergeCell ref="K80:K83"/>
    <mergeCell ref="L80:L83"/>
    <mergeCell ref="M80:M83"/>
    <mergeCell ref="N80:N83"/>
    <mergeCell ref="O80:O83"/>
    <mergeCell ref="P80:P83"/>
    <mergeCell ref="K77:K79"/>
    <mergeCell ref="L77:L79"/>
    <mergeCell ref="M77:M79"/>
    <mergeCell ref="N77:N79"/>
    <mergeCell ref="O77:O79"/>
    <mergeCell ref="Q77:Q79"/>
    <mergeCell ref="AR80:AR83"/>
    <mergeCell ref="AS80:AS83"/>
    <mergeCell ref="AT80:AT83"/>
    <mergeCell ref="D71:D83"/>
    <mergeCell ref="AJ82:AJ83"/>
    <mergeCell ref="AK82:AK83"/>
    <mergeCell ref="AL82:AL83"/>
    <mergeCell ref="AM82:AM83"/>
    <mergeCell ref="AN82:AN83"/>
    <mergeCell ref="AO82:AO83"/>
    <mergeCell ref="AP82:AP83"/>
    <mergeCell ref="AQ80:AQ83"/>
    <mergeCell ref="Z80:Z83"/>
    <mergeCell ref="AA80:AA83"/>
    <mergeCell ref="AB82:AB83"/>
    <mergeCell ref="AD82:AD83"/>
    <mergeCell ref="AE82:AE83"/>
    <mergeCell ref="AF82:AF83"/>
    <mergeCell ref="AG82:AG83"/>
    <mergeCell ref="AH82:AH83"/>
    <mergeCell ref="AI82:AI83"/>
    <mergeCell ref="Q80:Q83"/>
    <mergeCell ref="R80:R83"/>
    <mergeCell ref="S80:S83"/>
  </mergeCells>
  <dataValidations xWindow="1169" yWindow="171" count="27">
    <dataValidation allowBlank="1" showInputMessage="1" showErrorMessage="1" promptTitle="Acciones de mitigación:" prompt="Incluya acciones de prevención para la reducción de ocurrencia de riesgos" sqref="AT12"/>
    <dataValidation allowBlank="1" showInputMessage="1" showErrorMessage="1" promptTitle="Calificación:" prompt="Riesgos que pueden suscitar a la hora de desarrollar las acciones encaminadas a cumpllir con los productos y resultados definidos." sqref="AR12"/>
    <dataValidation allowBlank="1" showInputMessage="1" showErrorMessage="1" promptTitle="Riesgo Asociado:" prompt="Incluya aqui la probabilidad de ocurrencia de un evento que pueda entorpecer la realización del producto" sqref="AQ12"/>
    <dataValidation allowBlank="1" showInputMessage="1" showErrorMessage="1" promptTitle="Meta:" prompt="Constituye la expresión concreta y cuantificable de los productos previamente definidos. " sqref="N11"/>
    <dataValidation allowBlank="1" showInputMessage="1" showErrorMessage="1" promptTitle="Cronograma:" prompt="Esquema básico donde se distribuye y organiza en forma de secuencia temporal el periodo en el que se debe dar cuenta el logro de las metas. " sqref="AD11:AO11"/>
    <dataValidation allowBlank="1" showInputMessage="1" showErrorMessage="1" promptTitle="Trimestre 1:" prompt="Enero, Febrero, Marzo_x000a_" sqref="AD12:AF12"/>
    <dataValidation allowBlank="1" showInputMessage="1" showErrorMessage="1" promptTitle="Trimestre 2:" prompt="Abril, Mayo, Junio" sqref="AG12:AI12"/>
    <dataValidation allowBlank="1" showInputMessage="1" showErrorMessage="1" promptTitle="Trimestre 4:" prompt="Julio, Agosto, Septiembre" sqref="AJ12:AL12"/>
    <dataValidation allowBlank="1" showInputMessage="1" showErrorMessage="1" promptTitle="Trimestre 4:" prompt="Octubre, Noviembre, Diciembre" sqref="AM12:AO12"/>
    <dataValidation allowBlank="1" showInputMessage="1" showErrorMessage="1" promptTitle="Actividades generales: " prompt="Contemple en este espacio, las principales actividades que deberán ser realizadas para el cumplimiento del producto._x000a_" sqref="AB11:AB13 AC11"/>
    <dataValidation allowBlank="1" showInputMessage="1" showErrorMessage="1" promptTitle="Responsable(s) Solidario(s):" prompt="Incluya los responsables que están involucrados con el logro del producto_x000a_" sqref="AA11:AA13"/>
    <dataValidation allowBlank="1" showInputMessage="1" showErrorMessage="1" promptTitle="Responsable Primario:" prompt="Incluya los responsables directos del logro del producto_x000a_" sqref="Z11:Z13"/>
    <dataValidation allowBlank="1" showInputMessage="1" showErrorMessage="1" promptTitle="Medio de verificación:" prompt="Especifique aquí las evidencias concretas que darán cuenta del logro del producto y de las metas establecidas en el plan." sqref="Y11:Y13"/>
    <dataValidation allowBlank="1" showInputMessage="1" showErrorMessage="1" promptTitle="Resultado:" prompt="Indique el resultado del PEI " sqref="A11 C11:D11"/>
    <dataValidation allowBlank="1" showInputMessage="1" showErrorMessage="1" promptTitle="Indicador del producto:" prompt="Es una herramienta de medición del producto. Sólo mide, no opina." sqref="L11:L14"/>
    <dataValidation allowBlank="1" showInputMessage="1" showErrorMessage="1" promptTitle="Resultado Estratégico:" prompt="Según la apuesta estratégica del PEI que corresponda al área, incluir los resultados estratégicos para el año 2016." sqref="E11:E13"/>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F11:F13 G11:H11"/>
    <dataValidation allowBlank="1" showInputMessage="1" showErrorMessage="1" promptTitle="Producto:" prompt="Son bienes y/o servicios que se estarán ejecutando desde el área organizacional, tomando como referencia las operaciones plasmadas en el PEI. " sqref="I11:I13"/>
    <dataValidation allowBlank="1" showInputMessage="1" showErrorMessage="1" promptTitle="Descripción del producto: " prompt="Breve detalle del producto." sqref="J11:J13"/>
    <dataValidation allowBlank="1" showInputMessage="1" showErrorMessage="1" promptTitle="Beneficiario:" prompt="Persona o entidad a quien va dirigido el producto. " sqref="K11:K13"/>
    <dataValidation allowBlank="1" showInputMessage="1" showErrorMessage="1" promptTitle="Línea base:" prompt="Valor presente del producto._x000a__x000a__x000a_" sqref="M11:M13"/>
    <dataValidation allowBlank="1" showInputMessage="1" showErrorMessage="1" promptTitle="Meta" prompt="Expresión concreta y cuantificable de los logros del producto que se planea alcanzar en cada trimestre del año._x000a_" sqref="V12 R12 T12 N12:P12"/>
    <dataValidation allowBlank="1" showInputMessage="1" showErrorMessage="1" promptTitle="Meta 1er trimestre" prompt="Expresión concreta y cuantificable de los logros del producto que se planea alcanzar en el primer trimestre del año._x000a_" sqref="Q13 S13 U13 W13"/>
    <dataValidation allowBlank="1" showInputMessage="1" showErrorMessage="1" promptTitle="Resultado esperado del producto" prompt="Indique qué se espera alcanzar con el logro del producto" sqref="X11:X13"/>
    <dataValidation allowBlank="1" showInputMessage="1" showErrorMessage="1" prompt="Incluir aqui apuesta dependiente del área estratégica del PEI_x000a_" sqref="C8"/>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3"/>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3"/>
  </dataValidations>
  <pageMargins left="0.31496062992125984" right="0.31496062992125984" top="0.74803149606299213" bottom="0.74803149606299213" header="0.31496062992125984" footer="0.31496062992125984"/>
  <pageSetup paperSize="5" scale="2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
  <sheetViews>
    <sheetView view="pageBreakPreview" zoomScale="60" zoomScaleNormal="60" workbookViewId="0">
      <selection activeCell="A14" sqref="A14:AT20"/>
    </sheetView>
  </sheetViews>
  <sheetFormatPr baseColWidth="10" defaultRowHeight="15" x14ac:dyDescent="0.25"/>
  <cols>
    <col min="1" max="1" width="26.42578125" style="2" bestFit="1" customWidth="1"/>
    <col min="2" max="2" width="20.140625" style="2" customWidth="1"/>
    <col min="3" max="3" width="19" style="2" customWidth="1"/>
    <col min="4" max="4" width="17.42578125" style="2" customWidth="1"/>
    <col min="5" max="5" width="31" style="3" customWidth="1"/>
    <col min="6" max="8" width="0" style="2" hidden="1" customWidth="1"/>
    <col min="9" max="9" width="26.7109375" style="10" customWidth="1"/>
    <col min="10" max="10" width="25" style="10" hidden="1" customWidth="1"/>
    <col min="11" max="11" width="12.5703125" style="4" hidden="1" customWidth="1"/>
    <col min="12" max="12" width="18.7109375" style="2" hidden="1" customWidth="1"/>
    <col min="13" max="14" width="0" style="2" hidden="1" customWidth="1"/>
    <col min="15" max="15" width="15.85546875" style="2" hidden="1" customWidth="1"/>
    <col min="16" max="16" width="12.7109375" style="2" hidden="1" customWidth="1"/>
    <col min="17" max="17" width="0" style="2" hidden="1" customWidth="1"/>
    <col min="18" max="18" width="12.7109375" style="2" hidden="1" customWidth="1"/>
    <col min="19" max="19" width="0" style="2" hidden="1" customWidth="1"/>
    <col min="20" max="20" width="12.7109375" style="2" hidden="1" customWidth="1"/>
    <col min="21" max="21" width="0" style="2" hidden="1" customWidth="1"/>
    <col min="22" max="22" width="12.7109375" style="2" hidden="1" customWidth="1"/>
    <col min="23" max="23" width="0" style="2" hidden="1" customWidth="1"/>
    <col min="24" max="24" width="27" style="2" hidden="1" customWidth="1"/>
    <col min="25" max="25" width="22.42578125" style="2" bestFit="1" customWidth="1"/>
    <col min="26" max="26" width="22.5703125" style="2" bestFit="1" customWidth="1"/>
    <col min="27" max="27" width="23.42578125" style="2" customWidth="1"/>
    <col min="28" max="28" width="26.42578125" style="2" customWidth="1"/>
    <col min="29" max="29" width="21.140625" style="2" hidden="1" customWidth="1"/>
    <col min="30" max="30" width="2.42578125" style="2" bestFit="1" customWidth="1"/>
    <col min="31" max="31" width="2.28515625" style="2" bestFit="1" customWidth="1"/>
    <col min="32" max="32" width="3.28515625" style="2" bestFit="1" customWidth="1"/>
    <col min="33" max="33" width="2.5703125" style="2" bestFit="1" customWidth="1"/>
    <col min="34" max="34" width="3.28515625" style="2" bestFit="1" customWidth="1"/>
    <col min="35" max="36" width="2.140625" style="2" bestFit="1" customWidth="1"/>
    <col min="37" max="37" width="2.5703125" style="2" bestFit="1" customWidth="1"/>
    <col min="38" max="38" width="2.28515625" style="2" bestFit="1" customWidth="1"/>
    <col min="39" max="41" width="2.7109375" style="2" bestFit="1" customWidth="1"/>
    <col min="42" max="42" width="23.42578125" style="2" customWidth="1"/>
    <col min="43" max="43" width="21" style="2" customWidth="1"/>
    <col min="44" max="44" width="14.7109375" style="2" customWidth="1"/>
    <col min="45" max="45" width="14.28515625" style="2" customWidth="1"/>
    <col min="46" max="46" width="25.7109375" style="2" customWidth="1"/>
    <col min="47" max="16384" width="11.42578125" style="2"/>
  </cols>
  <sheetData>
    <row r="1" spans="1:46" s="5" customFormat="1" ht="40.5" customHeight="1" x14ac:dyDescent="0.65">
      <c r="A1" s="456" t="s">
        <v>57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t="s">
        <v>1</v>
      </c>
      <c r="AR1" s="456"/>
      <c r="AS1" s="456"/>
      <c r="AT1" s="456"/>
    </row>
    <row r="2" spans="1:46" s="6" customFormat="1" ht="35.25" customHeight="1" x14ac:dyDescent="0.25">
      <c r="A2" s="438" t="s">
        <v>0</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row>
    <row r="3" spans="1:46" s="6" customFormat="1" ht="25.5" customHeight="1" x14ac:dyDescent="0.25">
      <c r="K3" s="66"/>
    </row>
    <row r="4" spans="1:46" s="6" customFormat="1" ht="32.25" customHeight="1" x14ac:dyDescent="0.25">
      <c r="A4" s="440" t="s">
        <v>277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row>
    <row r="5" spans="1:46" s="1" customFormat="1" ht="18.75" x14ac:dyDescent="0.3">
      <c r="A5" s="50" t="s">
        <v>2</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row>
    <row r="6" spans="1:46" s="7" customFormat="1" ht="18.75" customHeight="1" x14ac:dyDescent="0.25">
      <c r="A6" s="50" t="s">
        <v>58</v>
      </c>
      <c r="B6" s="441" t="s">
        <v>110</v>
      </c>
      <c r="C6" s="441"/>
      <c r="D6" s="441"/>
      <c r="E6" s="441"/>
      <c r="F6" s="441"/>
      <c r="G6" s="441"/>
      <c r="H6" s="441"/>
      <c r="I6" s="441"/>
      <c r="J6" s="441"/>
      <c r="K6" s="44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row>
    <row r="7" spans="1:46" s="7" customFormat="1" ht="18.75" x14ac:dyDescent="0.25">
      <c r="A7" s="50" t="s">
        <v>59</v>
      </c>
      <c r="B7" s="441" t="s">
        <v>125</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row>
    <row r="8" spans="1:46" ht="45" x14ac:dyDescent="0.25">
      <c r="A8" s="55" t="s">
        <v>3</v>
      </c>
      <c r="B8" s="4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70"/>
    </row>
    <row r="9" spans="1:46" ht="15.75" hidden="1" x14ac:dyDescent="0.25">
      <c r="A9" s="434">
        <v>1</v>
      </c>
      <c r="B9" s="433">
        <v>2</v>
      </c>
      <c r="C9" s="433">
        <v>3</v>
      </c>
      <c r="D9" s="433">
        <v>4</v>
      </c>
      <c r="E9" s="495">
        <v>5</v>
      </c>
      <c r="F9" s="433">
        <v>6</v>
      </c>
      <c r="G9" s="433">
        <v>7</v>
      </c>
      <c r="H9" s="433">
        <v>8</v>
      </c>
      <c r="I9" s="497">
        <v>6</v>
      </c>
      <c r="J9" s="500">
        <v>7</v>
      </c>
      <c r="K9" s="425">
        <v>8</v>
      </c>
      <c r="L9" s="446">
        <v>9</v>
      </c>
      <c r="M9" s="446">
        <v>10</v>
      </c>
      <c r="N9" s="442">
        <v>11</v>
      </c>
      <c r="O9" s="443"/>
      <c r="P9" s="443"/>
      <c r="Q9" s="443"/>
      <c r="R9" s="443"/>
      <c r="S9" s="443"/>
      <c r="T9" s="443"/>
      <c r="U9" s="443"/>
      <c r="V9" s="443"/>
      <c r="W9" s="443"/>
      <c r="X9" s="446">
        <v>12</v>
      </c>
      <c r="Y9" s="446">
        <v>13</v>
      </c>
      <c r="Z9" s="446">
        <v>14</v>
      </c>
      <c r="AA9" s="446">
        <v>15</v>
      </c>
      <c r="AB9" s="442">
        <v>16</v>
      </c>
      <c r="AC9" s="464"/>
      <c r="AD9" s="442">
        <v>17</v>
      </c>
      <c r="AE9" s="443"/>
      <c r="AF9" s="443"/>
      <c r="AG9" s="443"/>
      <c r="AH9" s="443"/>
      <c r="AI9" s="443"/>
      <c r="AJ9" s="443"/>
      <c r="AK9" s="443"/>
      <c r="AL9" s="443"/>
      <c r="AM9" s="443"/>
      <c r="AN9" s="443"/>
      <c r="AO9" s="443"/>
      <c r="AP9" s="446">
        <v>18</v>
      </c>
      <c r="AQ9" s="466">
        <v>19</v>
      </c>
      <c r="AR9" s="467"/>
      <c r="AS9" s="467"/>
      <c r="AT9" s="468"/>
    </row>
    <row r="10" spans="1:46" ht="15.75" hidden="1" x14ac:dyDescent="0.25">
      <c r="A10" s="434"/>
      <c r="B10" s="434"/>
      <c r="C10" s="434"/>
      <c r="D10" s="434"/>
      <c r="E10" s="496"/>
      <c r="F10" s="434"/>
      <c r="G10" s="434"/>
      <c r="H10" s="434"/>
      <c r="I10" s="498"/>
      <c r="J10" s="501"/>
      <c r="K10" s="502"/>
      <c r="L10" s="447"/>
      <c r="M10" s="448"/>
      <c r="N10" s="444"/>
      <c r="O10" s="445"/>
      <c r="P10" s="445"/>
      <c r="Q10" s="445"/>
      <c r="R10" s="445"/>
      <c r="S10" s="445"/>
      <c r="T10" s="445"/>
      <c r="U10" s="445"/>
      <c r="V10" s="445"/>
      <c r="W10" s="445"/>
      <c r="X10" s="448"/>
      <c r="Y10" s="448"/>
      <c r="Z10" s="447"/>
      <c r="AA10" s="447"/>
      <c r="AB10" s="444"/>
      <c r="AC10" s="465"/>
      <c r="AD10" s="444"/>
      <c r="AE10" s="445"/>
      <c r="AF10" s="445"/>
      <c r="AG10" s="445"/>
      <c r="AH10" s="445"/>
      <c r="AI10" s="445"/>
      <c r="AJ10" s="445"/>
      <c r="AK10" s="445"/>
      <c r="AL10" s="445"/>
      <c r="AM10" s="445"/>
      <c r="AN10" s="445"/>
      <c r="AO10" s="445"/>
      <c r="AP10" s="448"/>
      <c r="AQ10" s="444" t="s">
        <v>4</v>
      </c>
      <c r="AR10" s="445"/>
      <c r="AS10" s="445"/>
      <c r="AT10" s="451"/>
    </row>
    <row r="11" spans="1:46" s="6" customFormat="1" ht="15" customHeight="1" x14ac:dyDescent="0.25">
      <c r="A11" s="452" t="s">
        <v>56</v>
      </c>
      <c r="B11" s="425" t="s">
        <v>5</v>
      </c>
      <c r="C11" s="454" t="s">
        <v>6</v>
      </c>
      <c r="D11" s="431" t="s">
        <v>7</v>
      </c>
      <c r="E11" s="424" t="s">
        <v>98</v>
      </c>
      <c r="F11" s="425" t="s">
        <v>8</v>
      </c>
      <c r="G11" s="425" t="s">
        <v>9</v>
      </c>
      <c r="H11" s="425" t="s">
        <v>10</v>
      </c>
      <c r="I11" s="424" t="s">
        <v>11</v>
      </c>
      <c r="J11" s="425" t="s">
        <v>61</v>
      </c>
      <c r="K11" s="425" t="s">
        <v>12</v>
      </c>
      <c r="L11" s="424" t="s">
        <v>62</v>
      </c>
      <c r="M11" s="424" t="s">
        <v>274</v>
      </c>
      <c r="N11" s="431" t="s">
        <v>13</v>
      </c>
      <c r="O11" s="459"/>
      <c r="P11" s="459"/>
      <c r="Q11" s="459"/>
      <c r="R11" s="459"/>
      <c r="S11" s="459"/>
      <c r="T11" s="459"/>
      <c r="U11" s="459"/>
      <c r="V11" s="459"/>
      <c r="W11" s="454"/>
      <c r="X11" s="435" t="s">
        <v>64</v>
      </c>
      <c r="Y11" s="424" t="s">
        <v>67</v>
      </c>
      <c r="Z11" s="424" t="s">
        <v>14</v>
      </c>
      <c r="AA11" s="424" t="s">
        <v>15</v>
      </c>
      <c r="AB11" s="425" t="s">
        <v>66</v>
      </c>
      <c r="AC11" s="425" t="s">
        <v>175</v>
      </c>
      <c r="AD11" s="424" t="s">
        <v>16</v>
      </c>
      <c r="AE11" s="424"/>
      <c r="AF11" s="424"/>
      <c r="AG11" s="424"/>
      <c r="AH11" s="424"/>
      <c r="AI11" s="424"/>
      <c r="AJ11" s="424"/>
      <c r="AK11" s="424"/>
      <c r="AL11" s="424"/>
      <c r="AM11" s="424"/>
      <c r="AN11" s="424"/>
      <c r="AO11" s="424"/>
      <c r="AP11" s="425" t="s">
        <v>75</v>
      </c>
      <c r="AQ11" s="444" t="s">
        <v>4</v>
      </c>
      <c r="AR11" s="445"/>
      <c r="AS11" s="445"/>
      <c r="AT11" s="451"/>
    </row>
    <row r="12" spans="1:46" s="6" customFormat="1" ht="33.75" customHeight="1" x14ac:dyDescent="0.25">
      <c r="A12" s="453"/>
      <c r="B12" s="426"/>
      <c r="C12" s="455"/>
      <c r="D12" s="432"/>
      <c r="E12" s="424"/>
      <c r="F12" s="426"/>
      <c r="G12" s="426"/>
      <c r="H12" s="426"/>
      <c r="I12" s="424"/>
      <c r="J12" s="426"/>
      <c r="K12" s="426"/>
      <c r="L12" s="424"/>
      <c r="M12" s="424"/>
      <c r="N12" s="431" t="s">
        <v>275</v>
      </c>
      <c r="O12" s="461" t="s">
        <v>276</v>
      </c>
      <c r="P12" s="422" t="s">
        <v>25</v>
      </c>
      <c r="Q12" s="423"/>
      <c r="R12" s="422" t="s">
        <v>26</v>
      </c>
      <c r="S12" s="423"/>
      <c r="T12" s="422" t="s">
        <v>27</v>
      </c>
      <c r="U12" s="423"/>
      <c r="V12" s="422" t="s">
        <v>28</v>
      </c>
      <c r="W12" s="423"/>
      <c r="X12" s="436"/>
      <c r="Y12" s="424"/>
      <c r="Z12" s="424"/>
      <c r="AA12" s="424"/>
      <c r="AB12" s="426"/>
      <c r="AC12" s="426"/>
      <c r="AD12" s="427" t="s">
        <v>18</v>
      </c>
      <c r="AE12" s="427"/>
      <c r="AF12" s="427"/>
      <c r="AG12" s="427" t="s">
        <v>19</v>
      </c>
      <c r="AH12" s="427"/>
      <c r="AI12" s="427"/>
      <c r="AJ12" s="427" t="s">
        <v>20</v>
      </c>
      <c r="AK12" s="427"/>
      <c r="AL12" s="427"/>
      <c r="AM12" s="427" t="s">
        <v>21</v>
      </c>
      <c r="AN12" s="427"/>
      <c r="AO12" s="427"/>
      <c r="AP12" s="426"/>
      <c r="AQ12" s="425" t="s">
        <v>17</v>
      </c>
      <c r="AR12" s="422" t="s">
        <v>68</v>
      </c>
      <c r="AS12" s="423"/>
      <c r="AT12" s="457" t="s">
        <v>69</v>
      </c>
    </row>
    <row r="13" spans="1:46" s="56" customFormat="1" ht="30.75" customHeight="1" x14ac:dyDescent="0.25">
      <c r="A13" s="453"/>
      <c r="B13" s="426"/>
      <c r="C13" s="455"/>
      <c r="D13" s="432"/>
      <c r="E13" s="425"/>
      <c r="F13" s="426"/>
      <c r="G13" s="426"/>
      <c r="H13" s="426"/>
      <c r="I13" s="425"/>
      <c r="J13" s="426"/>
      <c r="K13" s="426"/>
      <c r="L13" s="425"/>
      <c r="M13" s="425"/>
      <c r="N13" s="432"/>
      <c r="O13" s="505"/>
      <c r="P13" s="57" t="s">
        <v>74</v>
      </c>
      <c r="Q13" s="57" t="s">
        <v>38</v>
      </c>
      <c r="R13" s="57" t="s">
        <v>74</v>
      </c>
      <c r="S13" s="57" t="s">
        <v>38</v>
      </c>
      <c r="T13" s="57" t="s">
        <v>74</v>
      </c>
      <c r="U13" s="57" t="s">
        <v>38</v>
      </c>
      <c r="V13" s="57" t="s">
        <v>74</v>
      </c>
      <c r="W13" s="57" t="s">
        <v>38</v>
      </c>
      <c r="X13" s="436"/>
      <c r="Y13" s="425"/>
      <c r="Z13" s="425"/>
      <c r="AA13" s="425"/>
      <c r="AB13" s="426"/>
      <c r="AC13" s="426"/>
      <c r="AD13" s="11" t="s">
        <v>29</v>
      </c>
      <c r="AE13" s="11" t="s">
        <v>30</v>
      </c>
      <c r="AF13" s="11" t="s">
        <v>31</v>
      </c>
      <c r="AG13" s="11" t="s">
        <v>32</v>
      </c>
      <c r="AH13" s="11" t="s">
        <v>31</v>
      </c>
      <c r="AI13" s="11" t="s">
        <v>33</v>
      </c>
      <c r="AJ13" s="11" t="s">
        <v>33</v>
      </c>
      <c r="AK13" s="11" t="s">
        <v>32</v>
      </c>
      <c r="AL13" s="11" t="s">
        <v>34</v>
      </c>
      <c r="AM13" s="11" t="s">
        <v>35</v>
      </c>
      <c r="AN13" s="11" t="s">
        <v>36</v>
      </c>
      <c r="AO13" s="11" t="s">
        <v>37</v>
      </c>
      <c r="AP13" s="426"/>
      <c r="AQ13" s="426"/>
      <c r="AR13" s="12" t="s">
        <v>22</v>
      </c>
      <c r="AS13" s="12" t="s">
        <v>23</v>
      </c>
      <c r="AT13" s="458"/>
    </row>
    <row r="14" spans="1:46" s="4" customFormat="1" ht="195" x14ac:dyDescent="0.25">
      <c r="A14" s="503" t="s">
        <v>97</v>
      </c>
      <c r="B14" s="504" t="s">
        <v>1018</v>
      </c>
      <c r="C14" s="503" t="s">
        <v>109</v>
      </c>
      <c r="D14" s="499" t="s">
        <v>102</v>
      </c>
      <c r="E14" s="267" t="s">
        <v>99</v>
      </c>
      <c r="F14" s="268"/>
      <c r="G14" s="268"/>
      <c r="H14" s="268"/>
      <c r="I14" s="274" t="s">
        <v>638</v>
      </c>
      <c r="J14" s="274" t="s">
        <v>639</v>
      </c>
      <c r="K14" s="150" t="s">
        <v>240</v>
      </c>
      <c r="L14" s="150" t="s">
        <v>640</v>
      </c>
      <c r="M14" s="150">
        <v>2</v>
      </c>
      <c r="N14" s="150">
        <v>4</v>
      </c>
      <c r="O14" s="207">
        <v>17842340</v>
      </c>
      <c r="P14" s="208"/>
      <c r="Q14" s="150">
        <v>1</v>
      </c>
      <c r="R14" s="208"/>
      <c r="S14" s="150">
        <v>1</v>
      </c>
      <c r="T14" s="208"/>
      <c r="U14" s="209">
        <v>1</v>
      </c>
      <c r="V14" s="208"/>
      <c r="W14" s="209">
        <v>1</v>
      </c>
      <c r="X14" s="150" t="s">
        <v>641</v>
      </c>
      <c r="Y14" s="150" t="s">
        <v>642</v>
      </c>
      <c r="Z14" s="274" t="s">
        <v>181</v>
      </c>
      <c r="AA14" s="274" t="s">
        <v>242</v>
      </c>
      <c r="AB14" s="150" t="s">
        <v>643</v>
      </c>
      <c r="AC14" s="208"/>
      <c r="AD14" s="208"/>
      <c r="AE14" s="208"/>
      <c r="AF14" s="150" t="s">
        <v>577</v>
      </c>
      <c r="AG14" s="208"/>
      <c r="AH14" s="208"/>
      <c r="AI14" s="150" t="s">
        <v>577</v>
      </c>
      <c r="AJ14" s="208"/>
      <c r="AK14" s="208"/>
      <c r="AL14" s="150" t="s">
        <v>577</v>
      </c>
      <c r="AM14" s="208"/>
      <c r="AN14" s="208"/>
      <c r="AO14" s="150" t="s">
        <v>577</v>
      </c>
      <c r="AP14" s="210">
        <v>35684480</v>
      </c>
      <c r="AQ14" s="150" t="s">
        <v>243</v>
      </c>
      <c r="AR14" s="150" t="s">
        <v>45</v>
      </c>
      <c r="AS14" s="150" t="s">
        <v>40</v>
      </c>
      <c r="AT14" s="150" t="s">
        <v>244</v>
      </c>
    </row>
    <row r="15" spans="1:46" s="3" customFormat="1" ht="75" hidden="1" x14ac:dyDescent="0.25">
      <c r="A15" s="503"/>
      <c r="B15" s="504"/>
      <c r="C15" s="503"/>
      <c r="D15" s="499"/>
      <c r="E15" s="267" t="s">
        <v>100</v>
      </c>
      <c r="F15" s="68"/>
      <c r="G15" s="68"/>
      <c r="H15" s="68"/>
      <c r="I15" s="268"/>
      <c r="J15" s="268"/>
      <c r="K15" s="268"/>
      <c r="L15" s="265"/>
      <c r="M15" s="102"/>
      <c r="N15" s="68"/>
      <c r="O15" s="71"/>
      <c r="P15" s="71"/>
      <c r="Q15" s="103"/>
      <c r="R15" s="71"/>
      <c r="S15" s="103"/>
      <c r="T15" s="71"/>
      <c r="U15" s="103"/>
      <c r="V15" s="71"/>
      <c r="W15" s="103"/>
      <c r="X15" s="268"/>
      <c r="Y15" s="268"/>
      <c r="Z15" s="268"/>
      <c r="AA15" s="268"/>
      <c r="AB15" s="268"/>
      <c r="AC15" s="68"/>
      <c r="AD15" s="68"/>
      <c r="AE15" s="68"/>
      <c r="AF15" s="68"/>
      <c r="AG15" s="68"/>
      <c r="AH15" s="68"/>
      <c r="AI15" s="68"/>
      <c r="AJ15" s="68"/>
      <c r="AK15" s="68"/>
      <c r="AL15" s="68"/>
      <c r="AM15" s="68"/>
      <c r="AN15" s="68"/>
      <c r="AO15" s="68"/>
      <c r="AP15" s="71"/>
      <c r="AQ15" s="265"/>
      <c r="AR15" s="271"/>
      <c r="AS15" s="271"/>
      <c r="AT15" s="268"/>
    </row>
    <row r="16" spans="1:46" s="3" customFormat="1" ht="150" x14ac:dyDescent="0.25">
      <c r="A16" s="503"/>
      <c r="B16" s="504"/>
      <c r="C16" s="503"/>
      <c r="D16" s="499"/>
      <c r="E16" s="267" t="s">
        <v>101</v>
      </c>
      <c r="F16" s="68"/>
      <c r="G16" s="68"/>
      <c r="H16" s="68"/>
      <c r="I16" s="265" t="s">
        <v>644</v>
      </c>
      <c r="J16" s="265" t="s">
        <v>645</v>
      </c>
      <c r="K16" s="275" t="s">
        <v>240</v>
      </c>
      <c r="L16" s="276" t="s">
        <v>241</v>
      </c>
      <c r="M16" s="211">
        <v>0</v>
      </c>
      <c r="N16" s="275" t="s">
        <v>646</v>
      </c>
      <c r="O16" s="212">
        <v>120000</v>
      </c>
      <c r="P16" s="80"/>
      <c r="Q16" s="276"/>
      <c r="R16" s="80"/>
      <c r="S16" s="276">
        <v>2000</v>
      </c>
      <c r="T16" s="80"/>
      <c r="U16" s="276"/>
      <c r="V16" s="80"/>
      <c r="W16" s="276">
        <v>2000</v>
      </c>
      <c r="X16" s="275" t="s">
        <v>246</v>
      </c>
      <c r="Y16" s="275" t="s">
        <v>642</v>
      </c>
      <c r="Z16" s="265" t="s">
        <v>181</v>
      </c>
      <c r="AA16" s="265" t="s">
        <v>245</v>
      </c>
      <c r="AB16" s="275" t="s">
        <v>647</v>
      </c>
      <c r="AC16" s="80"/>
      <c r="AD16" s="80"/>
      <c r="AE16" s="80"/>
      <c r="AF16" s="275" t="s">
        <v>577</v>
      </c>
      <c r="AG16" s="80"/>
      <c r="AH16" s="80"/>
      <c r="AI16" s="275" t="s">
        <v>577</v>
      </c>
      <c r="AJ16" s="80"/>
      <c r="AK16" s="80"/>
      <c r="AL16" s="275" t="s">
        <v>577</v>
      </c>
      <c r="AM16" s="80"/>
      <c r="AN16" s="80"/>
      <c r="AO16" s="275" t="s">
        <v>577</v>
      </c>
      <c r="AP16" s="212">
        <v>120000</v>
      </c>
      <c r="AQ16" s="275" t="s">
        <v>243</v>
      </c>
      <c r="AR16" s="275" t="s">
        <v>45</v>
      </c>
      <c r="AS16" s="275" t="s">
        <v>40</v>
      </c>
      <c r="AT16" s="275" t="s">
        <v>244</v>
      </c>
    </row>
    <row r="17" spans="1:46" s="3" customFormat="1" ht="150" x14ac:dyDescent="0.25">
      <c r="A17" s="503"/>
      <c r="B17" s="504"/>
      <c r="C17" s="503"/>
      <c r="D17" s="499" t="s">
        <v>104</v>
      </c>
      <c r="E17" s="267" t="s">
        <v>103</v>
      </c>
      <c r="F17" s="68"/>
      <c r="G17" s="68"/>
      <c r="H17" s="68"/>
      <c r="I17" s="268" t="s">
        <v>301</v>
      </c>
      <c r="J17" s="268" t="s">
        <v>302</v>
      </c>
      <c r="K17" s="265" t="s">
        <v>303</v>
      </c>
      <c r="L17" s="274" t="s">
        <v>304</v>
      </c>
      <c r="M17" s="265">
        <v>10</v>
      </c>
      <c r="N17" s="271">
        <v>4</v>
      </c>
      <c r="O17" s="265"/>
      <c r="P17" s="265"/>
      <c r="Q17" s="274">
        <v>1</v>
      </c>
      <c r="R17" s="274"/>
      <c r="S17" s="274">
        <v>1</v>
      </c>
      <c r="T17" s="274"/>
      <c r="U17" s="274">
        <v>1</v>
      </c>
      <c r="V17" s="274"/>
      <c r="W17" s="274">
        <v>1</v>
      </c>
      <c r="X17" s="278" t="s">
        <v>305</v>
      </c>
      <c r="Y17" s="104" t="s">
        <v>306</v>
      </c>
      <c r="Z17" s="104" t="s">
        <v>307</v>
      </c>
      <c r="AA17" s="104" t="s">
        <v>308</v>
      </c>
      <c r="AB17" s="104" t="s">
        <v>309</v>
      </c>
      <c r="AC17" s="104"/>
      <c r="AD17" s="104" t="s">
        <v>247</v>
      </c>
      <c r="AE17" s="104" t="s">
        <v>247</v>
      </c>
      <c r="AF17" s="104" t="s">
        <v>247</v>
      </c>
      <c r="AG17" s="104" t="s">
        <v>247</v>
      </c>
      <c r="AH17" s="104" t="s">
        <v>247</v>
      </c>
      <c r="AI17" s="104" t="s">
        <v>247</v>
      </c>
      <c r="AJ17" s="104" t="s">
        <v>247</v>
      </c>
      <c r="AK17" s="104" t="s">
        <v>247</v>
      </c>
      <c r="AL17" s="104" t="s">
        <v>247</v>
      </c>
      <c r="AM17" s="104" t="s">
        <v>247</v>
      </c>
      <c r="AN17" s="104" t="s">
        <v>247</v>
      </c>
      <c r="AO17" s="104" t="s">
        <v>247</v>
      </c>
      <c r="AP17" s="140">
        <v>288000</v>
      </c>
      <c r="AQ17" s="104" t="s">
        <v>310</v>
      </c>
      <c r="AR17" s="104" t="s">
        <v>311</v>
      </c>
      <c r="AS17" s="104" t="s">
        <v>312</v>
      </c>
      <c r="AT17" s="104" t="s">
        <v>313</v>
      </c>
    </row>
    <row r="18" spans="1:46" s="3" customFormat="1" ht="105" x14ac:dyDescent="0.25">
      <c r="A18" s="503"/>
      <c r="B18" s="504"/>
      <c r="C18" s="503"/>
      <c r="D18" s="499"/>
      <c r="E18" s="268" t="s">
        <v>105</v>
      </c>
      <c r="F18" s="68"/>
      <c r="G18" s="68"/>
      <c r="H18" s="68"/>
      <c r="I18" s="268" t="s">
        <v>314</v>
      </c>
      <c r="J18" s="268" t="s">
        <v>315</v>
      </c>
      <c r="K18" s="265" t="s">
        <v>303</v>
      </c>
      <c r="L18" s="279" t="s">
        <v>304</v>
      </c>
      <c r="M18" s="271">
        <v>10</v>
      </c>
      <c r="N18" s="271">
        <v>4</v>
      </c>
      <c r="O18" s="271"/>
      <c r="P18" s="271"/>
      <c r="Q18" s="279">
        <v>1</v>
      </c>
      <c r="R18" s="279"/>
      <c r="S18" s="279">
        <v>1</v>
      </c>
      <c r="T18" s="279"/>
      <c r="U18" s="279">
        <v>1</v>
      </c>
      <c r="V18" s="279"/>
      <c r="W18" s="279">
        <v>1</v>
      </c>
      <c r="X18" s="278" t="s">
        <v>316</v>
      </c>
      <c r="Y18" s="104" t="s">
        <v>317</v>
      </c>
      <c r="Z18" s="104" t="s">
        <v>182</v>
      </c>
      <c r="AA18" s="268" t="s">
        <v>318</v>
      </c>
      <c r="AB18" s="268" t="s">
        <v>319</v>
      </c>
      <c r="AC18" s="68"/>
      <c r="AD18" s="68" t="s">
        <v>247</v>
      </c>
      <c r="AE18" s="68" t="s">
        <v>247</v>
      </c>
      <c r="AF18" s="68" t="s">
        <v>247</v>
      </c>
      <c r="AG18" s="68" t="s">
        <v>247</v>
      </c>
      <c r="AH18" s="68" t="s">
        <v>247</v>
      </c>
      <c r="AI18" s="68" t="s">
        <v>247</v>
      </c>
      <c r="AJ18" s="68" t="s">
        <v>247</v>
      </c>
      <c r="AK18" s="68" t="s">
        <v>247</v>
      </c>
      <c r="AL18" s="68" t="s">
        <v>247</v>
      </c>
      <c r="AM18" s="68" t="s">
        <v>247</v>
      </c>
      <c r="AN18" s="68" t="s">
        <v>247</v>
      </c>
      <c r="AO18" s="68" t="s">
        <v>247</v>
      </c>
      <c r="AP18" s="141">
        <v>280000</v>
      </c>
      <c r="AQ18" s="268" t="s">
        <v>320</v>
      </c>
      <c r="AR18" s="68" t="s">
        <v>321</v>
      </c>
      <c r="AS18" s="68" t="s">
        <v>312</v>
      </c>
      <c r="AT18" s="268" t="s">
        <v>322</v>
      </c>
    </row>
    <row r="19" spans="1:46" s="3" customFormat="1" ht="90" hidden="1" customHeight="1" x14ac:dyDescent="0.25">
      <c r="A19" s="503"/>
      <c r="B19" s="504"/>
      <c r="C19" s="503"/>
      <c r="D19" s="503" t="s">
        <v>108</v>
      </c>
      <c r="E19" s="268" t="s">
        <v>106</v>
      </c>
      <c r="F19" s="68"/>
      <c r="G19" s="68"/>
      <c r="H19" s="68"/>
      <c r="I19" s="268"/>
      <c r="J19" s="268"/>
      <c r="K19" s="268"/>
      <c r="L19" s="268"/>
      <c r="M19" s="73"/>
      <c r="N19" s="68"/>
      <c r="O19" s="265"/>
      <c r="P19" s="265"/>
      <c r="Q19" s="265"/>
      <c r="R19" s="265"/>
      <c r="S19" s="265"/>
      <c r="T19" s="265"/>
      <c r="U19" s="265"/>
      <c r="V19" s="265"/>
      <c r="W19" s="265"/>
      <c r="X19" s="268"/>
      <c r="Y19" s="268"/>
      <c r="Z19" s="268"/>
      <c r="AA19" s="268"/>
      <c r="AB19" s="68"/>
      <c r="AC19" s="68"/>
      <c r="AD19" s="68"/>
      <c r="AE19" s="68"/>
      <c r="AF19" s="68"/>
      <c r="AG19" s="68"/>
      <c r="AH19" s="68"/>
      <c r="AI19" s="68"/>
      <c r="AJ19" s="68"/>
      <c r="AK19" s="68"/>
      <c r="AL19" s="68"/>
      <c r="AM19" s="68"/>
      <c r="AN19" s="68"/>
      <c r="AO19" s="68"/>
      <c r="AP19" s="68"/>
      <c r="AQ19" s="68"/>
      <c r="AR19" s="68"/>
      <c r="AS19" s="68"/>
      <c r="AT19" s="68"/>
    </row>
    <row r="20" spans="1:46" s="3" customFormat="1" ht="60" hidden="1" x14ac:dyDescent="0.25">
      <c r="A20" s="503"/>
      <c r="B20" s="504"/>
      <c r="C20" s="503"/>
      <c r="D20" s="503"/>
      <c r="E20" s="268" t="s">
        <v>107</v>
      </c>
      <c r="F20" s="68"/>
      <c r="G20" s="68"/>
      <c r="H20" s="68"/>
      <c r="I20" s="268"/>
      <c r="J20" s="268"/>
      <c r="K20" s="268"/>
      <c r="L20" s="268"/>
      <c r="M20" s="73"/>
      <c r="N20" s="68"/>
      <c r="O20" s="265"/>
      <c r="P20" s="265"/>
      <c r="Q20" s="265"/>
      <c r="R20" s="265"/>
      <c r="S20" s="265"/>
      <c r="T20" s="265"/>
      <c r="U20" s="265"/>
      <c r="V20" s="265"/>
      <c r="W20" s="265"/>
      <c r="X20" s="268"/>
      <c r="Y20" s="268"/>
      <c r="Z20" s="268"/>
      <c r="AA20" s="268"/>
      <c r="AB20" s="68"/>
      <c r="AC20" s="68"/>
      <c r="AD20" s="68"/>
      <c r="AE20" s="68"/>
      <c r="AF20" s="68"/>
      <c r="AG20" s="68"/>
      <c r="AH20" s="68"/>
      <c r="AI20" s="68"/>
      <c r="AJ20" s="68"/>
      <c r="AK20" s="68"/>
      <c r="AL20" s="68"/>
      <c r="AM20" s="68"/>
      <c r="AN20" s="68"/>
      <c r="AO20" s="68"/>
      <c r="AP20" s="68"/>
      <c r="AQ20" s="68"/>
      <c r="AR20" s="68"/>
      <c r="AS20" s="68"/>
      <c r="AT20" s="68"/>
    </row>
    <row r="25" spans="1:46" x14ac:dyDescent="0.25">
      <c r="D25" s="3"/>
      <c r="E25" s="4"/>
      <c r="I25" s="2"/>
      <c r="J25" s="2"/>
      <c r="K25" s="2"/>
      <c r="X25" s="3"/>
      <c r="Z25" s="22"/>
      <c r="AA25" s="22"/>
      <c r="AP25" s="72"/>
      <c r="AS25" s="24"/>
    </row>
    <row r="26" spans="1:46" x14ac:dyDescent="0.25">
      <c r="D26" s="3"/>
      <c r="E26" s="4"/>
      <c r="I26" s="2"/>
      <c r="J26" s="2"/>
      <c r="K26" s="2"/>
      <c r="L26" s="420" t="s">
        <v>272</v>
      </c>
      <c r="M26" s="420"/>
      <c r="N26" s="420"/>
      <c r="X26" s="3"/>
      <c r="Z26" s="22"/>
      <c r="AA26" s="22"/>
      <c r="AP26" s="72"/>
      <c r="AS26" s="24"/>
    </row>
    <row r="27" spans="1:46" x14ac:dyDescent="0.25">
      <c r="D27" s="3"/>
      <c r="E27" s="4"/>
      <c r="I27" s="2"/>
      <c r="J27" s="2"/>
      <c r="K27" s="2"/>
      <c r="L27" s="421" t="s">
        <v>273</v>
      </c>
      <c r="M27" s="421"/>
      <c r="N27" s="421"/>
      <c r="X27" s="3"/>
      <c r="Z27" s="22"/>
      <c r="AA27" s="22"/>
      <c r="AP27" s="72"/>
      <c r="AS27" s="24"/>
    </row>
  </sheetData>
  <mergeCells count="74">
    <mergeCell ref="AQ11:AT11"/>
    <mergeCell ref="AD12:AF12"/>
    <mergeCell ref="AG12:AI12"/>
    <mergeCell ref="AJ12:AL12"/>
    <mergeCell ref="AM12:AO12"/>
    <mergeCell ref="AQ12:AQ13"/>
    <mergeCell ref="AR12:AS12"/>
    <mergeCell ref="AT12:AT13"/>
    <mergeCell ref="V12:W12"/>
    <mergeCell ref="AB11:AB13"/>
    <mergeCell ref="AC11:AC13"/>
    <mergeCell ref="AD11:AO11"/>
    <mergeCell ref="AP11:AP13"/>
    <mergeCell ref="N12:N13"/>
    <mergeCell ref="O12:O13"/>
    <mergeCell ref="P12:Q12"/>
    <mergeCell ref="R12:S12"/>
    <mergeCell ref="T12:U12"/>
    <mergeCell ref="A14:A20"/>
    <mergeCell ref="B14:B20"/>
    <mergeCell ref="AB9:AC10"/>
    <mergeCell ref="D17:D18"/>
    <mergeCell ref="L9:L10"/>
    <mergeCell ref="M9:M10"/>
    <mergeCell ref="N9:W10"/>
    <mergeCell ref="X9:X10"/>
    <mergeCell ref="A11:A13"/>
    <mergeCell ref="B11:B13"/>
    <mergeCell ref="D19:D20"/>
    <mergeCell ref="C14:C20"/>
    <mergeCell ref="C11:C13"/>
    <mergeCell ref="D11:D13"/>
    <mergeCell ref="E11:E13"/>
    <mergeCell ref="F11:F13"/>
    <mergeCell ref="L11:L13"/>
    <mergeCell ref="M11:M13"/>
    <mergeCell ref="D14:D16"/>
    <mergeCell ref="AA9:AA10"/>
    <mergeCell ref="J9:J10"/>
    <mergeCell ref="K9:K10"/>
    <mergeCell ref="G11:G13"/>
    <mergeCell ref="H11:H13"/>
    <mergeCell ref="I11:I13"/>
    <mergeCell ref="J11:J13"/>
    <mergeCell ref="K11:K13"/>
    <mergeCell ref="N11:W11"/>
    <mergeCell ref="X11:X13"/>
    <mergeCell ref="Y11:Y13"/>
    <mergeCell ref="Z11:Z13"/>
    <mergeCell ref="AA11:AA13"/>
    <mergeCell ref="H9:H10"/>
    <mergeCell ref="I9:I10"/>
    <mergeCell ref="AP9:AP10"/>
    <mergeCell ref="AQ9:AT9"/>
    <mergeCell ref="AQ10:AT10"/>
    <mergeCell ref="AD9:AO10"/>
    <mergeCell ref="Y9:Y10"/>
    <mergeCell ref="Z9:Z10"/>
    <mergeCell ref="L26:N26"/>
    <mergeCell ref="L27:N27"/>
    <mergeCell ref="B7:AT7"/>
    <mergeCell ref="B6:K6"/>
    <mergeCell ref="A1:AT1"/>
    <mergeCell ref="A2:AT2"/>
    <mergeCell ref="A4:AT4"/>
    <mergeCell ref="B5:AT5"/>
    <mergeCell ref="C8:AT8"/>
    <mergeCell ref="A9:A10"/>
    <mergeCell ref="B9:B10"/>
    <mergeCell ref="C9:C10"/>
    <mergeCell ref="D9:D10"/>
    <mergeCell ref="E9:E10"/>
    <mergeCell ref="F9:F10"/>
    <mergeCell ref="G9:G10"/>
  </mergeCells>
  <dataValidations count="27">
    <dataValidation allowBlank="1" showInputMessage="1" showErrorMessage="1" prompt="Incluir aqui apuesta dependiente del área estratégica del PEI_x000a_" sqref="C8"/>
    <dataValidation allowBlank="1" showInputMessage="1" showErrorMessage="1" promptTitle="Meta 1er trimestre" prompt="Expresión concreta y cuantificable de los logros del producto que se planea alcanzar en el primer trimestre del año._x000a_" sqref="Q13 S13 U13 W13"/>
    <dataValidation allowBlank="1" showInputMessage="1" showErrorMessage="1" promptTitle="Meta" prompt="Expresión concreta y cuantificable de los logros del producto que se planea alcanzar en cada trimestre del año._x000a_" sqref="V12 R12 T12 N12:P12"/>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11:H11 F11:F13"/>
    <dataValidation allowBlank="1" showInputMessage="1" showErrorMessage="1" promptTitle="Resultado:" prompt="Indique el resultado del PEI " sqref="A11 C11:D11"/>
    <dataValidation allowBlank="1" showInputMessage="1" showErrorMessage="1" promptTitle="Actividades generales: " prompt="Contemple en este espacio, las principales actividades que deberán ser realizadas para el cumplimiento del producto._x000a_" sqref="AC11 AB11:AB13"/>
    <dataValidation allowBlank="1" showInputMessage="1" showErrorMessage="1" promptTitle="Trimestre 4:" prompt="Octubre, Noviembre, Diciembre" sqref="AM12:AO12"/>
    <dataValidation allowBlank="1" showInputMessage="1" showErrorMessage="1" promptTitle="Trimestre 4:" prompt="Julio, Agosto, Septiembre" sqref="AJ12:AL12"/>
    <dataValidation allowBlank="1" showInputMessage="1" showErrorMessage="1" promptTitle="Trimestre 2:" prompt="Abril, Mayo, Junio" sqref="AG12:AI12"/>
    <dataValidation allowBlank="1" showInputMessage="1" showErrorMessage="1" promptTitle="Trimestre 1:" prompt="Enero, Febrero, Marzo_x000a_" sqref="AD12:AF12"/>
    <dataValidation allowBlank="1" showInputMessage="1" showErrorMessage="1" promptTitle="Cronograma:" prompt="Esquema básico donde se distribuye y organiza en forma de secuencia temporal el periodo en el que se debe dar cuenta el logro de las metas. " sqref="AD11:AO11"/>
    <dataValidation allowBlank="1" showInputMessage="1" showErrorMessage="1" promptTitle="Meta:" prompt="Constituye la expresión concreta y cuantificable de los productos previamente definidos. " sqref="N11"/>
    <dataValidation allowBlank="1" showInputMessage="1" showErrorMessage="1" promptTitle="Riesgo Asociado:" prompt="Incluya aqui la probabilidad de ocurrencia de un evento que pueda entorpecer la realización del producto" sqref="AQ12"/>
    <dataValidation allowBlank="1" showInputMessage="1" showErrorMessage="1" promptTitle="Calificación:" prompt="Riesgos que pueden suscitar a la hora de desarrollar las acciones encaminadas a cumpllir con los productos y resultados definidos." sqref="AR12"/>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3"/>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3"/>
    <dataValidation allowBlank="1" showInputMessage="1" showErrorMessage="1" promptTitle="Acciones de mitigación:" prompt="Incluya acciones de prevención para la reducción de ocurrencia de riesgos" sqref="AT12"/>
    <dataValidation allowBlank="1" showInputMessage="1" showErrorMessage="1" promptTitle="Resultado esperado del producto" prompt="Indique qué se espera alcanzar con el logro del producto" sqref="X11:X13"/>
    <dataValidation allowBlank="1" showInputMessage="1" showErrorMessage="1" promptTitle="Línea base:" prompt="Valor presente del producto._x000a__x000a__x000a_" sqref="M11:M13"/>
    <dataValidation allowBlank="1" showInputMessage="1" showErrorMessage="1" promptTitle="Beneficiario:" prompt="Persona o entidad a quien va dirigido el producto. " sqref="K11:K13"/>
    <dataValidation allowBlank="1" showInputMessage="1" showErrorMessage="1" promptTitle="Descripción del producto: " prompt="Breve detalle del producto." sqref="J11:J13"/>
    <dataValidation allowBlank="1" showInputMessage="1" showErrorMessage="1" promptTitle="Producto:" prompt="Son bienes y/o servicios que se estarán ejecutando desde el área organizacional, tomando como referencia las operaciones plasmadas en el PEI. " sqref="I11:I13"/>
    <dataValidation allowBlank="1" showInputMessage="1" showErrorMessage="1" promptTitle="Resultado Estratégico:" prompt="Según la apuesta estratégica del PEI que corresponda al área, incluir los resultados estratégicos para el año 2016." sqref="E11:E13"/>
    <dataValidation allowBlank="1" showInputMessage="1" showErrorMessage="1" promptTitle="Indicador del producto:" prompt="Es una herramienta de medición del producto. Sólo mide, no opina." sqref="L11:L13"/>
    <dataValidation allowBlank="1" showInputMessage="1" showErrorMessage="1" promptTitle="Medio de verificación:" prompt="Especifique aquí las evidencias concretas que darán cuenta del logro del producto y de las metas establecidas en el plan." sqref="Y11:Y13"/>
    <dataValidation allowBlank="1" showInputMessage="1" showErrorMessage="1" promptTitle="Responsable Primario:" prompt="Incluya los responsables directos del logro del producto_x000a_" sqref="Z11:Z13"/>
    <dataValidation allowBlank="1" showInputMessage="1" showErrorMessage="1" promptTitle="Responsable(s) Solidario(s):" prompt="Incluya los responsables que están involucrados con el logro del producto_x000a_" sqref="AA11:AA13"/>
  </dataValidations>
  <pageMargins left="0.23622047244094491" right="0.23622047244094491" top="0.74803149606299213" bottom="0.74803149606299213" header="0.31496062992125984" footer="0.31496062992125984"/>
  <pageSetup paperSize="5" scale="2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tabSelected="1" view="pageBreakPreview" topLeftCell="C12" zoomScale="80" zoomScaleNormal="90" zoomScaleSheetLayoutView="80" workbookViewId="0">
      <selection activeCell="AE16" sqref="AE16"/>
    </sheetView>
  </sheetViews>
  <sheetFormatPr baseColWidth="10" defaultRowHeight="15" x14ac:dyDescent="0.25"/>
  <cols>
    <col min="1" max="1" width="26.42578125" style="2" bestFit="1" customWidth="1"/>
    <col min="2" max="2" width="23" style="2" customWidth="1"/>
    <col min="3" max="3" width="25.28515625" style="2" bestFit="1" customWidth="1"/>
    <col min="4" max="4" width="28" style="2" bestFit="1" customWidth="1"/>
    <col min="5" max="5" width="40.5703125" style="2" customWidth="1"/>
    <col min="6" max="6" width="15.7109375" style="2" hidden="1" customWidth="1"/>
    <col min="7" max="8" width="11.42578125" style="2" hidden="1" customWidth="1"/>
    <col min="9" max="9" width="26.42578125" style="2" customWidth="1"/>
    <col min="10" max="10" width="28.42578125" style="2" hidden="1" customWidth="1"/>
    <col min="11" max="11" width="24.7109375" style="2" hidden="1" customWidth="1"/>
    <col min="12" max="13" width="11.42578125" style="2" hidden="1" customWidth="1"/>
    <col min="14" max="14" width="12.85546875" style="2" hidden="1" customWidth="1"/>
    <col min="15" max="15" width="21.42578125" style="2" hidden="1" customWidth="1"/>
    <col min="16" max="16" width="22.7109375" style="2" hidden="1" customWidth="1"/>
    <col min="17" max="17" width="8" style="2" hidden="1" customWidth="1"/>
    <col min="18" max="18" width="16.28515625" style="2" hidden="1" customWidth="1"/>
    <col min="19" max="19" width="11.42578125" style="2" hidden="1" customWidth="1"/>
    <col min="20" max="20" width="15.42578125" style="2" hidden="1" customWidth="1"/>
    <col min="21" max="23" width="11.42578125" style="2" hidden="1" customWidth="1"/>
    <col min="24" max="24" width="30.5703125" style="2" hidden="1" customWidth="1"/>
    <col min="25" max="25" width="29.42578125" style="2" customWidth="1"/>
    <col min="26" max="26" width="19.28515625" style="10" customWidth="1"/>
    <col min="27" max="27" width="22.85546875" style="10" customWidth="1"/>
    <col min="28" max="28" width="49.5703125" style="2" customWidth="1"/>
    <col min="29" max="29" width="22.28515625" style="2" hidden="1" customWidth="1"/>
    <col min="30" max="41" width="3.140625" style="2" customWidth="1"/>
    <col min="42" max="42" width="22" style="2" customWidth="1"/>
    <col min="43" max="43" width="39.42578125" style="2" customWidth="1"/>
    <col min="44" max="45" width="15.140625" style="2" customWidth="1"/>
    <col min="46" max="46" width="24.140625" style="2" customWidth="1"/>
    <col min="47" max="16384" width="11.42578125" style="2"/>
  </cols>
  <sheetData>
    <row r="1" spans="1:46" s="5" customFormat="1" ht="40.5" customHeight="1" x14ac:dyDescent="0.65">
      <c r="A1" s="456" t="s">
        <v>57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t="s">
        <v>1</v>
      </c>
      <c r="AR1" s="456"/>
      <c r="AS1" s="456"/>
      <c r="AT1" s="456"/>
    </row>
    <row r="2" spans="1:46" s="6" customFormat="1" ht="35.25" customHeight="1" x14ac:dyDescent="0.25">
      <c r="A2" s="438" t="s">
        <v>0</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row>
    <row r="3" spans="1:46" s="6" customFormat="1" ht="25.5" customHeight="1" x14ac:dyDescent="0.25">
      <c r="K3" s="66"/>
    </row>
    <row r="4" spans="1:46" s="6" customFormat="1" ht="32.25" customHeight="1" x14ac:dyDescent="0.25">
      <c r="A4" s="440" t="s">
        <v>277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row>
    <row r="5" spans="1:46" s="7" customFormat="1" ht="18.75" x14ac:dyDescent="0.25">
      <c r="A5" s="50" t="s">
        <v>2</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row>
    <row r="6" spans="1:46" s="7" customFormat="1" ht="18.75" x14ac:dyDescent="0.25">
      <c r="A6" s="50" t="s">
        <v>58</v>
      </c>
      <c r="B6" s="441" t="s">
        <v>127</v>
      </c>
      <c r="C6" s="441"/>
      <c r="D6" s="441"/>
      <c r="E6" s="441"/>
      <c r="F6" s="441"/>
      <c r="G6" s="441"/>
      <c r="H6" s="441"/>
      <c r="I6" s="441"/>
      <c r="J6" s="441"/>
      <c r="K6" s="441"/>
      <c r="L6" s="51"/>
      <c r="M6" s="51"/>
      <c r="N6" s="51"/>
      <c r="O6" s="51"/>
      <c r="P6" s="51"/>
      <c r="Q6" s="51"/>
      <c r="R6" s="51"/>
      <c r="S6" s="51"/>
      <c r="T6" s="51"/>
      <c r="U6" s="51"/>
      <c r="V6" s="51"/>
      <c r="W6" s="51"/>
      <c r="X6" s="51"/>
      <c r="Y6" s="51"/>
      <c r="Z6" s="60"/>
      <c r="AA6" s="60"/>
      <c r="AB6" s="51"/>
      <c r="AC6" s="51"/>
      <c r="AD6" s="51"/>
      <c r="AE6" s="51"/>
      <c r="AF6" s="51"/>
      <c r="AG6" s="51"/>
      <c r="AH6" s="51"/>
      <c r="AI6" s="51"/>
      <c r="AJ6" s="51"/>
      <c r="AK6" s="51"/>
      <c r="AL6" s="51"/>
      <c r="AM6" s="51"/>
      <c r="AN6" s="51"/>
      <c r="AO6" s="51"/>
      <c r="AP6" s="51"/>
      <c r="AQ6" s="51"/>
      <c r="AR6" s="51"/>
      <c r="AS6" s="51"/>
      <c r="AT6" s="51"/>
    </row>
    <row r="7" spans="1:46" s="7" customFormat="1" ht="18.75" x14ac:dyDescent="0.25">
      <c r="A7" s="50" t="s">
        <v>59</v>
      </c>
      <c r="B7" s="441" t="s">
        <v>128</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row>
    <row r="8" spans="1:46" ht="45" x14ac:dyDescent="0.25">
      <c r="A8" s="55" t="s">
        <v>3</v>
      </c>
      <c r="B8" s="4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70"/>
    </row>
    <row r="9" spans="1:46" ht="15.75" hidden="1" x14ac:dyDescent="0.25">
      <c r="A9" s="427">
        <v>1</v>
      </c>
      <c r="B9" s="427">
        <v>2</v>
      </c>
      <c r="C9" s="511">
        <v>3</v>
      </c>
      <c r="D9" s="511">
        <v>4</v>
      </c>
      <c r="E9" s="511">
        <v>5</v>
      </c>
      <c r="F9" s="427">
        <v>6</v>
      </c>
      <c r="G9" s="427">
        <v>7</v>
      </c>
      <c r="H9" s="427">
        <v>8</v>
      </c>
      <c r="I9" s="427">
        <v>6</v>
      </c>
      <c r="J9" s="427">
        <v>7</v>
      </c>
      <c r="K9" s="427">
        <v>8</v>
      </c>
      <c r="L9" s="427">
        <v>9</v>
      </c>
      <c r="M9" s="427">
        <v>10</v>
      </c>
      <c r="N9" s="427">
        <v>11</v>
      </c>
      <c r="O9" s="427"/>
      <c r="P9" s="427"/>
      <c r="Q9" s="427"/>
      <c r="R9" s="427"/>
      <c r="S9" s="427"/>
      <c r="T9" s="427"/>
      <c r="U9" s="427"/>
      <c r="V9" s="427"/>
      <c r="W9" s="427"/>
      <c r="X9" s="427">
        <v>12</v>
      </c>
      <c r="Y9" s="427">
        <v>13</v>
      </c>
      <c r="Z9" s="510">
        <v>14</v>
      </c>
      <c r="AA9" s="510">
        <v>15</v>
      </c>
      <c r="AB9" s="427">
        <v>16</v>
      </c>
      <c r="AC9" s="427"/>
      <c r="AD9" s="427">
        <v>17</v>
      </c>
      <c r="AE9" s="427"/>
      <c r="AF9" s="427"/>
      <c r="AG9" s="427"/>
      <c r="AH9" s="427"/>
      <c r="AI9" s="427"/>
      <c r="AJ9" s="427"/>
      <c r="AK9" s="427"/>
      <c r="AL9" s="427"/>
      <c r="AM9" s="427"/>
      <c r="AN9" s="427"/>
      <c r="AO9" s="427"/>
      <c r="AP9" s="427">
        <v>18</v>
      </c>
      <c r="AQ9" s="427">
        <v>19</v>
      </c>
      <c r="AR9" s="427"/>
      <c r="AS9" s="427"/>
      <c r="AT9" s="427"/>
    </row>
    <row r="10" spans="1:46" ht="15.75" hidden="1" x14ac:dyDescent="0.25">
      <c r="A10" s="427"/>
      <c r="B10" s="427"/>
      <c r="C10" s="511"/>
      <c r="D10" s="511"/>
      <c r="E10" s="511"/>
      <c r="F10" s="427"/>
      <c r="G10" s="427"/>
      <c r="H10" s="427"/>
      <c r="I10" s="427"/>
      <c r="J10" s="427"/>
      <c r="K10" s="427"/>
      <c r="L10" s="427"/>
      <c r="M10" s="427"/>
      <c r="N10" s="427"/>
      <c r="O10" s="427"/>
      <c r="P10" s="427"/>
      <c r="Q10" s="427"/>
      <c r="R10" s="427"/>
      <c r="S10" s="427"/>
      <c r="T10" s="427"/>
      <c r="U10" s="427"/>
      <c r="V10" s="427"/>
      <c r="W10" s="427"/>
      <c r="X10" s="427"/>
      <c r="Y10" s="427"/>
      <c r="Z10" s="510"/>
      <c r="AA10" s="510"/>
      <c r="AB10" s="427"/>
      <c r="AC10" s="427"/>
      <c r="AD10" s="427"/>
      <c r="AE10" s="427"/>
      <c r="AF10" s="427"/>
      <c r="AG10" s="427"/>
      <c r="AH10" s="427"/>
      <c r="AI10" s="427"/>
      <c r="AJ10" s="427"/>
      <c r="AK10" s="427"/>
      <c r="AL10" s="427"/>
      <c r="AM10" s="427"/>
      <c r="AN10" s="427"/>
      <c r="AO10" s="427"/>
      <c r="AP10" s="427"/>
      <c r="AQ10" s="427" t="s">
        <v>4</v>
      </c>
      <c r="AR10" s="427"/>
      <c r="AS10" s="427"/>
      <c r="AT10" s="427"/>
    </row>
    <row r="11" spans="1:46" s="6" customFormat="1" ht="15" customHeight="1" x14ac:dyDescent="0.25">
      <c r="A11" s="452" t="s">
        <v>56</v>
      </c>
      <c r="B11" s="425" t="s">
        <v>5</v>
      </c>
      <c r="C11" s="454" t="s">
        <v>6</v>
      </c>
      <c r="D11" s="431" t="s">
        <v>7</v>
      </c>
      <c r="E11" s="424" t="s">
        <v>98</v>
      </c>
      <c r="F11" s="425" t="s">
        <v>8</v>
      </c>
      <c r="G11" s="425" t="s">
        <v>9</v>
      </c>
      <c r="H11" s="425" t="s">
        <v>10</v>
      </c>
      <c r="I11" s="424" t="s">
        <v>11</v>
      </c>
      <c r="J11" s="425" t="s">
        <v>61</v>
      </c>
      <c r="K11" s="425" t="s">
        <v>12</v>
      </c>
      <c r="L11" s="424" t="s">
        <v>62</v>
      </c>
      <c r="M11" s="424" t="s">
        <v>274</v>
      </c>
      <c r="N11" s="431" t="s">
        <v>13</v>
      </c>
      <c r="O11" s="459"/>
      <c r="P11" s="459"/>
      <c r="Q11" s="459"/>
      <c r="R11" s="459"/>
      <c r="S11" s="459"/>
      <c r="T11" s="459"/>
      <c r="U11" s="459"/>
      <c r="V11" s="459"/>
      <c r="W11" s="454"/>
      <c r="X11" s="435" t="s">
        <v>64</v>
      </c>
      <c r="Y11" s="424" t="s">
        <v>67</v>
      </c>
      <c r="Z11" s="424" t="s">
        <v>14</v>
      </c>
      <c r="AA11" s="424" t="s">
        <v>15</v>
      </c>
      <c r="AB11" s="425" t="s">
        <v>66</v>
      </c>
      <c r="AC11" s="425" t="s">
        <v>175</v>
      </c>
      <c r="AD11" s="424" t="s">
        <v>16</v>
      </c>
      <c r="AE11" s="424"/>
      <c r="AF11" s="424"/>
      <c r="AG11" s="424"/>
      <c r="AH11" s="424"/>
      <c r="AI11" s="424"/>
      <c r="AJ11" s="424"/>
      <c r="AK11" s="424"/>
      <c r="AL11" s="424"/>
      <c r="AM11" s="424"/>
      <c r="AN11" s="424"/>
      <c r="AO11" s="424"/>
      <c r="AP11" s="425" t="s">
        <v>75</v>
      </c>
      <c r="AQ11" s="444" t="s">
        <v>4</v>
      </c>
      <c r="AR11" s="445"/>
      <c r="AS11" s="445"/>
      <c r="AT11" s="451"/>
    </row>
    <row r="12" spans="1:46" s="6" customFormat="1" ht="33.75" customHeight="1" x14ac:dyDescent="0.25">
      <c r="A12" s="453"/>
      <c r="B12" s="426"/>
      <c r="C12" s="455"/>
      <c r="D12" s="432"/>
      <c r="E12" s="424"/>
      <c r="F12" s="426"/>
      <c r="G12" s="426"/>
      <c r="H12" s="426"/>
      <c r="I12" s="424"/>
      <c r="J12" s="426"/>
      <c r="K12" s="426"/>
      <c r="L12" s="424"/>
      <c r="M12" s="424"/>
      <c r="N12" s="431" t="s">
        <v>275</v>
      </c>
      <c r="O12" s="461" t="s">
        <v>276</v>
      </c>
      <c r="P12" s="422" t="s">
        <v>25</v>
      </c>
      <c r="Q12" s="423"/>
      <c r="R12" s="422" t="s">
        <v>26</v>
      </c>
      <c r="S12" s="423"/>
      <c r="T12" s="422" t="s">
        <v>27</v>
      </c>
      <c r="U12" s="423"/>
      <c r="V12" s="422" t="s">
        <v>28</v>
      </c>
      <c r="W12" s="423"/>
      <c r="X12" s="436"/>
      <c r="Y12" s="424"/>
      <c r="Z12" s="424"/>
      <c r="AA12" s="424"/>
      <c r="AB12" s="426"/>
      <c r="AC12" s="426"/>
      <c r="AD12" s="427" t="s">
        <v>18</v>
      </c>
      <c r="AE12" s="427"/>
      <c r="AF12" s="427"/>
      <c r="AG12" s="427" t="s">
        <v>19</v>
      </c>
      <c r="AH12" s="427"/>
      <c r="AI12" s="427"/>
      <c r="AJ12" s="427" t="s">
        <v>20</v>
      </c>
      <c r="AK12" s="427"/>
      <c r="AL12" s="427"/>
      <c r="AM12" s="427" t="s">
        <v>21</v>
      </c>
      <c r="AN12" s="427"/>
      <c r="AO12" s="427"/>
      <c r="AP12" s="426"/>
      <c r="AQ12" s="425" t="s">
        <v>17</v>
      </c>
      <c r="AR12" s="422" t="s">
        <v>68</v>
      </c>
      <c r="AS12" s="423"/>
      <c r="AT12" s="457" t="s">
        <v>69</v>
      </c>
    </row>
    <row r="13" spans="1:46" s="56" customFormat="1" ht="30.75" customHeight="1" x14ac:dyDescent="0.25">
      <c r="A13" s="453"/>
      <c r="B13" s="426"/>
      <c r="C13" s="455"/>
      <c r="D13" s="432"/>
      <c r="E13" s="425"/>
      <c r="F13" s="426"/>
      <c r="G13" s="426"/>
      <c r="H13" s="426"/>
      <c r="I13" s="425"/>
      <c r="J13" s="426"/>
      <c r="K13" s="426"/>
      <c r="L13" s="425"/>
      <c r="M13" s="425"/>
      <c r="N13" s="432"/>
      <c r="O13" s="505"/>
      <c r="P13" s="57" t="s">
        <v>74</v>
      </c>
      <c r="Q13" s="57" t="s">
        <v>38</v>
      </c>
      <c r="R13" s="57" t="s">
        <v>74</v>
      </c>
      <c r="S13" s="57" t="s">
        <v>38</v>
      </c>
      <c r="T13" s="57" t="s">
        <v>74</v>
      </c>
      <c r="U13" s="57" t="s">
        <v>38</v>
      </c>
      <c r="V13" s="57" t="s">
        <v>74</v>
      </c>
      <c r="W13" s="57" t="s">
        <v>38</v>
      </c>
      <c r="X13" s="436"/>
      <c r="Y13" s="425"/>
      <c r="Z13" s="425"/>
      <c r="AA13" s="425"/>
      <c r="AB13" s="426"/>
      <c r="AC13" s="426"/>
      <c r="AD13" s="11" t="s">
        <v>29</v>
      </c>
      <c r="AE13" s="11" t="s">
        <v>30</v>
      </c>
      <c r="AF13" s="11" t="s">
        <v>31</v>
      </c>
      <c r="AG13" s="11" t="s">
        <v>32</v>
      </c>
      <c r="AH13" s="11" t="s">
        <v>31</v>
      </c>
      <c r="AI13" s="11" t="s">
        <v>33</v>
      </c>
      <c r="AJ13" s="11" t="s">
        <v>33</v>
      </c>
      <c r="AK13" s="11" t="s">
        <v>32</v>
      </c>
      <c r="AL13" s="11" t="s">
        <v>34</v>
      </c>
      <c r="AM13" s="11" t="s">
        <v>35</v>
      </c>
      <c r="AN13" s="11" t="s">
        <v>36</v>
      </c>
      <c r="AO13" s="11" t="s">
        <v>37</v>
      </c>
      <c r="AP13" s="426"/>
      <c r="AQ13" s="426"/>
      <c r="AR13" s="12" t="s">
        <v>22</v>
      </c>
      <c r="AS13" s="12" t="s">
        <v>23</v>
      </c>
      <c r="AT13" s="458"/>
    </row>
    <row r="14" spans="1:46" s="3" customFormat="1" ht="183" customHeight="1" x14ac:dyDescent="0.25">
      <c r="A14" s="403" t="s">
        <v>157</v>
      </c>
      <c r="B14" s="463" t="s">
        <v>1017</v>
      </c>
      <c r="C14" s="509" t="s">
        <v>156</v>
      </c>
      <c r="D14" s="509" t="s">
        <v>143</v>
      </c>
      <c r="E14" s="506" t="s">
        <v>144</v>
      </c>
      <c r="F14" s="68"/>
      <c r="G14" s="68"/>
      <c r="H14" s="68"/>
      <c r="I14" s="143" t="s">
        <v>323</v>
      </c>
      <c r="J14" s="67" t="s">
        <v>324</v>
      </c>
      <c r="K14" s="270" t="s">
        <v>0</v>
      </c>
      <c r="L14" s="271" t="s">
        <v>325</v>
      </c>
      <c r="M14" s="271">
        <v>11</v>
      </c>
      <c r="N14" s="68">
        <v>20</v>
      </c>
      <c r="O14" s="105">
        <v>8240000</v>
      </c>
      <c r="P14" s="105"/>
      <c r="Q14" s="271">
        <v>2</v>
      </c>
      <c r="R14" s="105"/>
      <c r="S14" s="271">
        <v>0</v>
      </c>
      <c r="T14" s="105"/>
      <c r="U14" s="271">
        <v>0</v>
      </c>
      <c r="V14" s="271"/>
      <c r="W14" s="271">
        <v>20</v>
      </c>
      <c r="X14" s="268" t="s">
        <v>326</v>
      </c>
      <c r="Y14" s="268" t="s">
        <v>327</v>
      </c>
      <c r="Z14" s="265" t="s">
        <v>328</v>
      </c>
      <c r="AA14" s="265" t="s">
        <v>179</v>
      </c>
      <c r="AB14" s="277" t="s">
        <v>329</v>
      </c>
      <c r="AC14" s="68"/>
      <c r="AD14" s="68" t="s">
        <v>330</v>
      </c>
      <c r="AE14" s="68" t="s">
        <v>331</v>
      </c>
      <c r="AF14" s="68" t="s">
        <v>332</v>
      </c>
      <c r="AG14" s="68" t="s">
        <v>333</v>
      </c>
      <c r="AH14" s="68" t="s">
        <v>330</v>
      </c>
      <c r="AI14" s="87" t="s">
        <v>331</v>
      </c>
      <c r="AJ14" s="68" t="s">
        <v>332</v>
      </c>
      <c r="AK14" s="68" t="s">
        <v>333</v>
      </c>
      <c r="AL14" s="68" t="s">
        <v>330</v>
      </c>
      <c r="AM14" s="68" t="s">
        <v>331</v>
      </c>
      <c r="AN14" s="68" t="s">
        <v>332</v>
      </c>
      <c r="AO14" s="68" t="s">
        <v>333</v>
      </c>
      <c r="AP14" s="113">
        <v>8240000</v>
      </c>
      <c r="AQ14" s="277" t="s">
        <v>334</v>
      </c>
      <c r="AR14" s="265" t="s">
        <v>335</v>
      </c>
      <c r="AS14" s="265" t="s">
        <v>336</v>
      </c>
      <c r="AT14" s="268" t="s">
        <v>337</v>
      </c>
    </row>
    <row r="15" spans="1:46" ht="97.5" hidden="1" customHeight="1" x14ac:dyDescent="0.25">
      <c r="A15" s="403"/>
      <c r="B15" s="463"/>
      <c r="C15" s="509"/>
      <c r="D15" s="509"/>
      <c r="E15" s="507"/>
      <c r="F15" s="54"/>
      <c r="G15" s="54"/>
      <c r="H15" s="54"/>
      <c r="I15" s="84"/>
      <c r="J15" s="280"/>
      <c r="K15" s="268"/>
      <c r="L15" s="271"/>
      <c r="M15" s="118"/>
      <c r="N15" s="54"/>
      <c r="O15" s="54"/>
      <c r="P15" s="54"/>
      <c r="Q15" s="54"/>
      <c r="R15" s="54"/>
      <c r="S15" s="54"/>
      <c r="T15" s="54"/>
      <c r="U15" s="54"/>
      <c r="V15" s="54"/>
      <c r="W15" s="54"/>
      <c r="X15" s="280"/>
      <c r="Y15" s="268"/>
      <c r="Z15" s="265"/>
      <c r="AA15" s="265"/>
      <c r="AB15" s="277"/>
      <c r="AC15" s="54"/>
      <c r="AD15" s="68"/>
      <c r="AE15" s="68"/>
      <c r="AF15" s="68"/>
      <c r="AG15" s="68"/>
      <c r="AH15" s="68"/>
      <c r="AI15" s="87"/>
      <c r="AJ15" s="68"/>
      <c r="AK15" s="68"/>
      <c r="AL15" s="68"/>
      <c r="AM15" s="68"/>
      <c r="AN15" s="68"/>
      <c r="AO15" s="68"/>
      <c r="AP15" s="54"/>
      <c r="AQ15" s="277"/>
      <c r="AR15" s="265"/>
      <c r="AS15" s="265"/>
      <c r="AT15" s="268"/>
    </row>
    <row r="16" spans="1:46" ht="282.75" customHeight="1" x14ac:dyDescent="0.25">
      <c r="A16" s="403"/>
      <c r="B16" s="463"/>
      <c r="C16" s="509"/>
      <c r="D16" s="509"/>
      <c r="E16" s="507"/>
      <c r="F16" s="54"/>
      <c r="G16" s="54"/>
      <c r="H16" s="54"/>
      <c r="I16" s="391" t="s">
        <v>1106</v>
      </c>
      <c r="J16" s="376" t="s">
        <v>1107</v>
      </c>
      <c r="K16" s="376" t="s">
        <v>1108</v>
      </c>
      <c r="L16" s="367" t="s">
        <v>1109</v>
      </c>
      <c r="M16" s="372">
        <v>189</v>
      </c>
      <c r="N16" s="265" t="s">
        <v>1110</v>
      </c>
      <c r="O16" s="392" t="s">
        <v>1111</v>
      </c>
      <c r="P16" s="105">
        <v>236600</v>
      </c>
      <c r="Q16" s="274" t="s">
        <v>1112</v>
      </c>
      <c r="R16" s="105">
        <v>241150</v>
      </c>
      <c r="S16" s="274" t="s">
        <v>1113</v>
      </c>
      <c r="T16" s="105">
        <v>236600</v>
      </c>
      <c r="U16" s="274" t="s">
        <v>1112</v>
      </c>
      <c r="V16" s="105">
        <v>241150</v>
      </c>
      <c r="W16" s="274" t="s">
        <v>1113</v>
      </c>
      <c r="X16" s="67" t="s">
        <v>1114</v>
      </c>
      <c r="Y16" s="268" t="s">
        <v>1115</v>
      </c>
      <c r="Z16" s="265" t="s">
        <v>1116</v>
      </c>
      <c r="AA16" s="265" t="s">
        <v>1117</v>
      </c>
      <c r="AB16" s="67" t="s">
        <v>1118</v>
      </c>
      <c r="AC16" s="54"/>
      <c r="AD16" s="401" t="s">
        <v>1134</v>
      </c>
      <c r="AE16" s="401" t="s">
        <v>1134</v>
      </c>
      <c r="AF16" s="401" t="s">
        <v>1134</v>
      </c>
      <c r="AG16" s="401" t="s">
        <v>1134</v>
      </c>
      <c r="AH16" s="401" t="s">
        <v>1134</v>
      </c>
      <c r="AI16" s="401" t="s">
        <v>1134</v>
      </c>
      <c r="AJ16" s="401" t="s">
        <v>1134</v>
      </c>
      <c r="AK16" s="401" t="s">
        <v>1134</v>
      </c>
      <c r="AL16" s="401" t="s">
        <v>1134</v>
      </c>
      <c r="AM16" s="401" t="s">
        <v>1134</v>
      </c>
      <c r="AN16" s="401" t="s">
        <v>1134</v>
      </c>
      <c r="AO16" s="401" t="s">
        <v>1134</v>
      </c>
      <c r="AP16" s="105">
        <f t="shared" ref="AP16:AP17" si="0">+V16+T16+R16+P16</f>
        <v>955500</v>
      </c>
      <c r="AQ16" s="277" t="s">
        <v>1119</v>
      </c>
      <c r="AR16" s="265" t="s">
        <v>1120</v>
      </c>
      <c r="AS16" s="265" t="s">
        <v>1121</v>
      </c>
      <c r="AT16" s="268" t="s">
        <v>1122</v>
      </c>
    </row>
    <row r="17" spans="1:46" ht="145.5" customHeight="1" x14ac:dyDescent="0.25">
      <c r="A17" s="403"/>
      <c r="B17" s="463"/>
      <c r="C17" s="509"/>
      <c r="D17" s="509"/>
      <c r="E17" s="508"/>
      <c r="F17" s="54"/>
      <c r="G17" s="54"/>
      <c r="H17" s="54"/>
      <c r="I17" s="394" t="s">
        <v>1123</v>
      </c>
      <c r="J17" s="395" t="s">
        <v>1124</v>
      </c>
      <c r="K17" s="396" t="s">
        <v>1108</v>
      </c>
      <c r="L17" s="180" t="s">
        <v>1125</v>
      </c>
      <c r="M17" s="397">
        <v>148</v>
      </c>
      <c r="N17" s="265" t="s">
        <v>1126</v>
      </c>
      <c r="O17" s="398" t="s">
        <v>1127</v>
      </c>
      <c r="P17" s="105">
        <v>136500</v>
      </c>
      <c r="Q17" s="274" t="s">
        <v>1128</v>
      </c>
      <c r="R17" s="105">
        <v>141050</v>
      </c>
      <c r="S17" s="274" t="s">
        <v>1129</v>
      </c>
      <c r="T17" s="105">
        <v>136500</v>
      </c>
      <c r="U17" s="274" t="s">
        <v>1128</v>
      </c>
      <c r="V17" s="105">
        <v>141050</v>
      </c>
      <c r="W17" s="274" t="s">
        <v>1129</v>
      </c>
      <c r="X17" s="399" t="s">
        <v>1130</v>
      </c>
      <c r="Y17" s="104" t="s">
        <v>1131</v>
      </c>
      <c r="Z17" s="274" t="s">
        <v>1116</v>
      </c>
      <c r="AA17" s="274" t="s">
        <v>1132</v>
      </c>
      <c r="AB17" s="400" t="s">
        <v>1133</v>
      </c>
      <c r="AC17" s="181"/>
      <c r="AD17" s="393" t="s">
        <v>1100</v>
      </c>
      <c r="AE17" s="393" t="s">
        <v>1100</v>
      </c>
      <c r="AF17" s="393" t="s">
        <v>1100</v>
      </c>
      <c r="AG17" s="393" t="s">
        <v>1100</v>
      </c>
      <c r="AH17" s="393" t="s">
        <v>1100</v>
      </c>
      <c r="AI17" s="393" t="s">
        <v>1100</v>
      </c>
      <c r="AJ17" s="393" t="s">
        <v>1100</v>
      </c>
      <c r="AK17" s="393" t="s">
        <v>1100</v>
      </c>
      <c r="AL17" s="393" t="s">
        <v>1100</v>
      </c>
      <c r="AM17" s="393" t="s">
        <v>1100</v>
      </c>
      <c r="AN17" s="393" t="s">
        <v>1100</v>
      </c>
      <c r="AO17" s="393" t="s">
        <v>1100</v>
      </c>
      <c r="AP17" s="105">
        <f t="shared" si="0"/>
        <v>555100</v>
      </c>
      <c r="AQ17" s="278" t="s">
        <v>1119</v>
      </c>
      <c r="AR17" s="274" t="s">
        <v>1120</v>
      </c>
      <c r="AS17" s="274" t="s">
        <v>1121</v>
      </c>
      <c r="AT17" s="104" t="s">
        <v>1122</v>
      </c>
    </row>
    <row r="18" spans="1:46" s="65" customFormat="1" ht="45" customHeight="1" x14ac:dyDescent="0.25">
      <c r="A18" s="403"/>
      <c r="B18" s="463"/>
      <c r="C18" s="509"/>
      <c r="D18" s="509"/>
      <c r="E18" s="509" t="s">
        <v>145</v>
      </c>
      <c r="F18" s="64"/>
      <c r="G18" s="64"/>
      <c r="H18" s="64"/>
      <c r="I18" s="463" t="s">
        <v>546</v>
      </c>
      <c r="J18" s="403" t="s">
        <v>547</v>
      </c>
      <c r="K18" s="403" t="s">
        <v>0</v>
      </c>
      <c r="L18" s="403" t="s">
        <v>199</v>
      </c>
      <c r="M18" s="514">
        <v>0</v>
      </c>
      <c r="N18" s="512">
        <v>34</v>
      </c>
      <c r="O18" s="513">
        <v>2550000</v>
      </c>
      <c r="P18" s="513">
        <v>600000</v>
      </c>
      <c r="Q18" s="512">
        <v>8</v>
      </c>
      <c r="R18" s="513">
        <v>750000</v>
      </c>
      <c r="S18" s="512">
        <v>10</v>
      </c>
      <c r="T18" s="513">
        <v>750000</v>
      </c>
      <c r="U18" s="512">
        <v>10</v>
      </c>
      <c r="V18" s="513">
        <v>450000</v>
      </c>
      <c r="W18" s="512">
        <v>6</v>
      </c>
      <c r="X18" s="512" t="s">
        <v>548</v>
      </c>
      <c r="Y18" s="403" t="s">
        <v>549</v>
      </c>
      <c r="Z18" s="404" t="s">
        <v>454</v>
      </c>
      <c r="AA18" s="403" t="s">
        <v>550</v>
      </c>
      <c r="AB18" s="277" t="s">
        <v>551</v>
      </c>
      <c r="AC18" s="170"/>
      <c r="AD18" s="265">
        <v>2</v>
      </c>
      <c r="AE18" s="265">
        <v>3</v>
      </c>
      <c r="AF18" s="265">
        <v>3</v>
      </c>
      <c r="AG18" s="265">
        <v>3</v>
      </c>
      <c r="AH18" s="265">
        <v>3</v>
      </c>
      <c r="AI18" s="265">
        <v>4</v>
      </c>
      <c r="AJ18" s="265">
        <v>4</v>
      </c>
      <c r="AK18" s="265">
        <v>4</v>
      </c>
      <c r="AL18" s="265">
        <v>2</v>
      </c>
      <c r="AM18" s="265">
        <v>2</v>
      </c>
      <c r="AN18" s="265">
        <v>2</v>
      </c>
      <c r="AO18" s="265">
        <v>2</v>
      </c>
      <c r="AP18" s="484">
        <f>+O18</f>
        <v>2550000</v>
      </c>
      <c r="AQ18" s="160" t="s">
        <v>257</v>
      </c>
      <c r="AR18" s="160" t="s">
        <v>252</v>
      </c>
      <c r="AS18" s="160" t="s">
        <v>78</v>
      </c>
      <c r="AT18" s="168" t="s">
        <v>201</v>
      </c>
    </row>
    <row r="19" spans="1:46" s="65" customFormat="1" ht="45" x14ac:dyDescent="0.25">
      <c r="A19" s="403"/>
      <c r="B19" s="463"/>
      <c r="C19" s="509"/>
      <c r="D19" s="509"/>
      <c r="E19" s="509"/>
      <c r="F19" s="64"/>
      <c r="G19" s="64"/>
      <c r="H19" s="64"/>
      <c r="I19" s="463"/>
      <c r="J19" s="403"/>
      <c r="K19" s="403"/>
      <c r="L19" s="403"/>
      <c r="M19" s="514"/>
      <c r="N19" s="512"/>
      <c r="O19" s="513"/>
      <c r="P19" s="513"/>
      <c r="Q19" s="512"/>
      <c r="R19" s="513"/>
      <c r="S19" s="512"/>
      <c r="T19" s="513"/>
      <c r="U19" s="512"/>
      <c r="V19" s="513"/>
      <c r="W19" s="512"/>
      <c r="X19" s="512"/>
      <c r="Y19" s="403"/>
      <c r="Z19" s="404"/>
      <c r="AA19" s="403"/>
      <c r="AB19" s="277" t="s">
        <v>552</v>
      </c>
      <c r="AC19" s="170"/>
      <c r="AD19" s="160">
        <v>5</v>
      </c>
      <c r="AE19" s="160">
        <v>5</v>
      </c>
      <c r="AF19" s="160">
        <v>5</v>
      </c>
      <c r="AG19" s="160">
        <v>5</v>
      </c>
      <c r="AH19" s="160">
        <v>5</v>
      </c>
      <c r="AI19" s="160">
        <v>5</v>
      </c>
      <c r="AJ19" s="160">
        <v>4</v>
      </c>
      <c r="AK19" s="168"/>
      <c r="AL19" s="168"/>
      <c r="AM19" s="168"/>
      <c r="AN19" s="168"/>
      <c r="AO19" s="168"/>
      <c r="AP19" s="484"/>
      <c r="AQ19" s="160" t="s">
        <v>257</v>
      </c>
      <c r="AR19" s="160" t="s">
        <v>252</v>
      </c>
      <c r="AS19" s="160" t="s">
        <v>40</v>
      </c>
      <c r="AT19" s="168" t="s">
        <v>201</v>
      </c>
    </row>
    <row r="20" spans="1:46" s="65" customFormat="1" ht="81.75" customHeight="1" x14ac:dyDescent="0.25">
      <c r="A20" s="403"/>
      <c r="B20" s="463"/>
      <c r="C20" s="509"/>
      <c r="D20" s="509"/>
      <c r="E20" s="509"/>
      <c r="F20" s="64"/>
      <c r="G20" s="64"/>
      <c r="H20" s="64"/>
      <c r="I20" s="79" t="s">
        <v>553</v>
      </c>
      <c r="J20" s="268" t="s">
        <v>554</v>
      </c>
      <c r="K20" s="265" t="s">
        <v>0</v>
      </c>
      <c r="L20" s="265" t="s">
        <v>555</v>
      </c>
      <c r="M20" s="197">
        <v>0</v>
      </c>
      <c r="N20" s="271">
        <v>34</v>
      </c>
      <c r="O20" s="273">
        <v>1700000</v>
      </c>
      <c r="P20" s="273">
        <v>500000</v>
      </c>
      <c r="Q20" s="179">
        <v>10</v>
      </c>
      <c r="R20" s="273">
        <v>500000</v>
      </c>
      <c r="S20" s="179">
        <v>10</v>
      </c>
      <c r="T20" s="273">
        <v>500000</v>
      </c>
      <c r="U20" s="179">
        <v>10</v>
      </c>
      <c r="V20" s="273">
        <v>200000</v>
      </c>
      <c r="W20" s="179">
        <v>4</v>
      </c>
      <c r="X20" s="272" t="s">
        <v>556</v>
      </c>
      <c r="Y20" s="160" t="s">
        <v>557</v>
      </c>
      <c r="Z20" s="104" t="s">
        <v>454</v>
      </c>
      <c r="AA20" s="265" t="s">
        <v>518</v>
      </c>
      <c r="AB20" s="277" t="s">
        <v>558</v>
      </c>
      <c r="AC20" s="170"/>
      <c r="AD20" s="160">
        <v>17</v>
      </c>
      <c r="AE20" s="160">
        <v>17</v>
      </c>
      <c r="AF20" s="160">
        <v>0</v>
      </c>
      <c r="AG20" s="160">
        <v>0</v>
      </c>
      <c r="AH20" s="160">
        <v>0</v>
      </c>
      <c r="AI20" s="160">
        <v>0</v>
      </c>
      <c r="AJ20" s="160">
        <v>0</v>
      </c>
      <c r="AK20" s="160">
        <v>0</v>
      </c>
      <c r="AL20" s="160">
        <v>0</v>
      </c>
      <c r="AM20" s="160">
        <v>0</v>
      </c>
      <c r="AN20" s="160">
        <v>0</v>
      </c>
      <c r="AO20" s="160">
        <v>0</v>
      </c>
      <c r="AP20" s="158">
        <v>1700000</v>
      </c>
      <c r="AQ20" s="160" t="s">
        <v>257</v>
      </c>
      <c r="AR20" s="160" t="s">
        <v>252</v>
      </c>
      <c r="AS20" s="160" t="s">
        <v>40</v>
      </c>
      <c r="AT20" s="160" t="s">
        <v>201</v>
      </c>
    </row>
    <row r="21" spans="1:46" s="65" customFormat="1" ht="45" customHeight="1" x14ac:dyDescent="0.25">
      <c r="A21" s="403"/>
      <c r="B21" s="463"/>
      <c r="C21" s="509"/>
      <c r="D21" s="509"/>
      <c r="E21" s="509"/>
      <c r="F21" s="64"/>
      <c r="G21" s="64"/>
      <c r="H21" s="64"/>
      <c r="I21" s="463" t="s">
        <v>559</v>
      </c>
      <c r="J21" s="402" t="s">
        <v>560</v>
      </c>
      <c r="K21" s="403" t="s">
        <v>0</v>
      </c>
      <c r="L21" s="403" t="s">
        <v>561</v>
      </c>
      <c r="M21" s="514">
        <v>0</v>
      </c>
      <c r="N21" s="512">
        <v>8</v>
      </c>
      <c r="O21" s="513">
        <v>12000000</v>
      </c>
      <c r="P21" s="513">
        <v>3000000</v>
      </c>
      <c r="Q21" s="515">
        <v>2</v>
      </c>
      <c r="R21" s="513">
        <v>3000000</v>
      </c>
      <c r="S21" s="515">
        <v>2</v>
      </c>
      <c r="T21" s="513">
        <v>3000000</v>
      </c>
      <c r="U21" s="515">
        <v>2</v>
      </c>
      <c r="V21" s="513">
        <v>3000000</v>
      </c>
      <c r="W21" s="515">
        <v>2</v>
      </c>
      <c r="X21" s="483" t="s">
        <v>562</v>
      </c>
      <c r="Y21" s="476" t="s">
        <v>563</v>
      </c>
      <c r="Z21" s="404" t="s">
        <v>454</v>
      </c>
      <c r="AA21" s="403"/>
      <c r="AB21" s="280" t="s">
        <v>564</v>
      </c>
      <c r="AC21" s="168"/>
      <c r="AD21" s="160">
        <v>4</v>
      </c>
      <c r="AE21" s="160">
        <v>10</v>
      </c>
      <c r="AF21" s="160">
        <v>10</v>
      </c>
      <c r="AG21" s="160">
        <v>10</v>
      </c>
      <c r="AH21" s="160">
        <v>0</v>
      </c>
      <c r="AI21" s="160">
        <v>0</v>
      </c>
      <c r="AJ21" s="160">
        <v>0</v>
      </c>
      <c r="AK21" s="160">
        <v>0</v>
      </c>
      <c r="AL21" s="160">
        <v>0</v>
      </c>
      <c r="AM21" s="160">
        <v>0</v>
      </c>
      <c r="AN21" s="160">
        <v>0</v>
      </c>
      <c r="AO21" s="160">
        <v>0</v>
      </c>
      <c r="AP21" s="484">
        <f>+O21</f>
        <v>12000000</v>
      </c>
      <c r="AQ21" s="476" t="s">
        <v>257</v>
      </c>
      <c r="AR21" s="476" t="s">
        <v>252</v>
      </c>
      <c r="AS21" s="476" t="s">
        <v>40</v>
      </c>
      <c r="AT21" s="476" t="s">
        <v>201</v>
      </c>
    </row>
    <row r="22" spans="1:46" s="65" customFormat="1" ht="30" x14ac:dyDescent="0.25">
      <c r="A22" s="403"/>
      <c r="B22" s="463"/>
      <c r="C22" s="509"/>
      <c r="D22" s="509"/>
      <c r="E22" s="509"/>
      <c r="F22" s="64"/>
      <c r="G22" s="64"/>
      <c r="H22" s="64"/>
      <c r="I22" s="463"/>
      <c r="J22" s="402"/>
      <c r="K22" s="403"/>
      <c r="L22" s="403"/>
      <c r="M22" s="514"/>
      <c r="N22" s="512"/>
      <c r="O22" s="513"/>
      <c r="P22" s="513"/>
      <c r="Q22" s="515"/>
      <c r="R22" s="513"/>
      <c r="S22" s="515"/>
      <c r="T22" s="513"/>
      <c r="U22" s="515"/>
      <c r="V22" s="513"/>
      <c r="W22" s="515"/>
      <c r="X22" s="483"/>
      <c r="Y22" s="476"/>
      <c r="Z22" s="404"/>
      <c r="AA22" s="403"/>
      <c r="AB22" s="280" t="s">
        <v>565</v>
      </c>
      <c r="AC22" s="168"/>
      <c r="AD22" s="160">
        <v>1</v>
      </c>
      <c r="AE22" s="160">
        <v>1</v>
      </c>
      <c r="AF22" s="160">
        <v>1</v>
      </c>
      <c r="AG22" s="160">
        <v>1</v>
      </c>
      <c r="AH22" s="160">
        <v>1</v>
      </c>
      <c r="AI22" s="160">
        <v>1</v>
      </c>
      <c r="AJ22" s="160">
        <v>1</v>
      </c>
      <c r="AK22" s="160">
        <v>1</v>
      </c>
      <c r="AL22" s="160">
        <v>0</v>
      </c>
      <c r="AM22" s="160">
        <v>0</v>
      </c>
      <c r="AN22" s="160">
        <v>0</v>
      </c>
      <c r="AO22" s="160">
        <v>0</v>
      </c>
      <c r="AP22" s="484"/>
      <c r="AQ22" s="476"/>
      <c r="AR22" s="476"/>
      <c r="AS22" s="476"/>
      <c r="AT22" s="476"/>
    </row>
    <row r="23" spans="1:46" s="65" customFormat="1" x14ac:dyDescent="0.25">
      <c r="A23" s="403"/>
      <c r="B23" s="463"/>
      <c r="C23" s="509"/>
      <c r="D23" s="509"/>
      <c r="E23" s="509"/>
      <c r="F23" s="64"/>
      <c r="G23" s="64"/>
      <c r="H23" s="64"/>
      <c r="I23" s="463"/>
      <c r="J23" s="402"/>
      <c r="K23" s="403"/>
      <c r="L23" s="403"/>
      <c r="M23" s="514"/>
      <c r="N23" s="512"/>
      <c r="O23" s="513"/>
      <c r="P23" s="513"/>
      <c r="Q23" s="515"/>
      <c r="R23" s="513"/>
      <c r="S23" s="515"/>
      <c r="T23" s="513"/>
      <c r="U23" s="515"/>
      <c r="V23" s="513"/>
      <c r="W23" s="515"/>
      <c r="X23" s="483"/>
      <c r="Y23" s="476"/>
      <c r="Z23" s="404"/>
      <c r="AA23" s="403"/>
      <c r="AB23" s="280" t="s">
        <v>566</v>
      </c>
      <c r="AC23" s="168"/>
      <c r="AD23" s="160">
        <v>0</v>
      </c>
      <c r="AE23" s="160">
        <v>1</v>
      </c>
      <c r="AF23" s="160">
        <v>1</v>
      </c>
      <c r="AG23" s="160">
        <v>1</v>
      </c>
      <c r="AH23" s="160">
        <v>1</v>
      </c>
      <c r="AI23" s="160">
        <v>0</v>
      </c>
      <c r="AJ23" s="160">
        <v>0</v>
      </c>
      <c r="AK23" s="160">
        <v>1</v>
      </c>
      <c r="AL23" s="160">
        <v>1</v>
      </c>
      <c r="AM23" s="160"/>
      <c r="AN23" s="160">
        <v>1</v>
      </c>
      <c r="AO23" s="160">
        <v>1</v>
      </c>
      <c r="AP23" s="484"/>
      <c r="AQ23" s="476"/>
      <c r="AR23" s="476"/>
      <c r="AS23" s="476"/>
      <c r="AT23" s="476"/>
    </row>
    <row r="24" spans="1:46" s="65" customFormat="1" ht="93" customHeight="1" x14ac:dyDescent="0.25">
      <c r="A24" s="403"/>
      <c r="B24" s="463"/>
      <c r="C24" s="509"/>
      <c r="D24" s="509"/>
      <c r="E24" s="509"/>
      <c r="F24" s="64"/>
      <c r="G24" s="64"/>
      <c r="H24" s="64"/>
      <c r="I24" s="104" t="s">
        <v>1082</v>
      </c>
      <c r="J24" s="104" t="s">
        <v>1083</v>
      </c>
      <c r="K24" s="274" t="s">
        <v>0</v>
      </c>
      <c r="L24" s="274" t="s">
        <v>1084</v>
      </c>
      <c r="M24" s="279">
        <v>34</v>
      </c>
      <c r="N24" s="279">
        <v>34</v>
      </c>
      <c r="O24" s="377">
        <v>14000000</v>
      </c>
      <c r="P24" s="377">
        <v>3294117.65</v>
      </c>
      <c r="Q24" s="279">
        <v>8</v>
      </c>
      <c r="R24" s="377">
        <v>3294117.65</v>
      </c>
      <c r="S24" s="279">
        <v>8</v>
      </c>
      <c r="T24" s="377">
        <v>3705882.39</v>
      </c>
      <c r="U24" s="279">
        <v>9</v>
      </c>
      <c r="V24" s="377">
        <v>3705882.39</v>
      </c>
      <c r="W24" s="279">
        <v>9</v>
      </c>
      <c r="X24" s="378" t="s">
        <v>1085</v>
      </c>
      <c r="Y24" s="274" t="s">
        <v>1086</v>
      </c>
      <c r="Z24" s="274" t="s">
        <v>1087</v>
      </c>
      <c r="AA24" s="274" t="s">
        <v>60</v>
      </c>
      <c r="AB24" s="104" t="s">
        <v>1088</v>
      </c>
      <c r="AC24" s="104"/>
      <c r="AD24" s="274" t="s">
        <v>577</v>
      </c>
      <c r="AE24" s="274" t="s">
        <v>577</v>
      </c>
      <c r="AF24" s="274" t="s">
        <v>577</v>
      </c>
      <c r="AG24" s="274" t="s">
        <v>577</v>
      </c>
      <c r="AH24" s="274" t="s">
        <v>577</v>
      </c>
      <c r="AI24" s="274" t="s">
        <v>577</v>
      </c>
      <c r="AJ24" s="274" t="s">
        <v>577</v>
      </c>
      <c r="AK24" s="274" t="s">
        <v>577</v>
      </c>
      <c r="AL24" s="274" t="s">
        <v>577</v>
      </c>
      <c r="AM24" s="274" t="s">
        <v>577</v>
      </c>
      <c r="AN24" s="274" t="s">
        <v>577</v>
      </c>
      <c r="AO24" s="274" t="s">
        <v>577</v>
      </c>
      <c r="AP24" s="377">
        <v>14000000</v>
      </c>
      <c r="AQ24" s="274" t="s">
        <v>1089</v>
      </c>
      <c r="AR24" s="274" t="s">
        <v>252</v>
      </c>
      <c r="AS24" s="274" t="s">
        <v>40</v>
      </c>
      <c r="AT24" s="104" t="s">
        <v>201</v>
      </c>
    </row>
    <row r="25" spans="1:46" ht="34.5" customHeight="1" x14ac:dyDescent="0.25">
      <c r="A25" s="403"/>
      <c r="B25" s="463"/>
      <c r="C25" s="509"/>
      <c r="D25" s="509"/>
      <c r="E25" s="509" t="s">
        <v>146</v>
      </c>
      <c r="F25" s="54"/>
      <c r="G25" s="54"/>
      <c r="H25" s="54"/>
      <c r="I25" s="410" t="s">
        <v>203</v>
      </c>
      <c r="J25" s="404" t="s">
        <v>567</v>
      </c>
      <c r="K25" s="404" t="s">
        <v>0</v>
      </c>
      <c r="L25" s="404" t="s">
        <v>254</v>
      </c>
      <c r="M25" s="416">
        <v>0</v>
      </c>
      <c r="N25" s="416">
        <v>1</v>
      </c>
      <c r="O25" s="408"/>
      <c r="P25" s="408"/>
      <c r="Q25" s="516"/>
      <c r="R25" s="513">
        <v>674603</v>
      </c>
      <c r="S25" s="516">
        <v>0.5</v>
      </c>
      <c r="T25" s="408"/>
      <c r="U25" s="516"/>
      <c r="V25" s="513">
        <v>674603</v>
      </c>
      <c r="W25" s="516">
        <v>0.5</v>
      </c>
      <c r="X25" s="404" t="s">
        <v>255</v>
      </c>
      <c r="Y25" s="404" t="s">
        <v>256</v>
      </c>
      <c r="Z25" s="404" t="s">
        <v>568</v>
      </c>
      <c r="AA25" s="404" t="s">
        <v>184</v>
      </c>
      <c r="AB25" s="278" t="s">
        <v>569</v>
      </c>
      <c r="AC25" s="181"/>
      <c r="AD25" s="279">
        <v>0</v>
      </c>
      <c r="AE25" s="279">
        <v>0</v>
      </c>
      <c r="AF25" s="279">
        <v>0</v>
      </c>
      <c r="AG25" s="279">
        <v>0</v>
      </c>
      <c r="AH25" s="279">
        <v>0</v>
      </c>
      <c r="AI25" s="279">
        <v>1</v>
      </c>
      <c r="AJ25" s="279">
        <v>0</v>
      </c>
      <c r="AK25" s="279">
        <v>0</v>
      </c>
      <c r="AL25" s="279">
        <v>0</v>
      </c>
      <c r="AM25" s="279">
        <v>0</v>
      </c>
      <c r="AN25" s="279">
        <v>0</v>
      </c>
      <c r="AO25" s="279">
        <v>1</v>
      </c>
      <c r="AP25" s="518">
        <v>1349206</v>
      </c>
      <c r="AQ25" s="404" t="s">
        <v>257</v>
      </c>
      <c r="AR25" s="404" t="s">
        <v>252</v>
      </c>
      <c r="AS25" s="404" t="s">
        <v>40</v>
      </c>
      <c r="AT25" s="404" t="s">
        <v>201</v>
      </c>
    </row>
    <row r="26" spans="1:46" ht="35.25" customHeight="1" x14ac:dyDescent="0.25">
      <c r="A26" s="403"/>
      <c r="B26" s="463"/>
      <c r="C26" s="509"/>
      <c r="D26" s="509"/>
      <c r="E26" s="509"/>
      <c r="F26" s="54"/>
      <c r="G26" s="54"/>
      <c r="H26" s="54"/>
      <c r="I26" s="410"/>
      <c r="J26" s="404"/>
      <c r="K26" s="404"/>
      <c r="L26" s="404"/>
      <c r="M26" s="416"/>
      <c r="N26" s="416"/>
      <c r="O26" s="408"/>
      <c r="P26" s="408"/>
      <c r="Q26" s="516"/>
      <c r="R26" s="513"/>
      <c r="S26" s="516"/>
      <c r="T26" s="408"/>
      <c r="U26" s="516"/>
      <c r="V26" s="513"/>
      <c r="W26" s="516"/>
      <c r="X26" s="404"/>
      <c r="Y26" s="404"/>
      <c r="Z26" s="404"/>
      <c r="AA26" s="404"/>
      <c r="AB26" s="278" t="s">
        <v>570</v>
      </c>
      <c r="AC26" s="181"/>
      <c r="AD26" s="279">
        <v>0</v>
      </c>
      <c r="AE26" s="279">
        <v>0</v>
      </c>
      <c r="AF26" s="279">
        <v>0</v>
      </c>
      <c r="AG26" s="279">
        <v>0</v>
      </c>
      <c r="AH26" s="279">
        <v>0</v>
      </c>
      <c r="AI26" s="279">
        <v>1</v>
      </c>
      <c r="AJ26" s="279">
        <v>0</v>
      </c>
      <c r="AK26" s="279">
        <v>0</v>
      </c>
      <c r="AL26" s="279">
        <v>0</v>
      </c>
      <c r="AM26" s="279">
        <v>0</v>
      </c>
      <c r="AN26" s="279">
        <v>0</v>
      </c>
      <c r="AO26" s="279">
        <v>1</v>
      </c>
      <c r="AP26" s="518"/>
      <c r="AQ26" s="404"/>
      <c r="AR26" s="404"/>
      <c r="AS26" s="404"/>
      <c r="AT26" s="404"/>
    </row>
    <row r="27" spans="1:46" ht="30.75" customHeight="1" x14ac:dyDescent="0.25">
      <c r="A27" s="403"/>
      <c r="B27" s="463"/>
      <c r="C27" s="509"/>
      <c r="D27" s="509"/>
      <c r="E27" s="509"/>
      <c r="F27" s="54"/>
      <c r="G27" s="54"/>
      <c r="H27" s="54"/>
      <c r="I27" s="410"/>
      <c r="J27" s="404"/>
      <c r="K27" s="404"/>
      <c r="L27" s="404"/>
      <c r="M27" s="416"/>
      <c r="N27" s="416"/>
      <c r="O27" s="408"/>
      <c r="P27" s="408"/>
      <c r="Q27" s="516"/>
      <c r="R27" s="513"/>
      <c r="S27" s="516"/>
      <c r="T27" s="408"/>
      <c r="U27" s="516"/>
      <c r="V27" s="513"/>
      <c r="W27" s="516"/>
      <c r="X27" s="404"/>
      <c r="Y27" s="404"/>
      <c r="Z27" s="404"/>
      <c r="AA27" s="404"/>
      <c r="AB27" s="278" t="s">
        <v>571</v>
      </c>
      <c r="AC27" s="181"/>
      <c r="AD27" s="181">
        <v>1</v>
      </c>
      <c r="AE27" s="181">
        <v>1</v>
      </c>
      <c r="AF27" s="181">
        <v>1</v>
      </c>
      <c r="AG27" s="181">
        <v>1</v>
      </c>
      <c r="AH27" s="181">
        <v>1</v>
      </c>
      <c r="AI27" s="181">
        <v>1</v>
      </c>
      <c r="AJ27" s="181">
        <v>1</v>
      </c>
      <c r="AK27" s="181">
        <v>1</v>
      </c>
      <c r="AL27" s="181">
        <v>1</v>
      </c>
      <c r="AM27" s="181">
        <v>1</v>
      </c>
      <c r="AN27" s="181">
        <v>1</v>
      </c>
      <c r="AO27" s="181">
        <v>1</v>
      </c>
      <c r="AP27" s="518"/>
      <c r="AQ27" s="404"/>
      <c r="AR27" s="404"/>
      <c r="AS27" s="404"/>
      <c r="AT27" s="404"/>
    </row>
    <row r="28" spans="1:46" ht="128.25" customHeight="1" x14ac:dyDescent="0.25">
      <c r="A28" s="403"/>
      <c r="B28" s="463"/>
      <c r="C28" s="509"/>
      <c r="D28" s="509"/>
      <c r="E28" s="509"/>
      <c r="F28" s="54"/>
      <c r="G28" s="54"/>
      <c r="H28" s="54"/>
      <c r="I28" s="274" t="s">
        <v>203</v>
      </c>
      <c r="J28" s="274" t="s">
        <v>1090</v>
      </c>
      <c r="K28" s="274" t="s">
        <v>0</v>
      </c>
      <c r="L28" s="274" t="s">
        <v>1091</v>
      </c>
      <c r="M28" s="279">
        <v>232</v>
      </c>
      <c r="N28" s="279">
        <v>252</v>
      </c>
      <c r="O28" s="377">
        <v>1700000</v>
      </c>
      <c r="P28" s="377">
        <v>520000</v>
      </c>
      <c r="Q28" s="279">
        <v>77</v>
      </c>
      <c r="R28" s="377">
        <v>460000</v>
      </c>
      <c r="S28" s="279">
        <v>63</v>
      </c>
      <c r="T28" s="377">
        <v>391000</v>
      </c>
      <c r="U28" s="279">
        <v>58</v>
      </c>
      <c r="V28" s="377">
        <v>329000</v>
      </c>
      <c r="W28" s="279">
        <v>49</v>
      </c>
      <c r="X28" s="278" t="s">
        <v>255</v>
      </c>
      <c r="Y28" s="274" t="s">
        <v>256</v>
      </c>
      <c r="Z28" s="274" t="s">
        <v>1087</v>
      </c>
      <c r="AA28" s="274" t="s">
        <v>184</v>
      </c>
      <c r="AB28" s="104" t="s">
        <v>1092</v>
      </c>
      <c r="AC28" s="54"/>
      <c r="AD28" s="274" t="s">
        <v>577</v>
      </c>
      <c r="AE28" s="274" t="s">
        <v>577</v>
      </c>
      <c r="AF28" s="274" t="s">
        <v>577</v>
      </c>
      <c r="AG28" s="274" t="s">
        <v>577</v>
      </c>
      <c r="AH28" s="274" t="s">
        <v>577</v>
      </c>
      <c r="AI28" s="274" t="s">
        <v>577</v>
      </c>
      <c r="AJ28" s="274" t="s">
        <v>577</v>
      </c>
      <c r="AK28" s="274" t="s">
        <v>577</v>
      </c>
      <c r="AL28" s="274" t="s">
        <v>577</v>
      </c>
      <c r="AM28" s="274" t="s">
        <v>577</v>
      </c>
      <c r="AN28" s="274" t="s">
        <v>577</v>
      </c>
      <c r="AO28" s="274" t="s">
        <v>577</v>
      </c>
      <c r="AP28" s="377">
        <v>1700000</v>
      </c>
      <c r="AQ28" s="265" t="s">
        <v>257</v>
      </c>
      <c r="AR28" s="265" t="s">
        <v>252</v>
      </c>
      <c r="AS28" s="265" t="s">
        <v>40</v>
      </c>
      <c r="AT28" s="268" t="s">
        <v>201</v>
      </c>
    </row>
    <row r="29" spans="1:46" ht="51.75" customHeight="1" x14ac:dyDescent="0.25">
      <c r="A29" s="403"/>
      <c r="B29" s="463"/>
      <c r="C29" s="509"/>
      <c r="D29" s="509"/>
      <c r="E29" s="509" t="s">
        <v>147</v>
      </c>
      <c r="F29" s="54"/>
      <c r="G29" s="54"/>
      <c r="H29" s="54"/>
      <c r="I29" s="509" t="s">
        <v>572</v>
      </c>
      <c r="J29" s="476" t="s">
        <v>573</v>
      </c>
      <c r="K29" s="476" t="s">
        <v>0</v>
      </c>
      <c r="L29" s="476" t="s">
        <v>199</v>
      </c>
      <c r="M29" s="476">
        <v>10</v>
      </c>
      <c r="N29" s="483">
        <v>21</v>
      </c>
      <c r="O29" s="517">
        <v>483000</v>
      </c>
      <c r="P29" s="517">
        <v>138000</v>
      </c>
      <c r="Q29" s="517">
        <v>6</v>
      </c>
      <c r="R29" s="517">
        <v>115000</v>
      </c>
      <c r="S29" s="517">
        <v>5</v>
      </c>
      <c r="T29" s="517">
        <v>115000</v>
      </c>
      <c r="U29" s="517">
        <v>5</v>
      </c>
      <c r="V29" s="517">
        <v>115000</v>
      </c>
      <c r="W29" s="517">
        <v>5</v>
      </c>
      <c r="X29" s="483" t="s">
        <v>258</v>
      </c>
      <c r="Y29" s="476" t="s">
        <v>259</v>
      </c>
      <c r="Z29" s="476" t="s">
        <v>178</v>
      </c>
      <c r="AA29" s="476" t="s">
        <v>184</v>
      </c>
      <c r="AB29" s="280" t="s">
        <v>574</v>
      </c>
      <c r="AC29" s="173"/>
      <c r="AD29" s="271">
        <v>3</v>
      </c>
      <c r="AE29" s="271">
        <v>3</v>
      </c>
      <c r="AF29" s="271">
        <v>2</v>
      </c>
      <c r="AG29" s="271">
        <v>2</v>
      </c>
      <c r="AH29" s="271">
        <v>1</v>
      </c>
      <c r="AI29" s="271">
        <v>2</v>
      </c>
      <c r="AJ29" s="271">
        <v>2</v>
      </c>
      <c r="AK29" s="271">
        <v>1</v>
      </c>
      <c r="AL29" s="271">
        <v>2</v>
      </c>
      <c r="AM29" s="271">
        <v>2</v>
      </c>
      <c r="AN29" s="271">
        <v>1</v>
      </c>
      <c r="AO29" s="271">
        <v>0</v>
      </c>
      <c r="AP29" s="517">
        <f>V29+T29+R29+P29</f>
        <v>483000</v>
      </c>
      <c r="AQ29" s="476" t="s">
        <v>257</v>
      </c>
      <c r="AR29" s="476" t="s">
        <v>252</v>
      </c>
      <c r="AS29" s="476" t="s">
        <v>40</v>
      </c>
      <c r="AT29" s="476" t="s">
        <v>201</v>
      </c>
    </row>
    <row r="30" spans="1:46" ht="40.5" customHeight="1" x14ac:dyDescent="0.25">
      <c r="A30" s="403"/>
      <c r="B30" s="463"/>
      <c r="C30" s="509"/>
      <c r="D30" s="509"/>
      <c r="E30" s="509"/>
      <c r="F30" s="54"/>
      <c r="G30" s="54"/>
      <c r="H30" s="54"/>
      <c r="I30" s="509"/>
      <c r="J30" s="476"/>
      <c r="K30" s="476"/>
      <c r="L30" s="476"/>
      <c r="M30" s="476"/>
      <c r="N30" s="483"/>
      <c r="O30" s="517"/>
      <c r="P30" s="517"/>
      <c r="Q30" s="517"/>
      <c r="R30" s="517"/>
      <c r="S30" s="517"/>
      <c r="T30" s="517"/>
      <c r="U30" s="517"/>
      <c r="V30" s="517"/>
      <c r="W30" s="517"/>
      <c r="X30" s="483"/>
      <c r="Y30" s="476"/>
      <c r="Z30" s="476"/>
      <c r="AA30" s="476"/>
      <c r="AB30" s="280" t="s">
        <v>575</v>
      </c>
      <c r="AC30" s="173"/>
      <c r="AD30" s="271">
        <v>0</v>
      </c>
      <c r="AE30" s="271">
        <v>3</v>
      </c>
      <c r="AF30" s="271">
        <v>3</v>
      </c>
      <c r="AG30" s="271">
        <v>2</v>
      </c>
      <c r="AH30" s="271">
        <v>2</v>
      </c>
      <c r="AI30" s="271">
        <v>1</v>
      </c>
      <c r="AJ30" s="271">
        <v>2</v>
      </c>
      <c r="AK30" s="271">
        <v>2</v>
      </c>
      <c r="AL30" s="271">
        <v>1</v>
      </c>
      <c r="AM30" s="271">
        <v>2</v>
      </c>
      <c r="AN30" s="271">
        <v>2</v>
      </c>
      <c r="AO30" s="271">
        <v>1</v>
      </c>
      <c r="AP30" s="517"/>
      <c r="AQ30" s="476"/>
      <c r="AR30" s="476"/>
      <c r="AS30" s="476"/>
      <c r="AT30" s="476"/>
    </row>
    <row r="31" spans="1:46" ht="94.5" customHeight="1" x14ac:dyDescent="0.25">
      <c r="A31" s="403"/>
      <c r="B31" s="463"/>
      <c r="C31" s="509"/>
      <c r="D31" s="509"/>
      <c r="E31" s="509"/>
      <c r="F31" s="54"/>
      <c r="G31" s="54"/>
      <c r="H31" s="54"/>
      <c r="I31" s="274" t="s">
        <v>1093</v>
      </c>
      <c r="J31" s="274" t="s">
        <v>1094</v>
      </c>
      <c r="K31" s="274" t="s">
        <v>0</v>
      </c>
      <c r="L31" s="274" t="s">
        <v>1091</v>
      </c>
      <c r="M31" s="279">
        <v>232</v>
      </c>
      <c r="N31" s="279">
        <v>252</v>
      </c>
      <c r="O31" s="377">
        <v>480000</v>
      </c>
      <c r="P31" s="377">
        <v>120000</v>
      </c>
      <c r="Q31" s="279">
        <v>63</v>
      </c>
      <c r="R31" s="377">
        <v>120000</v>
      </c>
      <c r="S31" s="279">
        <v>63</v>
      </c>
      <c r="T31" s="377">
        <v>120000</v>
      </c>
      <c r="U31" s="279">
        <v>63</v>
      </c>
      <c r="V31" s="377">
        <v>120000</v>
      </c>
      <c r="W31" s="279">
        <v>63</v>
      </c>
      <c r="X31" s="378" t="s">
        <v>258</v>
      </c>
      <c r="Y31" s="274" t="s">
        <v>259</v>
      </c>
      <c r="Z31" s="274" t="s">
        <v>1087</v>
      </c>
      <c r="AA31" s="274" t="s">
        <v>184</v>
      </c>
      <c r="AB31" s="104" t="s">
        <v>1095</v>
      </c>
      <c r="AC31" s="54"/>
      <c r="AD31" s="274" t="s">
        <v>577</v>
      </c>
      <c r="AE31" s="274" t="s">
        <v>577</v>
      </c>
      <c r="AF31" s="274" t="s">
        <v>577</v>
      </c>
      <c r="AG31" s="274" t="s">
        <v>577</v>
      </c>
      <c r="AH31" s="274" t="s">
        <v>577</v>
      </c>
      <c r="AI31" s="274" t="s">
        <v>577</v>
      </c>
      <c r="AJ31" s="274" t="s">
        <v>577</v>
      </c>
      <c r="AK31" s="274" t="s">
        <v>577</v>
      </c>
      <c r="AL31" s="274" t="s">
        <v>577</v>
      </c>
      <c r="AM31" s="274" t="s">
        <v>577</v>
      </c>
      <c r="AN31" s="274" t="s">
        <v>577</v>
      </c>
      <c r="AO31" s="274" t="s">
        <v>577</v>
      </c>
      <c r="AP31" s="377">
        <v>480000</v>
      </c>
      <c r="AQ31" s="265" t="s">
        <v>257</v>
      </c>
      <c r="AR31" s="265" t="s">
        <v>252</v>
      </c>
      <c r="AS31" s="265" t="s">
        <v>40</v>
      </c>
      <c r="AT31" s="268" t="s">
        <v>201</v>
      </c>
    </row>
    <row r="32" spans="1:46" ht="75" x14ac:dyDescent="0.25">
      <c r="A32" s="403"/>
      <c r="B32" s="463"/>
      <c r="C32" s="509"/>
      <c r="D32" s="509"/>
      <c r="E32" s="59" t="s">
        <v>148</v>
      </c>
      <c r="F32" s="54"/>
      <c r="G32" s="54"/>
      <c r="H32" s="54"/>
      <c r="I32" s="266" t="s">
        <v>204</v>
      </c>
      <c r="J32" s="265" t="s">
        <v>205</v>
      </c>
      <c r="K32" s="265" t="s">
        <v>0</v>
      </c>
      <c r="L32" s="265" t="s">
        <v>254</v>
      </c>
      <c r="M32" s="117">
        <v>0</v>
      </c>
      <c r="N32" s="182">
        <v>1</v>
      </c>
      <c r="O32" s="183">
        <v>500000</v>
      </c>
      <c r="P32" s="183">
        <v>125000</v>
      </c>
      <c r="Q32" s="117">
        <v>0.25</v>
      </c>
      <c r="R32" s="183">
        <v>125000</v>
      </c>
      <c r="S32" s="117">
        <v>0.25</v>
      </c>
      <c r="T32" s="183">
        <v>125000</v>
      </c>
      <c r="U32" s="117">
        <v>0.25</v>
      </c>
      <c r="V32" s="183">
        <v>125000</v>
      </c>
      <c r="W32" s="117">
        <v>0.25</v>
      </c>
      <c r="X32" s="160" t="s">
        <v>260</v>
      </c>
      <c r="Y32" s="160" t="s">
        <v>261</v>
      </c>
      <c r="Z32" s="160" t="s">
        <v>178</v>
      </c>
      <c r="AA32" s="160" t="s">
        <v>179</v>
      </c>
      <c r="AB32" s="277" t="s">
        <v>576</v>
      </c>
      <c r="AC32" s="173"/>
      <c r="AD32" s="271">
        <v>0</v>
      </c>
      <c r="AE32" s="271">
        <v>4</v>
      </c>
      <c r="AF32" s="271">
        <v>4</v>
      </c>
      <c r="AG32" s="271">
        <v>0</v>
      </c>
      <c r="AH32" s="271">
        <v>4</v>
      </c>
      <c r="AI32" s="271">
        <v>5</v>
      </c>
      <c r="AJ32" s="271">
        <v>0</v>
      </c>
      <c r="AK32" s="271">
        <v>4</v>
      </c>
      <c r="AL32" s="271">
        <v>5</v>
      </c>
      <c r="AM32" s="271" t="s">
        <v>577</v>
      </c>
      <c r="AN32" s="271">
        <v>4</v>
      </c>
      <c r="AO32" s="271">
        <v>4</v>
      </c>
      <c r="AP32" s="273">
        <f>V32+T32+R32+P32</f>
        <v>500000</v>
      </c>
      <c r="AQ32" s="265" t="s">
        <v>257</v>
      </c>
      <c r="AR32" s="265" t="s">
        <v>252</v>
      </c>
      <c r="AS32" s="265" t="s">
        <v>40</v>
      </c>
      <c r="AT32" s="268" t="s">
        <v>201</v>
      </c>
    </row>
    <row r="33" spans="1:46" ht="60" customHeight="1" x14ac:dyDescent="0.25">
      <c r="A33" s="403"/>
      <c r="B33" s="463"/>
      <c r="C33" s="509"/>
      <c r="D33" s="509" t="s">
        <v>149</v>
      </c>
      <c r="E33" s="509" t="s">
        <v>150</v>
      </c>
      <c r="F33" s="54"/>
      <c r="G33" s="54"/>
      <c r="H33" s="54"/>
      <c r="I33" s="403" t="s">
        <v>578</v>
      </c>
      <c r="J33" s="403" t="s">
        <v>579</v>
      </c>
      <c r="K33" s="403" t="s">
        <v>0</v>
      </c>
      <c r="L33" s="403" t="s">
        <v>304</v>
      </c>
      <c r="M33" s="483">
        <v>4</v>
      </c>
      <c r="N33" s="483">
        <v>37</v>
      </c>
      <c r="O33" s="513">
        <v>2220000</v>
      </c>
      <c r="P33" s="513">
        <v>600000</v>
      </c>
      <c r="Q33" s="519">
        <v>10</v>
      </c>
      <c r="R33" s="513">
        <v>600000</v>
      </c>
      <c r="S33" s="519">
        <v>10</v>
      </c>
      <c r="T33" s="513">
        <v>600000</v>
      </c>
      <c r="U33" s="519">
        <v>10</v>
      </c>
      <c r="V33" s="513">
        <v>420000</v>
      </c>
      <c r="W33" s="519">
        <v>7</v>
      </c>
      <c r="X33" s="403" t="s">
        <v>580</v>
      </c>
      <c r="Y33" s="403" t="s">
        <v>262</v>
      </c>
      <c r="Z33" s="404" t="s">
        <v>178</v>
      </c>
      <c r="AA33" s="403" t="s">
        <v>179</v>
      </c>
      <c r="AB33" s="277" t="s">
        <v>581</v>
      </c>
      <c r="AC33" s="184"/>
      <c r="AD33" s="271" t="s">
        <v>577</v>
      </c>
      <c r="AE33" s="271" t="s">
        <v>577</v>
      </c>
      <c r="AF33" s="271" t="s">
        <v>577</v>
      </c>
      <c r="AG33" s="271" t="s">
        <v>577</v>
      </c>
      <c r="AH33" s="271" t="s">
        <v>577</v>
      </c>
      <c r="AI33" s="271" t="s">
        <v>577</v>
      </c>
      <c r="AJ33" s="271" t="s">
        <v>577</v>
      </c>
      <c r="AK33" s="271" t="s">
        <v>577</v>
      </c>
      <c r="AL33" s="271" t="s">
        <v>577</v>
      </c>
      <c r="AM33" s="271" t="s">
        <v>577</v>
      </c>
      <c r="AN33" s="271" t="s">
        <v>577</v>
      </c>
      <c r="AO33" s="271" t="s">
        <v>577</v>
      </c>
      <c r="AP33" s="273">
        <v>2220000</v>
      </c>
      <c r="AQ33" s="265" t="s">
        <v>257</v>
      </c>
      <c r="AR33" s="265" t="s">
        <v>252</v>
      </c>
      <c r="AS33" s="265" t="s">
        <v>40</v>
      </c>
      <c r="AT33" s="268" t="s">
        <v>201</v>
      </c>
    </row>
    <row r="34" spans="1:46" ht="45" x14ac:dyDescent="0.25">
      <c r="A34" s="403"/>
      <c r="B34" s="463"/>
      <c r="C34" s="509"/>
      <c r="D34" s="509"/>
      <c r="E34" s="509"/>
      <c r="F34" s="54"/>
      <c r="G34" s="54"/>
      <c r="H34" s="54"/>
      <c r="I34" s="403"/>
      <c r="J34" s="403"/>
      <c r="K34" s="403"/>
      <c r="L34" s="403"/>
      <c r="M34" s="483"/>
      <c r="N34" s="483"/>
      <c r="O34" s="513"/>
      <c r="P34" s="513"/>
      <c r="Q34" s="519"/>
      <c r="R34" s="513"/>
      <c r="S34" s="519"/>
      <c r="T34" s="513"/>
      <c r="U34" s="519"/>
      <c r="V34" s="513"/>
      <c r="W34" s="519"/>
      <c r="X34" s="403"/>
      <c r="Y34" s="403"/>
      <c r="Z34" s="404"/>
      <c r="AA34" s="403"/>
      <c r="AB34" s="277" t="s">
        <v>582</v>
      </c>
      <c r="AC34" s="184"/>
      <c r="AD34" s="271">
        <v>2</v>
      </c>
      <c r="AE34" s="271">
        <v>4</v>
      </c>
      <c r="AF34" s="271">
        <v>4</v>
      </c>
      <c r="AG34" s="271">
        <v>3</v>
      </c>
      <c r="AH34" s="271">
        <v>3</v>
      </c>
      <c r="AI34" s="271">
        <v>4</v>
      </c>
      <c r="AJ34" s="271">
        <v>3</v>
      </c>
      <c r="AK34" s="271">
        <v>3</v>
      </c>
      <c r="AL34" s="271">
        <v>4</v>
      </c>
      <c r="AM34" s="271">
        <v>4</v>
      </c>
      <c r="AN34" s="271">
        <v>3</v>
      </c>
      <c r="AO34" s="271">
        <v>0</v>
      </c>
      <c r="AP34" s="273">
        <v>2220001</v>
      </c>
      <c r="AQ34" s="265" t="s">
        <v>257</v>
      </c>
      <c r="AR34" s="265" t="s">
        <v>252</v>
      </c>
      <c r="AS34" s="265" t="s">
        <v>270</v>
      </c>
      <c r="AT34" s="268" t="s">
        <v>201</v>
      </c>
    </row>
    <row r="35" spans="1:46" ht="60" x14ac:dyDescent="0.25">
      <c r="A35" s="403"/>
      <c r="B35" s="463"/>
      <c r="C35" s="509"/>
      <c r="D35" s="270"/>
      <c r="E35" s="509"/>
      <c r="F35" s="54"/>
      <c r="G35" s="54"/>
      <c r="H35" s="54"/>
      <c r="I35" s="278" t="s">
        <v>1096</v>
      </c>
      <c r="J35" s="278" t="s">
        <v>1097</v>
      </c>
      <c r="K35" s="274" t="s">
        <v>0</v>
      </c>
      <c r="L35" s="274" t="s">
        <v>1084</v>
      </c>
      <c r="M35" s="381">
        <v>34</v>
      </c>
      <c r="N35" s="381">
        <v>34</v>
      </c>
      <c r="O35" s="377">
        <v>3000000</v>
      </c>
      <c r="P35" s="377">
        <v>750000</v>
      </c>
      <c r="Q35" s="381">
        <v>9</v>
      </c>
      <c r="R35" s="377">
        <v>750000</v>
      </c>
      <c r="S35" s="381">
        <v>8</v>
      </c>
      <c r="T35" s="377">
        <v>750000</v>
      </c>
      <c r="U35" s="381">
        <v>9</v>
      </c>
      <c r="V35" s="377">
        <v>750000</v>
      </c>
      <c r="W35" s="381">
        <v>8</v>
      </c>
      <c r="X35" s="278" t="s">
        <v>1098</v>
      </c>
      <c r="Y35" s="382" t="s">
        <v>262</v>
      </c>
      <c r="Z35" s="382" t="s">
        <v>1087</v>
      </c>
      <c r="AA35" s="383" t="s">
        <v>179</v>
      </c>
      <c r="AB35" s="382" t="s">
        <v>1099</v>
      </c>
      <c r="AC35" s="54"/>
      <c r="AD35" s="274" t="s">
        <v>577</v>
      </c>
      <c r="AE35" s="274" t="s">
        <v>577</v>
      </c>
      <c r="AF35" s="274" t="s">
        <v>577</v>
      </c>
      <c r="AG35" s="274" t="s">
        <v>577</v>
      </c>
      <c r="AH35" s="274" t="s">
        <v>577</v>
      </c>
      <c r="AI35" s="274" t="s">
        <v>577</v>
      </c>
      <c r="AJ35" s="274" t="s">
        <v>577</v>
      </c>
      <c r="AK35" s="274" t="s">
        <v>577</v>
      </c>
      <c r="AL35" s="274" t="s">
        <v>577</v>
      </c>
      <c r="AM35" s="274" t="s">
        <v>577</v>
      </c>
      <c r="AN35" s="274" t="s">
        <v>577</v>
      </c>
      <c r="AO35" s="274" t="s">
        <v>577</v>
      </c>
      <c r="AP35" s="273">
        <v>3000000</v>
      </c>
      <c r="AQ35" s="265" t="s">
        <v>257</v>
      </c>
      <c r="AR35" s="265" t="s">
        <v>252</v>
      </c>
      <c r="AS35" s="265" t="s">
        <v>40</v>
      </c>
      <c r="AT35" s="268" t="s">
        <v>201</v>
      </c>
    </row>
    <row r="36" spans="1:46" ht="60" hidden="1" x14ac:dyDescent="0.25">
      <c r="A36" s="403"/>
      <c r="B36" s="463"/>
      <c r="C36" s="509"/>
      <c r="D36" s="509" t="s">
        <v>151</v>
      </c>
      <c r="E36" s="61" t="s">
        <v>152</v>
      </c>
      <c r="F36" s="54"/>
      <c r="G36" s="54"/>
      <c r="H36" s="54"/>
      <c r="I36" s="277"/>
      <c r="J36" s="277"/>
      <c r="K36" s="277"/>
      <c r="L36" s="277"/>
      <c r="M36" s="54"/>
      <c r="N36" s="54"/>
      <c r="O36" s="54"/>
      <c r="P36" s="54"/>
      <c r="Q36" s="54"/>
      <c r="R36" s="54"/>
      <c r="S36" s="54"/>
      <c r="T36" s="54"/>
      <c r="U36" s="54"/>
      <c r="V36" s="54"/>
      <c r="W36" s="54"/>
      <c r="X36" s="54"/>
      <c r="Y36" s="54"/>
      <c r="Z36" s="265"/>
      <c r="AA36" s="265"/>
      <c r="AB36" s="54"/>
      <c r="AC36" s="54"/>
      <c r="AD36" s="54"/>
      <c r="AE36" s="54"/>
      <c r="AF36" s="54"/>
      <c r="AG36" s="54"/>
      <c r="AH36" s="54"/>
      <c r="AI36" s="54"/>
      <c r="AJ36" s="54"/>
      <c r="AK36" s="54"/>
      <c r="AL36" s="54"/>
      <c r="AM36" s="54"/>
      <c r="AN36" s="54"/>
      <c r="AO36" s="54"/>
      <c r="AP36" s="54"/>
      <c r="AQ36" s="54"/>
      <c r="AR36" s="54"/>
      <c r="AS36" s="54"/>
      <c r="AT36" s="54"/>
    </row>
    <row r="37" spans="1:46" ht="90" hidden="1" x14ac:dyDescent="0.25">
      <c r="A37" s="403"/>
      <c r="B37" s="463"/>
      <c r="C37" s="509"/>
      <c r="D37" s="509"/>
      <c r="E37" s="59" t="s">
        <v>153</v>
      </c>
      <c r="F37" s="54"/>
      <c r="G37" s="54"/>
      <c r="H37" s="54"/>
      <c r="I37" s="277"/>
      <c r="J37" s="277"/>
      <c r="K37" s="277"/>
      <c r="L37" s="277"/>
      <c r="M37" s="54"/>
      <c r="N37" s="54"/>
      <c r="O37" s="54"/>
      <c r="P37" s="54"/>
      <c r="Q37" s="54"/>
      <c r="R37" s="54"/>
      <c r="S37" s="54"/>
      <c r="T37" s="54"/>
      <c r="U37" s="54"/>
      <c r="V37" s="54"/>
      <c r="W37" s="54"/>
      <c r="X37" s="54"/>
      <c r="Y37" s="54"/>
      <c r="Z37" s="265"/>
      <c r="AA37" s="265"/>
      <c r="AB37" s="54"/>
      <c r="AC37" s="54"/>
      <c r="AD37" s="54"/>
      <c r="AE37" s="54"/>
      <c r="AF37" s="54"/>
      <c r="AG37" s="54"/>
      <c r="AH37" s="54"/>
      <c r="AI37" s="54"/>
      <c r="AJ37" s="54"/>
      <c r="AK37" s="54"/>
      <c r="AL37" s="54"/>
      <c r="AM37" s="54"/>
      <c r="AN37" s="54"/>
      <c r="AO37" s="54"/>
      <c r="AP37" s="54"/>
      <c r="AQ37" s="54"/>
      <c r="AR37" s="54"/>
      <c r="AS37" s="54"/>
      <c r="AT37" s="54"/>
    </row>
    <row r="38" spans="1:46" ht="60" hidden="1" x14ac:dyDescent="0.25">
      <c r="A38" s="403"/>
      <c r="B38" s="463"/>
      <c r="C38" s="509"/>
      <c r="D38" s="509"/>
      <c r="E38" s="59" t="s">
        <v>154</v>
      </c>
      <c r="F38" s="54"/>
      <c r="G38" s="54"/>
      <c r="H38" s="54"/>
      <c r="I38" s="277"/>
      <c r="J38" s="277"/>
      <c r="K38" s="277"/>
      <c r="L38" s="277"/>
      <c r="M38" s="54"/>
      <c r="N38" s="54"/>
      <c r="O38" s="54"/>
      <c r="P38" s="54"/>
      <c r="Q38" s="54"/>
      <c r="R38" s="54"/>
      <c r="S38" s="54"/>
      <c r="T38" s="54"/>
      <c r="U38" s="54"/>
      <c r="V38" s="54"/>
      <c r="W38" s="54"/>
      <c r="X38" s="54"/>
      <c r="Y38" s="54"/>
      <c r="Z38" s="265"/>
      <c r="AA38" s="265"/>
      <c r="AB38" s="54"/>
      <c r="AC38" s="54"/>
      <c r="AD38" s="54"/>
      <c r="AE38" s="54"/>
      <c r="AF38" s="54"/>
      <c r="AG38" s="54"/>
      <c r="AH38" s="54"/>
      <c r="AI38" s="54"/>
      <c r="AJ38" s="54"/>
      <c r="AK38" s="54"/>
      <c r="AL38" s="54"/>
      <c r="AM38" s="54"/>
      <c r="AN38" s="54"/>
      <c r="AO38" s="54"/>
      <c r="AP38" s="54"/>
      <c r="AQ38" s="54"/>
      <c r="AR38" s="54"/>
      <c r="AS38" s="54"/>
      <c r="AT38" s="54"/>
    </row>
    <row r="39" spans="1:46" ht="60" hidden="1" x14ac:dyDescent="0.25">
      <c r="A39" s="403"/>
      <c r="B39" s="463"/>
      <c r="C39" s="509"/>
      <c r="D39" s="509"/>
      <c r="E39" s="59" t="s">
        <v>155</v>
      </c>
      <c r="F39" s="54"/>
      <c r="G39" s="54"/>
      <c r="H39" s="54"/>
      <c r="I39" s="277"/>
      <c r="J39" s="277"/>
      <c r="K39" s="277"/>
      <c r="L39" s="277"/>
      <c r="M39" s="54"/>
      <c r="N39" s="54"/>
      <c r="O39" s="54"/>
      <c r="P39" s="54"/>
      <c r="Q39" s="54"/>
      <c r="R39" s="54"/>
      <c r="S39" s="54"/>
      <c r="T39" s="54"/>
      <c r="U39" s="54"/>
      <c r="V39" s="54"/>
      <c r="W39" s="54"/>
      <c r="X39" s="54"/>
      <c r="Y39" s="54"/>
      <c r="Z39" s="265"/>
      <c r="AA39" s="265"/>
      <c r="AB39" s="54"/>
      <c r="AC39" s="54"/>
      <c r="AD39" s="54"/>
      <c r="AE39" s="54"/>
      <c r="AF39" s="54"/>
      <c r="AG39" s="54"/>
      <c r="AH39" s="54"/>
      <c r="AI39" s="54"/>
      <c r="AJ39" s="54"/>
      <c r="AK39" s="54"/>
      <c r="AL39" s="54"/>
      <c r="AM39" s="54"/>
      <c r="AN39" s="54"/>
      <c r="AO39" s="54"/>
      <c r="AP39" s="54"/>
      <c r="AQ39" s="54"/>
      <c r="AR39" s="54"/>
      <c r="AS39" s="54"/>
      <c r="AT39" s="54"/>
    </row>
    <row r="45" spans="1:46" x14ac:dyDescent="0.25">
      <c r="D45" s="3"/>
      <c r="E45" s="4"/>
      <c r="X45" s="3"/>
      <c r="Z45" s="22"/>
      <c r="AA45" s="22"/>
      <c r="AP45" s="72"/>
      <c r="AS45" s="24"/>
    </row>
    <row r="46" spans="1:46" x14ac:dyDescent="0.25">
      <c r="D46" s="3"/>
      <c r="E46" s="4"/>
      <c r="L46" s="420" t="s">
        <v>272</v>
      </c>
      <c r="M46" s="420"/>
      <c r="N46" s="420"/>
      <c r="X46" s="3"/>
      <c r="Z46" s="22"/>
      <c r="AA46" s="22"/>
      <c r="AP46" s="72"/>
      <c r="AS46" s="24"/>
    </row>
    <row r="47" spans="1:46" x14ac:dyDescent="0.25">
      <c r="D47" s="3"/>
      <c r="E47" s="4"/>
      <c r="L47" s="421" t="s">
        <v>273</v>
      </c>
      <c r="M47" s="421"/>
      <c r="N47" s="421"/>
      <c r="X47" s="3"/>
      <c r="Z47" s="22"/>
      <c r="AA47" s="22"/>
      <c r="AP47" s="72"/>
      <c r="AS47" s="24"/>
    </row>
  </sheetData>
  <mergeCells count="190">
    <mergeCell ref="Z33:Z34"/>
    <mergeCell ref="AA33:AA34"/>
    <mergeCell ref="U33:U34"/>
    <mergeCell ref="V33:V34"/>
    <mergeCell ref="W33:W34"/>
    <mergeCell ref="X33:X34"/>
    <mergeCell ref="Y33:Y34"/>
    <mergeCell ref="AT29:AT30"/>
    <mergeCell ref="Q33:Q34"/>
    <mergeCell ref="R33:R34"/>
    <mergeCell ref="S33:S34"/>
    <mergeCell ref="T33:T34"/>
    <mergeCell ref="AA29:AA30"/>
    <mergeCell ref="AP29:AP30"/>
    <mergeCell ref="AQ29:AQ30"/>
    <mergeCell ref="AR29:AR30"/>
    <mergeCell ref="AS29:AS30"/>
    <mergeCell ref="V29:V30"/>
    <mergeCell ref="W29:W30"/>
    <mergeCell ref="X29:X30"/>
    <mergeCell ref="Y29:Y30"/>
    <mergeCell ref="Z29:Z30"/>
    <mergeCell ref="D33:D34"/>
    <mergeCell ref="I33:I34"/>
    <mergeCell ref="J33:J34"/>
    <mergeCell ref="K33:K34"/>
    <mergeCell ref="L33:L34"/>
    <mergeCell ref="M33:M34"/>
    <mergeCell ref="N33:N34"/>
    <mergeCell ref="O33:O34"/>
    <mergeCell ref="P33:P34"/>
    <mergeCell ref="R29:R30"/>
    <mergeCell ref="S29:S30"/>
    <mergeCell ref="T29:T30"/>
    <mergeCell ref="U29:U30"/>
    <mergeCell ref="Y25:Y27"/>
    <mergeCell ref="Z25:Z27"/>
    <mergeCell ref="AA25:AA27"/>
    <mergeCell ref="AP25:AP27"/>
    <mergeCell ref="AQ25:AQ27"/>
    <mergeCell ref="T25:T27"/>
    <mergeCell ref="U25:U27"/>
    <mergeCell ref="V25:V27"/>
    <mergeCell ref="W25:W27"/>
    <mergeCell ref="I29:I30"/>
    <mergeCell ref="J29:J30"/>
    <mergeCell ref="K29:K30"/>
    <mergeCell ref="L29:L30"/>
    <mergeCell ref="M29:M30"/>
    <mergeCell ref="N29:N30"/>
    <mergeCell ref="O29:O30"/>
    <mergeCell ref="P29:P30"/>
    <mergeCell ref="Q29:Q30"/>
    <mergeCell ref="X25:X27"/>
    <mergeCell ref="AQ21:AQ23"/>
    <mergeCell ref="AR21:AR23"/>
    <mergeCell ref="AS21:AS23"/>
    <mergeCell ref="AT21:AT23"/>
    <mergeCell ref="I25:I27"/>
    <mergeCell ref="J25:J27"/>
    <mergeCell ref="K25:K27"/>
    <mergeCell ref="L25:L27"/>
    <mergeCell ref="M25:M27"/>
    <mergeCell ref="N25:N27"/>
    <mergeCell ref="O25:O27"/>
    <mergeCell ref="P25:P27"/>
    <mergeCell ref="Q25:Q27"/>
    <mergeCell ref="R25:R27"/>
    <mergeCell ref="S25:S27"/>
    <mergeCell ref="X21:X23"/>
    <mergeCell ref="Y21:Y23"/>
    <mergeCell ref="Z21:Z23"/>
    <mergeCell ref="AA21:AA23"/>
    <mergeCell ref="AP21:AP23"/>
    <mergeCell ref="AR25:AR27"/>
    <mergeCell ref="AS25:AS27"/>
    <mergeCell ref="AT25:AT27"/>
    <mergeCell ref="AP18:AP19"/>
    <mergeCell ref="I21:I23"/>
    <mergeCell ref="J21:J23"/>
    <mergeCell ref="K21:K23"/>
    <mergeCell ref="L21:L23"/>
    <mergeCell ref="M21:M23"/>
    <mergeCell ref="N21:N23"/>
    <mergeCell ref="O21:O23"/>
    <mergeCell ref="P21:P23"/>
    <mergeCell ref="Q21:Q23"/>
    <mergeCell ref="R21:R23"/>
    <mergeCell ref="S21:S23"/>
    <mergeCell ref="T21:T23"/>
    <mergeCell ref="U21:U23"/>
    <mergeCell ref="V21:V23"/>
    <mergeCell ref="W21:W23"/>
    <mergeCell ref="W18:W19"/>
    <mergeCell ref="X18:X19"/>
    <mergeCell ref="Y18:Y19"/>
    <mergeCell ref="Z18:Z19"/>
    <mergeCell ref="AA18:AA19"/>
    <mergeCell ref="R18:R19"/>
    <mergeCell ref="S18:S19"/>
    <mergeCell ref="T18:T19"/>
    <mergeCell ref="U18:U19"/>
    <mergeCell ref="V18:V19"/>
    <mergeCell ref="M18:M19"/>
    <mergeCell ref="N18:N19"/>
    <mergeCell ref="O18:O19"/>
    <mergeCell ref="P18:P19"/>
    <mergeCell ref="Q18:Q19"/>
    <mergeCell ref="I18:I19"/>
    <mergeCell ref="J18:J19"/>
    <mergeCell ref="K18:K19"/>
    <mergeCell ref="L18:L19"/>
    <mergeCell ref="AM12:AO12"/>
    <mergeCell ref="AQ12:AQ13"/>
    <mergeCell ref="AR12:AS12"/>
    <mergeCell ref="AT12:AT13"/>
    <mergeCell ref="Y11:Y13"/>
    <mergeCell ref="Z11:Z13"/>
    <mergeCell ref="AA11:AA13"/>
    <mergeCell ref="AB11:AB13"/>
    <mergeCell ref="AC11:AC13"/>
    <mergeCell ref="A9:A10"/>
    <mergeCell ref="K11:K13"/>
    <mergeCell ref="L11:L13"/>
    <mergeCell ref="M11:M13"/>
    <mergeCell ref="N11:W11"/>
    <mergeCell ref="X11:X13"/>
    <mergeCell ref="F11:F13"/>
    <mergeCell ref="G11:G13"/>
    <mergeCell ref="H11:H13"/>
    <mergeCell ref="I11:I13"/>
    <mergeCell ref="J11:J13"/>
    <mergeCell ref="B9:B10"/>
    <mergeCell ref="C9:C10"/>
    <mergeCell ref="D9:D10"/>
    <mergeCell ref="E9:E10"/>
    <mergeCell ref="N12:N13"/>
    <mergeCell ref="O12:O13"/>
    <mergeCell ref="P12:Q12"/>
    <mergeCell ref="R12:S12"/>
    <mergeCell ref="T12:U12"/>
    <mergeCell ref="V12:W12"/>
    <mergeCell ref="E33:E35"/>
    <mergeCell ref="AQ10:AT10"/>
    <mergeCell ref="AD9:AO10"/>
    <mergeCell ref="AB9:AC10"/>
    <mergeCell ref="L9:L10"/>
    <mergeCell ref="M9:M10"/>
    <mergeCell ref="N9:W10"/>
    <mergeCell ref="X9:X10"/>
    <mergeCell ref="Y9:Y10"/>
    <mergeCell ref="Z9:Z10"/>
    <mergeCell ref="AA9:AA10"/>
    <mergeCell ref="F9:F10"/>
    <mergeCell ref="G9:G10"/>
    <mergeCell ref="H9:H10"/>
    <mergeCell ref="I9:I10"/>
    <mergeCell ref="AP9:AP10"/>
    <mergeCell ref="J9:J10"/>
    <mergeCell ref="K9:K10"/>
    <mergeCell ref="AD11:AO11"/>
    <mergeCell ref="AP11:AP13"/>
    <mergeCell ref="AQ11:AT11"/>
    <mergeCell ref="AD12:AF12"/>
    <mergeCell ref="AG12:AI12"/>
    <mergeCell ref="AJ12:AL12"/>
    <mergeCell ref="E14:E17"/>
    <mergeCell ref="L46:N46"/>
    <mergeCell ref="L47:N47"/>
    <mergeCell ref="B14:B39"/>
    <mergeCell ref="A14:A39"/>
    <mergeCell ref="A1:AT1"/>
    <mergeCell ref="A2:AT2"/>
    <mergeCell ref="A4:AT4"/>
    <mergeCell ref="D14:D32"/>
    <mergeCell ref="D36:D39"/>
    <mergeCell ref="C14:C39"/>
    <mergeCell ref="B7:AT7"/>
    <mergeCell ref="B5:AT5"/>
    <mergeCell ref="B6:K6"/>
    <mergeCell ref="C8:AT8"/>
    <mergeCell ref="A11:A13"/>
    <mergeCell ref="B11:B13"/>
    <mergeCell ref="C11:C13"/>
    <mergeCell ref="D11:D13"/>
    <mergeCell ref="E11:E13"/>
    <mergeCell ref="AQ9:AT9"/>
    <mergeCell ref="E18:E24"/>
    <mergeCell ref="E25:E28"/>
    <mergeCell ref="E29:E31"/>
  </mergeCells>
  <dataValidations xWindow="1067" yWindow="275" count="27">
    <dataValidation allowBlank="1" showInputMessage="1" showErrorMessage="1" promptTitle="Acciones de mitigación:" prompt="Incluya acciones de prevención para la reducción de ocurrencia de riesgos" sqref="AT12"/>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3"/>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3"/>
    <dataValidation allowBlank="1" showInputMessage="1" showErrorMessage="1" promptTitle="Calificación:" prompt="Riesgos que pueden suscitar a la hora de desarrollar las acciones encaminadas a cumpllir con los productos y resultados definidos." sqref="AR12"/>
    <dataValidation allowBlank="1" showInputMessage="1" showErrorMessage="1" promptTitle="Riesgo Asociado:" prompt="Incluya aqui la probabilidad de ocurrencia de un evento que pueda entorpecer la realización del producto" sqref="AQ12"/>
    <dataValidation allowBlank="1" showInputMessage="1" showErrorMessage="1" promptTitle="Meta:" prompt="Constituye la expresión concreta y cuantificable de los productos previamente definidos. " sqref="N11"/>
    <dataValidation allowBlank="1" showInputMessage="1" showErrorMessage="1" promptTitle="Cronograma:" prompt="Esquema básico donde se distribuye y organiza en forma de secuencia temporal el periodo en el que se debe dar cuenta el logro de las metas. " sqref="AD11:AO11"/>
    <dataValidation allowBlank="1" showInputMessage="1" showErrorMessage="1" promptTitle="Trimestre 1:" prompt="Enero, Febrero, Marzo_x000a_" sqref="AD12:AF12"/>
    <dataValidation allowBlank="1" showInputMessage="1" showErrorMessage="1" promptTitle="Trimestre 2:" prompt="Abril, Mayo, Junio" sqref="AG12:AI12"/>
    <dataValidation allowBlank="1" showInputMessage="1" showErrorMessage="1" promptTitle="Trimestre 4:" prompt="Julio, Agosto, Septiembre" sqref="AJ12:AL12"/>
    <dataValidation allowBlank="1" showInputMessage="1" showErrorMessage="1" promptTitle="Trimestre 4:" prompt="Octubre, Noviembre, Diciembre" sqref="AM12:AO12"/>
    <dataValidation allowBlank="1" showInputMessage="1" showErrorMessage="1" promptTitle="Actividades generales: " prompt="Contemple en este espacio, las principales actividades que deberán ser realizadas para el cumplimiento del producto._x000a_" sqref="AC11 AB11:AB13"/>
    <dataValidation allowBlank="1" showInputMessage="1" showErrorMessage="1" promptTitle="Resultado:" prompt="Indique el resultado del PEI " sqref="A11 C11:D11"/>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11:H11 F11:F13"/>
    <dataValidation allowBlank="1" showInputMessage="1" showErrorMessage="1" promptTitle="Meta" prompt="Expresión concreta y cuantificable de los logros del producto que se planea alcanzar en cada trimestre del año._x000a_" sqref="V12 R12 T12 N12:P12"/>
    <dataValidation allowBlank="1" showInputMessage="1" showErrorMessage="1" promptTitle="Meta 1er trimestre" prompt="Expresión concreta y cuantificable de los logros del producto que se planea alcanzar en el primer trimestre del año._x000a_" sqref="Q13 S13 U13 W13"/>
    <dataValidation allowBlank="1" showInputMessage="1" showErrorMessage="1" prompt="Incluir aqui apuesta dependiente del área estratégica del PEI_x000a_" sqref="C8"/>
    <dataValidation allowBlank="1" showInputMessage="1" showErrorMessage="1" promptTitle="Responsable(s) Solidario(s):" prompt="Incluya los responsables que están involucrados con el logro del producto_x000a_" sqref="AA11:AA13"/>
    <dataValidation allowBlank="1" showInputMessage="1" showErrorMessage="1" promptTitle="Responsable Primario:" prompt="Incluya los responsables directos del logro del producto_x000a_" sqref="Z11:Z13"/>
    <dataValidation allowBlank="1" showInputMessage="1" showErrorMessage="1" promptTitle="Medio de verificación:" prompt="Especifique aquí las evidencias concretas que darán cuenta del logro del producto y de las metas establecidas en el plan." sqref="Y11:Y13"/>
    <dataValidation allowBlank="1" showInputMessage="1" showErrorMessage="1" promptTitle="Indicador del producto:" prompt="Es una herramienta de medición del producto. Sólo mide, no opina." sqref="L11:L13"/>
    <dataValidation allowBlank="1" showInputMessage="1" showErrorMessage="1" promptTitle="Resultado Estratégico:" prompt="Según la apuesta estratégica del PEI que corresponda al área, incluir los resultados estratégicos para el año 2016." sqref="E11:E13"/>
    <dataValidation allowBlank="1" showInputMessage="1" showErrorMessage="1" promptTitle="Producto:" prompt="Son bienes y/o servicios que se estarán ejecutando desde el área organizacional, tomando como referencia las operaciones plasmadas en el PEI. " sqref="I11:I13"/>
    <dataValidation allowBlank="1" showInputMessage="1" showErrorMessage="1" promptTitle="Descripción del producto: " prompt="Breve detalle del producto." sqref="J11:J13"/>
    <dataValidation allowBlank="1" showInputMessage="1" showErrorMessage="1" promptTitle="Beneficiario:" prompt="Persona o entidad a quien va dirigido el producto. " sqref="K11:K13"/>
    <dataValidation allowBlank="1" showInputMessage="1" showErrorMessage="1" promptTitle="Línea base:" prompt="Valor presente del producto._x000a__x000a__x000a_" sqref="M11:M13"/>
    <dataValidation allowBlank="1" showInputMessage="1" showErrorMessage="1" promptTitle="Resultado esperado del producto" prompt="Indique qué se espera alcanzar con el logro del producto" sqref="X11:X13"/>
  </dataValidations>
  <pageMargins left="0.31496062992125984" right="0.19685039370078741" top="0.35433070866141736" bottom="0.35433070866141736" header="0.31496062992125984" footer="0.31496062992125984"/>
  <pageSetup paperSize="8" scale="25" orientation="landscape" r:id="rId1"/>
  <colBreaks count="1" manualBreakCount="1">
    <brk id="4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2"/>
  <sheetViews>
    <sheetView view="pageBreakPreview" topLeftCell="A6" zoomScale="50" zoomScaleNormal="20" zoomScaleSheetLayoutView="50" workbookViewId="0">
      <selection activeCell="E35" sqref="A35:XFD35"/>
    </sheetView>
  </sheetViews>
  <sheetFormatPr baseColWidth="10" defaultRowHeight="15" x14ac:dyDescent="0.25"/>
  <cols>
    <col min="1" max="1" width="26.42578125" style="48" bestFit="1" customWidth="1"/>
    <col min="2" max="2" width="22.42578125" style="48" bestFit="1" customWidth="1"/>
    <col min="3" max="3" width="25.28515625" style="48" bestFit="1" customWidth="1"/>
    <col min="4" max="4" width="28" style="48" bestFit="1" customWidth="1"/>
    <col min="5" max="5" width="36.7109375" style="48" customWidth="1"/>
    <col min="6" max="7" width="11.42578125" style="48" hidden="1" customWidth="1"/>
    <col min="8" max="8" width="19.85546875" style="48" hidden="1" customWidth="1"/>
    <col min="9" max="9" width="28.7109375" style="48" customWidth="1"/>
    <col min="10" max="10" width="27" style="48" hidden="1" customWidth="1"/>
    <col min="11" max="11" width="16.28515625" style="48" hidden="1" customWidth="1"/>
    <col min="12" max="12" width="20.5703125" style="48" hidden="1" customWidth="1"/>
    <col min="13" max="13" width="11.42578125" style="120" hidden="1" customWidth="1"/>
    <col min="14" max="14" width="11.42578125" style="48" hidden="1" customWidth="1"/>
    <col min="15" max="15" width="16.42578125" style="48" hidden="1" customWidth="1"/>
    <col min="16" max="16" width="12.28515625" style="48" hidden="1" customWidth="1"/>
    <col min="17" max="23" width="11.42578125" style="48" hidden="1" customWidth="1"/>
    <col min="24" max="24" width="20.140625" style="48" hidden="1" customWidth="1"/>
    <col min="25" max="25" width="32.5703125" style="48" customWidth="1"/>
    <col min="26" max="26" width="20.28515625" style="10" customWidth="1"/>
    <col min="27" max="27" width="24.140625" style="10" customWidth="1"/>
    <col min="28" max="28" width="63.42578125" style="48" customWidth="1"/>
    <col min="29" max="29" width="23.5703125" style="48" hidden="1" customWidth="1"/>
    <col min="30" max="41" width="5.42578125" style="120" customWidth="1"/>
    <col min="42" max="42" width="33.42578125" style="48" customWidth="1"/>
    <col min="43" max="43" width="28.85546875" style="48" customWidth="1"/>
    <col min="44" max="44" width="15.42578125" style="48" customWidth="1"/>
    <col min="45" max="45" width="15.28515625" style="48" customWidth="1"/>
    <col min="46" max="46" width="33.85546875" style="48" customWidth="1"/>
    <col min="47" max="16384" width="11.42578125" style="48"/>
  </cols>
  <sheetData>
    <row r="1" spans="1:46" s="5" customFormat="1" ht="40.5" customHeight="1" x14ac:dyDescent="0.65">
      <c r="A1" s="456" t="s">
        <v>57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t="s">
        <v>1</v>
      </c>
      <c r="AR1" s="456"/>
      <c r="AS1" s="456"/>
      <c r="AT1" s="456"/>
    </row>
    <row r="2" spans="1:46" s="6" customFormat="1" ht="35.25" customHeight="1" x14ac:dyDescent="0.25">
      <c r="A2" s="438" t="s">
        <v>0</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row>
    <row r="3" spans="1:46" s="6" customFormat="1" ht="25.5" customHeight="1" x14ac:dyDescent="0.25">
      <c r="K3" s="66"/>
      <c r="M3" s="56"/>
      <c r="AD3" s="166"/>
      <c r="AE3" s="166"/>
      <c r="AF3" s="166"/>
      <c r="AG3" s="166"/>
      <c r="AH3" s="166"/>
      <c r="AI3" s="166"/>
      <c r="AJ3" s="166"/>
      <c r="AK3" s="166"/>
      <c r="AL3" s="166"/>
      <c r="AM3" s="166"/>
      <c r="AN3" s="166"/>
      <c r="AO3" s="166"/>
    </row>
    <row r="4" spans="1:46" s="6" customFormat="1" ht="32.25" customHeight="1" x14ac:dyDescent="0.25">
      <c r="A4" s="440" t="s">
        <v>277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row>
    <row r="5" spans="1:46" s="107" customFormat="1" ht="18.75" x14ac:dyDescent="0.25">
      <c r="A5" s="50" t="s">
        <v>2</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row>
    <row r="6" spans="1:46" s="107" customFormat="1" ht="18.75" x14ac:dyDescent="0.25">
      <c r="A6" s="50" t="s">
        <v>58</v>
      </c>
      <c r="B6" s="441" t="s">
        <v>130</v>
      </c>
      <c r="C6" s="441"/>
      <c r="D6" s="441"/>
      <c r="E6" s="441"/>
      <c r="F6" s="441"/>
      <c r="G6" s="441"/>
      <c r="H6" s="441"/>
      <c r="I6" s="441"/>
      <c r="J6" s="441"/>
      <c r="K6" s="441"/>
      <c r="L6" s="51"/>
      <c r="M6" s="52"/>
      <c r="N6" s="51"/>
      <c r="O6" s="51"/>
      <c r="P6" s="51"/>
      <c r="Q6" s="51"/>
      <c r="R6" s="51"/>
      <c r="S6" s="51"/>
      <c r="T6" s="51"/>
      <c r="U6" s="51"/>
      <c r="V6" s="51"/>
      <c r="W6" s="51"/>
      <c r="X6" s="51"/>
      <c r="Y6" s="51"/>
      <c r="Z6" s="60"/>
      <c r="AA6" s="60"/>
      <c r="AB6" s="51"/>
      <c r="AC6" s="51"/>
      <c r="AD6" s="52"/>
      <c r="AE6" s="52"/>
      <c r="AF6" s="52"/>
      <c r="AG6" s="52"/>
      <c r="AH6" s="52"/>
      <c r="AI6" s="52"/>
      <c r="AJ6" s="52"/>
      <c r="AK6" s="52"/>
      <c r="AL6" s="52"/>
      <c r="AM6" s="52"/>
      <c r="AN6" s="52"/>
      <c r="AO6" s="52"/>
      <c r="AP6" s="51"/>
      <c r="AQ6" s="51"/>
      <c r="AR6" s="51"/>
      <c r="AS6" s="51"/>
      <c r="AT6" s="51"/>
    </row>
    <row r="7" spans="1:46" s="107" customFormat="1" ht="18.75" x14ac:dyDescent="0.25">
      <c r="A7" s="50" t="s">
        <v>59</v>
      </c>
      <c r="B7" s="441" t="s">
        <v>129</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row>
    <row r="8" spans="1:46" ht="46.5" x14ac:dyDescent="0.25">
      <c r="A8" s="108" t="s">
        <v>3</v>
      </c>
      <c r="B8" s="106"/>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0"/>
      <c r="AQ8" s="520"/>
      <c r="AR8" s="520"/>
      <c r="AS8" s="520"/>
      <c r="AT8" s="521"/>
    </row>
    <row r="9" spans="1:46" ht="15.75" hidden="1" x14ac:dyDescent="0.25">
      <c r="A9" s="434">
        <v>1</v>
      </c>
      <c r="B9" s="433">
        <v>2</v>
      </c>
      <c r="C9" s="433">
        <v>3</v>
      </c>
      <c r="D9" s="433">
        <v>4</v>
      </c>
      <c r="E9" s="495">
        <v>5</v>
      </c>
      <c r="F9" s="433">
        <v>6</v>
      </c>
      <c r="G9" s="433">
        <v>7</v>
      </c>
      <c r="H9" s="433">
        <v>8</v>
      </c>
      <c r="I9" s="433">
        <v>6</v>
      </c>
      <c r="J9" s="446">
        <v>7</v>
      </c>
      <c r="K9" s="446">
        <v>8</v>
      </c>
      <c r="L9" s="446">
        <v>9</v>
      </c>
      <c r="M9" s="446">
        <v>10</v>
      </c>
      <c r="N9" s="442">
        <v>11</v>
      </c>
      <c r="O9" s="443"/>
      <c r="P9" s="443"/>
      <c r="Q9" s="443"/>
      <c r="R9" s="443"/>
      <c r="S9" s="443"/>
      <c r="T9" s="443"/>
      <c r="U9" s="443"/>
      <c r="V9" s="443"/>
      <c r="W9" s="443"/>
      <c r="X9" s="446">
        <v>12</v>
      </c>
      <c r="Y9" s="446">
        <v>13</v>
      </c>
      <c r="Z9" s="500">
        <v>14</v>
      </c>
      <c r="AA9" s="500">
        <v>15</v>
      </c>
      <c r="AB9" s="442">
        <v>16</v>
      </c>
      <c r="AC9" s="464"/>
      <c r="AD9" s="442">
        <v>17</v>
      </c>
      <c r="AE9" s="443"/>
      <c r="AF9" s="443"/>
      <c r="AG9" s="443"/>
      <c r="AH9" s="443"/>
      <c r="AI9" s="443"/>
      <c r="AJ9" s="443"/>
      <c r="AK9" s="443"/>
      <c r="AL9" s="443"/>
      <c r="AM9" s="443"/>
      <c r="AN9" s="443"/>
      <c r="AO9" s="443"/>
      <c r="AP9" s="446">
        <v>18</v>
      </c>
      <c r="AQ9" s="466">
        <v>19</v>
      </c>
      <c r="AR9" s="467"/>
      <c r="AS9" s="467"/>
      <c r="AT9" s="468"/>
    </row>
    <row r="10" spans="1:46" ht="15.75" hidden="1" x14ac:dyDescent="0.25">
      <c r="A10" s="434"/>
      <c r="B10" s="434"/>
      <c r="C10" s="434"/>
      <c r="D10" s="434"/>
      <c r="E10" s="496"/>
      <c r="F10" s="434"/>
      <c r="G10" s="434"/>
      <c r="H10" s="434"/>
      <c r="I10" s="434"/>
      <c r="J10" s="447"/>
      <c r="K10" s="448"/>
      <c r="L10" s="447"/>
      <c r="M10" s="448"/>
      <c r="N10" s="444"/>
      <c r="O10" s="445"/>
      <c r="P10" s="445"/>
      <c r="Q10" s="445"/>
      <c r="R10" s="445"/>
      <c r="S10" s="445"/>
      <c r="T10" s="445"/>
      <c r="U10" s="445"/>
      <c r="V10" s="445"/>
      <c r="W10" s="445"/>
      <c r="X10" s="448"/>
      <c r="Y10" s="448"/>
      <c r="Z10" s="501"/>
      <c r="AA10" s="501"/>
      <c r="AB10" s="444"/>
      <c r="AC10" s="465"/>
      <c r="AD10" s="444"/>
      <c r="AE10" s="445"/>
      <c r="AF10" s="445"/>
      <c r="AG10" s="445"/>
      <c r="AH10" s="445"/>
      <c r="AI10" s="445"/>
      <c r="AJ10" s="445"/>
      <c r="AK10" s="445"/>
      <c r="AL10" s="445"/>
      <c r="AM10" s="445"/>
      <c r="AN10" s="445"/>
      <c r="AO10" s="445"/>
      <c r="AP10" s="448"/>
      <c r="AQ10" s="444" t="s">
        <v>4</v>
      </c>
      <c r="AR10" s="445"/>
      <c r="AS10" s="445"/>
      <c r="AT10" s="451"/>
    </row>
    <row r="11" spans="1:46" ht="15.75" hidden="1" x14ac:dyDescent="0.25">
      <c r="A11" s="452" t="s">
        <v>56</v>
      </c>
      <c r="B11" s="425" t="s">
        <v>5</v>
      </c>
      <c r="C11" s="454" t="s">
        <v>6</v>
      </c>
      <c r="D11" s="431" t="s">
        <v>7</v>
      </c>
      <c r="E11" s="511" t="s">
        <v>98</v>
      </c>
      <c r="F11" s="425" t="s">
        <v>8</v>
      </c>
      <c r="G11" s="425" t="s">
        <v>9</v>
      </c>
      <c r="H11" s="425" t="s">
        <v>10</v>
      </c>
      <c r="I11" s="424" t="s">
        <v>11</v>
      </c>
      <c r="J11" s="425" t="s">
        <v>61</v>
      </c>
      <c r="K11" s="425" t="s">
        <v>12</v>
      </c>
      <c r="L11" s="424" t="s">
        <v>62</v>
      </c>
      <c r="M11" s="424" t="s">
        <v>63</v>
      </c>
      <c r="N11" s="431" t="s">
        <v>13</v>
      </c>
      <c r="O11" s="459"/>
      <c r="P11" s="459"/>
      <c r="Q11" s="459"/>
      <c r="R11" s="459"/>
      <c r="S11" s="459"/>
      <c r="T11" s="459"/>
      <c r="U11" s="459"/>
      <c r="V11" s="459"/>
      <c r="W11" s="459"/>
      <c r="X11" s="435" t="s">
        <v>64</v>
      </c>
      <c r="Y11" s="424" t="s">
        <v>67</v>
      </c>
      <c r="Z11" s="510" t="s">
        <v>14</v>
      </c>
      <c r="AA11" s="510" t="s">
        <v>15</v>
      </c>
      <c r="AB11" s="425" t="s">
        <v>66</v>
      </c>
      <c r="AC11" s="425" t="s">
        <v>175</v>
      </c>
      <c r="AD11" s="424" t="s">
        <v>16</v>
      </c>
      <c r="AE11" s="424"/>
      <c r="AF11" s="424"/>
      <c r="AG11" s="424"/>
      <c r="AH11" s="424"/>
      <c r="AI11" s="424"/>
      <c r="AJ11" s="424"/>
      <c r="AK11" s="424"/>
      <c r="AL11" s="424"/>
      <c r="AM11" s="424"/>
      <c r="AN11" s="424"/>
      <c r="AO11" s="424"/>
      <c r="AP11" s="425" t="s">
        <v>75</v>
      </c>
      <c r="AQ11" s="424" t="s">
        <v>17</v>
      </c>
      <c r="AR11" s="424" t="s">
        <v>68</v>
      </c>
      <c r="AS11" s="424"/>
      <c r="AT11" s="524" t="s">
        <v>69</v>
      </c>
    </row>
    <row r="12" spans="1:46" ht="15.75" hidden="1" x14ac:dyDescent="0.25">
      <c r="A12" s="453"/>
      <c r="B12" s="426"/>
      <c r="C12" s="455"/>
      <c r="D12" s="432"/>
      <c r="E12" s="511"/>
      <c r="F12" s="426"/>
      <c r="G12" s="426"/>
      <c r="H12" s="426"/>
      <c r="I12" s="424"/>
      <c r="J12" s="426"/>
      <c r="K12" s="426"/>
      <c r="L12" s="424"/>
      <c r="M12" s="424"/>
      <c r="N12" s="460"/>
      <c r="O12" s="523"/>
      <c r="P12" s="523"/>
      <c r="Q12" s="523"/>
      <c r="R12" s="523"/>
      <c r="S12" s="523"/>
      <c r="T12" s="523"/>
      <c r="U12" s="523"/>
      <c r="V12" s="523"/>
      <c r="W12" s="523"/>
      <c r="X12" s="436"/>
      <c r="Y12" s="424"/>
      <c r="Z12" s="510"/>
      <c r="AA12" s="510"/>
      <c r="AB12" s="426"/>
      <c r="AC12" s="426"/>
      <c r="AD12" s="427" t="s">
        <v>18</v>
      </c>
      <c r="AE12" s="427"/>
      <c r="AF12" s="427"/>
      <c r="AG12" s="427" t="s">
        <v>19</v>
      </c>
      <c r="AH12" s="427"/>
      <c r="AI12" s="427"/>
      <c r="AJ12" s="427" t="s">
        <v>20</v>
      </c>
      <c r="AK12" s="427"/>
      <c r="AL12" s="427"/>
      <c r="AM12" s="427" t="s">
        <v>21</v>
      </c>
      <c r="AN12" s="427"/>
      <c r="AO12" s="427"/>
      <c r="AP12" s="426"/>
      <c r="AQ12" s="424"/>
      <c r="AR12" s="424" t="s">
        <v>22</v>
      </c>
      <c r="AS12" s="424" t="s">
        <v>23</v>
      </c>
      <c r="AT12" s="524"/>
    </row>
    <row r="13" spans="1:46" ht="15.75" hidden="1" x14ac:dyDescent="0.25">
      <c r="A13" s="453"/>
      <c r="B13" s="426"/>
      <c r="C13" s="455"/>
      <c r="D13" s="432"/>
      <c r="E13" s="511"/>
      <c r="F13" s="426"/>
      <c r="G13" s="426"/>
      <c r="H13" s="426"/>
      <c r="I13" s="424"/>
      <c r="J13" s="426"/>
      <c r="K13" s="426"/>
      <c r="L13" s="424"/>
      <c r="M13" s="424"/>
      <c r="N13" s="426" t="s">
        <v>24</v>
      </c>
      <c r="O13" s="425" t="s">
        <v>73</v>
      </c>
      <c r="P13" s="422" t="s">
        <v>25</v>
      </c>
      <c r="Q13" s="423"/>
      <c r="R13" s="422" t="s">
        <v>26</v>
      </c>
      <c r="S13" s="423"/>
      <c r="T13" s="422" t="s">
        <v>27</v>
      </c>
      <c r="U13" s="423"/>
      <c r="V13" s="422" t="s">
        <v>28</v>
      </c>
      <c r="W13" s="423"/>
      <c r="X13" s="436"/>
      <c r="Y13" s="424"/>
      <c r="Z13" s="510"/>
      <c r="AA13" s="510"/>
      <c r="AB13" s="426"/>
      <c r="AC13" s="426"/>
      <c r="AD13" s="446" t="s">
        <v>29</v>
      </c>
      <c r="AE13" s="446" t="s">
        <v>30</v>
      </c>
      <c r="AF13" s="446" t="s">
        <v>31</v>
      </c>
      <c r="AG13" s="446" t="s">
        <v>32</v>
      </c>
      <c r="AH13" s="446" t="s">
        <v>31</v>
      </c>
      <c r="AI13" s="446" t="s">
        <v>33</v>
      </c>
      <c r="AJ13" s="446" t="s">
        <v>33</v>
      </c>
      <c r="AK13" s="446" t="s">
        <v>32</v>
      </c>
      <c r="AL13" s="446" t="s">
        <v>34</v>
      </c>
      <c r="AM13" s="446" t="s">
        <v>35</v>
      </c>
      <c r="AN13" s="446" t="s">
        <v>36</v>
      </c>
      <c r="AO13" s="446" t="s">
        <v>37</v>
      </c>
      <c r="AP13" s="426"/>
      <c r="AQ13" s="424"/>
      <c r="AR13" s="424"/>
      <c r="AS13" s="424"/>
      <c r="AT13" s="524"/>
    </row>
    <row r="14" spans="1:46" ht="31.5" hidden="1" x14ac:dyDescent="0.25">
      <c r="A14" s="453"/>
      <c r="B14" s="502"/>
      <c r="C14" s="455"/>
      <c r="D14" s="432"/>
      <c r="E14" s="522"/>
      <c r="F14" s="426"/>
      <c r="G14" s="426"/>
      <c r="H14" s="426"/>
      <c r="I14" s="425"/>
      <c r="J14" s="426"/>
      <c r="K14" s="426"/>
      <c r="L14" s="425"/>
      <c r="M14" s="425"/>
      <c r="N14" s="426"/>
      <c r="O14" s="426"/>
      <c r="P14" s="13" t="s">
        <v>74</v>
      </c>
      <c r="Q14" s="13" t="s">
        <v>38</v>
      </c>
      <c r="R14" s="13" t="s">
        <v>74</v>
      </c>
      <c r="S14" s="13" t="s">
        <v>38</v>
      </c>
      <c r="T14" s="13" t="s">
        <v>74</v>
      </c>
      <c r="U14" s="13" t="s">
        <v>38</v>
      </c>
      <c r="V14" s="13" t="s">
        <v>74</v>
      </c>
      <c r="W14" s="13" t="s">
        <v>38</v>
      </c>
      <c r="X14" s="436"/>
      <c r="Y14" s="425"/>
      <c r="Z14" s="500"/>
      <c r="AA14" s="500"/>
      <c r="AB14" s="426"/>
      <c r="AC14" s="426"/>
      <c r="AD14" s="447"/>
      <c r="AE14" s="447"/>
      <c r="AF14" s="447"/>
      <c r="AG14" s="447"/>
      <c r="AH14" s="447"/>
      <c r="AI14" s="447"/>
      <c r="AJ14" s="447"/>
      <c r="AK14" s="447"/>
      <c r="AL14" s="447"/>
      <c r="AM14" s="447"/>
      <c r="AN14" s="447"/>
      <c r="AO14" s="447"/>
      <c r="AP14" s="426"/>
      <c r="AQ14" s="425"/>
      <c r="AR14" s="425"/>
      <c r="AS14" s="425"/>
      <c r="AT14" s="457"/>
    </row>
    <row r="15" spans="1:46" s="6" customFormat="1" ht="15" hidden="1" customHeight="1" x14ac:dyDescent="0.25">
      <c r="A15" s="452" t="s">
        <v>56</v>
      </c>
      <c r="B15" s="425" t="s">
        <v>5</v>
      </c>
      <c r="C15" s="454" t="s">
        <v>6</v>
      </c>
      <c r="D15" s="431" t="s">
        <v>7</v>
      </c>
      <c r="E15" s="424" t="s">
        <v>98</v>
      </c>
      <c r="F15" s="425" t="s">
        <v>8</v>
      </c>
      <c r="G15" s="425" t="s">
        <v>9</v>
      </c>
      <c r="H15" s="425" t="s">
        <v>10</v>
      </c>
      <c r="I15" s="424" t="s">
        <v>11</v>
      </c>
      <c r="J15" s="425" t="s">
        <v>61</v>
      </c>
      <c r="K15" s="425" t="s">
        <v>12</v>
      </c>
      <c r="L15" s="424" t="s">
        <v>62</v>
      </c>
      <c r="M15" s="424" t="s">
        <v>63</v>
      </c>
      <c r="N15" s="431" t="s">
        <v>13</v>
      </c>
      <c r="O15" s="459"/>
      <c r="P15" s="459"/>
      <c r="Q15" s="459"/>
      <c r="R15" s="459"/>
      <c r="S15" s="459"/>
      <c r="T15" s="459"/>
      <c r="U15" s="459"/>
      <c r="V15" s="459"/>
      <c r="W15" s="454"/>
      <c r="X15" s="435" t="s">
        <v>64</v>
      </c>
      <c r="Y15" s="424" t="s">
        <v>67</v>
      </c>
      <c r="Z15" s="424" t="s">
        <v>14</v>
      </c>
      <c r="AA15" s="424" t="s">
        <v>15</v>
      </c>
      <c r="AB15" s="425" t="s">
        <v>66</v>
      </c>
      <c r="AC15" s="425" t="s">
        <v>175</v>
      </c>
      <c r="AD15" s="424" t="s">
        <v>16</v>
      </c>
      <c r="AE15" s="424"/>
      <c r="AF15" s="424"/>
      <c r="AG15" s="424"/>
      <c r="AH15" s="424"/>
      <c r="AI15" s="424"/>
      <c r="AJ15" s="424"/>
      <c r="AK15" s="424"/>
      <c r="AL15" s="424"/>
      <c r="AM15" s="424"/>
      <c r="AN15" s="424"/>
      <c r="AO15" s="424"/>
      <c r="AP15" s="425" t="s">
        <v>75</v>
      </c>
      <c r="AQ15" s="444" t="s">
        <v>4</v>
      </c>
      <c r="AR15" s="445"/>
      <c r="AS15" s="445"/>
      <c r="AT15" s="451"/>
    </row>
    <row r="16" spans="1:46" s="6" customFormat="1" ht="33.75" hidden="1" customHeight="1" x14ac:dyDescent="0.25">
      <c r="A16" s="453"/>
      <c r="B16" s="426"/>
      <c r="C16" s="455"/>
      <c r="D16" s="432"/>
      <c r="E16" s="424"/>
      <c r="F16" s="426"/>
      <c r="G16" s="426"/>
      <c r="H16" s="426"/>
      <c r="I16" s="424"/>
      <c r="J16" s="426"/>
      <c r="K16" s="426"/>
      <c r="L16" s="424"/>
      <c r="M16" s="424"/>
      <c r="N16" s="431" t="s">
        <v>24</v>
      </c>
      <c r="O16" s="461" t="s">
        <v>73</v>
      </c>
      <c r="P16" s="422" t="s">
        <v>25</v>
      </c>
      <c r="Q16" s="423"/>
      <c r="R16" s="422" t="s">
        <v>26</v>
      </c>
      <c r="S16" s="423"/>
      <c r="T16" s="422" t="s">
        <v>27</v>
      </c>
      <c r="U16" s="423"/>
      <c r="V16" s="422" t="s">
        <v>28</v>
      </c>
      <c r="W16" s="423"/>
      <c r="X16" s="436"/>
      <c r="Y16" s="424"/>
      <c r="Z16" s="424"/>
      <c r="AA16" s="424"/>
      <c r="AB16" s="426"/>
      <c r="AC16" s="426"/>
      <c r="AD16" s="427" t="s">
        <v>18</v>
      </c>
      <c r="AE16" s="427"/>
      <c r="AF16" s="427"/>
      <c r="AG16" s="427" t="s">
        <v>19</v>
      </c>
      <c r="AH16" s="427"/>
      <c r="AI16" s="427"/>
      <c r="AJ16" s="427" t="s">
        <v>20</v>
      </c>
      <c r="AK16" s="427"/>
      <c r="AL16" s="427"/>
      <c r="AM16" s="427" t="s">
        <v>21</v>
      </c>
      <c r="AN16" s="427"/>
      <c r="AO16" s="427"/>
      <c r="AP16" s="426"/>
      <c r="AQ16" s="425" t="s">
        <v>17</v>
      </c>
      <c r="AR16" s="422" t="s">
        <v>68</v>
      </c>
      <c r="AS16" s="423"/>
      <c r="AT16" s="457" t="s">
        <v>69</v>
      </c>
    </row>
    <row r="17" spans="1:46" s="56" customFormat="1" ht="30.75" hidden="1" customHeight="1" x14ac:dyDescent="0.25">
      <c r="A17" s="453"/>
      <c r="B17" s="426"/>
      <c r="C17" s="455"/>
      <c r="D17" s="432"/>
      <c r="E17" s="425"/>
      <c r="F17" s="426"/>
      <c r="G17" s="426"/>
      <c r="H17" s="426"/>
      <c r="I17" s="425"/>
      <c r="J17" s="426"/>
      <c r="K17" s="426"/>
      <c r="L17" s="425"/>
      <c r="M17" s="425"/>
      <c r="N17" s="432"/>
      <c r="O17" s="505"/>
      <c r="P17" s="57" t="s">
        <v>74</v>
      </c>
      <c r="Q17" s="57" t="s">
        <v>38</v>
      </c>
      <c r="R17" s="57" t="s">
        <v>74</v>
      </c>
      <c r="S17" s="57" t="s">
        <v>38</v>
      </c>
      <c r="T17" s="57" t="s">
        <v>74</v>
      </c>
      <c r="U17" s="57" t="s">
        <v>38</v>
      </c>
      <c r="V17" s="57" t="s">
        <v>74</v>
      </c>
      <c r="W17" s="57" t="s">
        <v>38</v>
      </c>
      <c r="X17" s="436"/>
      <c r="Y17" s="425"/>
      <c r="Z17" s="425"/>
      <c r="AA17" s="425"/>
      <c r="AB17" s="426"/>
      <c r="AC17" s="426"/>
      <c r="AD17" s="124" t="s">
        <v>29</v>
      </c>
      <c r="AE17" s="124" t="s">
        <v>30</v>
      </c>
      <c r="AF17" s="124" t="s">
        <v>31</v>
      </c>
      <c r="AG17" s="124" t="s">
        <v>32</v>
      </c>
      <c r="AH17" s="124" t="s">
        <v>31</v>
      </c>
      <c r="AI17" s="124" t="s">
        <v>33</v>
      </c>
      <c r="AJ17" s="124" t="s">
        <v>33</v>
      </c>
      <c r="AK17" s="124" t="s">
        <v>32</v>
      </c>
      <c r="AL17" s="124" t="s">
        <v>34</v>
      </c>
      <c r="AM17" s="124" t="s">
        <v>35</v>
      </c>
      <c r="AN17" s="124" t="s">
        <v>36</v>
      </c>
      <c r="AO17" s="124" t="s">
        <v>37</v>
      </c>
      <c r="AP17" s="426"/>
      <c r="AQ17" s="426"/>
      <c r="AR17" s="19" t="s">
        <v>22</v>
      </c>
      <c r="AS17" s="19" t="s">
        <v>23</v>
      </c>
      <c r="AT17" s="458"/>
    </row>
    <row r="18" spans="1:46" s="6" customFormat="1" ht="15" customHeight="1" x14ac:dyDescent="0.25">
      <c r="A18" s="452" t="s">
        <v>56</v>
      </c>
      <c r="B18" s="425" t="s">
        <v>5</v>
      </c>
      <c r="C18" s="454" t="s">
        <v>6</v>
      </c>
      <c r="D18" s="431" t="s">
        <v>7</v>
      </c>
      <c r="E18" s="424" t="s">
        <v>98</v>
      </c>
      <c r="F18" s="425" t="s">
        <v>8</v>
      </c>
      <c r="G18" s="425" t="s">
        <v>9</v>
      </c>
      <c r="H18" s="425" t="s">
        <v>10</v>
      </c>
      <c r="I18" s="424" t="s">
        <v>11</v>
      </c>
      <c r="J18" s="425" t="s">
        <v>61</v>
      </c>
      <c r="K18" s="425" t="s">
        <v>12</v>
      </c>
      <c r="L18" s="424" t="s">
        <v>62</v>
      </c>
      <c r="M18" s="424" t="s">
        <v>274</v>
      </c>
      <c r="N18" s="431" t="s">
        <v>13</v>
      </c>
      <c r="O18" s="459"/>
      <c r="P18" s="459"/>
      <c r="Q18" s="459"/>
      <c r="R18" s="459"/>
      <c r="S18" s="459"/>
      <c r="T18" s="459"/>
      <c r="U18" s="459"/>
      <c r="V18" s="459"/>
      <c r="W18" s="454"/>
      <c r="X18" s="435" t="s">
        <v>64</v>
      </c>
      <c r="Y18" s="424" t="s">
        <v>67</v>
      </c>
      <c r="Z18" s="424" t="s">
        <v>14</v>
      </c>
      <c r="AA18" s="424" t="s">
        <v>15</v>
      </c>
      <c r="AB18" s="425" t="s">
        <v>66</v>
      </c>
      <c r="AC18" s="425" t="s">
        <v>175</v>
      </c>
      <c r="AD18" s="424" t="s">
        <v>16</v>
      </c>
      <c r="AE18" s="424"/>
      <c r="AF18" s="424"/>
      <c r="AG18" s="424"/>
      <c r="AH18" s="424"/>
      <c r="AI18" s="424"/>
      <c r="AJ18" s="424"/>
      <c r="AK18" s="424"/>
      <c r="AL18" s="424"/>
      <c r="AM18" s="424"/>
      <c r="AN18" s="424"/>
      <c r="AO18" s="424"/>
      <c r="AP18" s="425" t="s">
        <v>75</v>
      </c>
      <c r="AQ18" s="444" t="s">
        <v>4</v>
      </c>
      <c r="AR18" s="445"/>
      <c r="AS18" s="445"/>
      <c r="AT18" s="451"/>
    </row>
    <row r="19" spans="1:46" s="6" customFormat="1" ht="33.75" customHeight="1" x14ac:dyDescent="0.25">
      <c r="A19" s="453"/>
      <c r="B19" s="426"/>
      <c r="C19" s="455"/>
      <c r="D19" s="432"/>
      <c r="E19" s="424"/>
      <c r="F19" s="426"/>
      <c r="G19" s="426"/>
      <c r="H19" s="426"/>
      <c r="I19" s="424"/>
      <c r="J19" s="426"/>
      <c r="K19" s="426"/>
      <c r="L19" s="424"/>
      <c r="M19" s="424"/>
      <c r="N19" s="431" t="s">
        <v>275</v>
      </c>
      <c r="O19" s="461" t="s">
        <v>276</v>
      </c>
      <c r="P19" s="422" t="s">
        <v>25</v>
      </c>
      <c r="Q19" s="423"/>
      <c r="R19" s="422" t="s">
        <v>26</v>
      </c>
      <c r="S19" s="423"/>
      <c r="T19" s="422" t="s">
        <v>27</v>
      </c>
      <c r="U19" s="423"/>
      <c r="V19" s="422" t="s">
        <v>28</v>
      </c>
      <c r="W19" s="423"/>
      <c r="X19" s="436"/>
      <c r="Y19" s="424"/>
      <c r="Z19" s="424"/>
      <c r="AA19" s="424"/>
      <c r="AB19" s="426"/>
      <c r="AC19" s="426"/>
      <c r="AD19" s="427" t="s">
        <v>18</v>
      </c>
      <c r="AE19" s="427"/>
      <c r="AF19" s="427"/>
      <c r="AG19" s="427" t="s">
        <v>19</v>
      </c>
      <c r="AH19" s="427"/>
      <c r="AI19" s="427"/>
      <c r="AJ19" s="427" t="s">
        <v>20</v>
      </c>
      <c r="AK19" s="427"/>
      <c r="AL19" s="427"/>
      <c r="AM19" s="427" t="s">
        <v>21</v>
      </c>
      <c r="AN19" s="427"/>
      <c r="AO19" s="427"/>
      <c r="AP19" s="426"/>
      <c r="AQ19" s="425" t="s">
        <v>17</v>
      </c>
      <c r="AR19" s="422" t="s">
        <v>68</v>
      </c>
      <c r="AS19" s="423"/>
      <c r="AT19" s="457" t="s">
        <v>69</v>
      </c>
    </row>
    <row r="20" spans="1:46" s="56" customFormat="1" ht="30.75" customHeight="1" x14ac:dyDescent="0.25">
      <c r="A20" s="453"/>
      <c r="B20" s="426"/>
      <c r="C20" s="455"/>
      <c r="D20" s="432"/>
      <c r="E20" s="425"/>
      <c r="F20" s="426"/>
      <c r="G20" s="426"/>
      <c r="H20" s="426"/>
      <c r="I20" s="425"/>
      <c r="J20" s="426"/>
      <c r="K20" s="426"/>
      <c r="L20" s="425"/>
      <c r="M20" s="425"/>
      <c r="N20" s="432"/>
      <c r="O20" s="505"/>
      <c r="P20" s="57" t="s">
        <v>74</v>
      </c>
      <c r="Q20" s="57" t="s">
        <v>38</v>
      </c>
      <c r="R20" s="57" t="s">
        <v>74</v>
      </c>
      <c r="S20" s="57" t="s">
        <v>38</v>
      </c>
      <c r="T20" s="57" t="s">
        <v>74</v>
      </c>
      <c r="U20" s="57" t="s">
        <v>38</v>
      </c>
      <c r="V20" s="57" t="s">
        <v>74</v>
      </c>
      <c r="W20" s="57" t="s">
        <v>38</v>
      </c>
      <c r="X20" s="436"/>
      <c r="Y20" s="425"/>
      <c r="Z20" s="425"/>
      <c r="AA20" s="425"/>
      <c r="AB20" s="426"/>
      <c r="AC20" s="426"/>
      <c r="AD20" s="124" t="s">
        <v>29</v>
      </c>
      <c r="AE20" s="124" t="s">
        <v>30</v>
      </c>
      <c r="AF20" s="124" t="s">
        <v>31</v>
      </c>
      <c r="AG20" s="124" t="s">
        <v>32</v>
      </c>
      <c r="AH20" s="124" t="s">
        <v>31</v>
      </c>
      <c r="AI20" s="124" t="s">
        <v>33</v>
      </c>
      <c r="AJ20" s="124" t="s">
        <v>33</v>
      </c>
      <c r="AK20" s="124" t="s">
        <v>32</v>
      </c>
      <c r="AL20" s="124" t="s">
        <v>34</v>
      </c>
      <c r="AM20" s="124" t="s">
        <v>35</v>
      </c>
      <c r="AN20" s="124" t="s">
        <v>36</v>
      </c>
      <c r="AO20" s="124" t="s">
        <v>37</v>
      </c>
      <c r="AP20" s="426"/>
      <c r="AQ20" s="426"/>
      <c r="AR20" s="19" t="s">
        <v>22</v>
      </c>
      <c r="AS20" s="19" t="s">
        <v>23</v>
      </c>
      <c r="AT20" s="458"/>
    </row>
    <row r="21" spans="1:46" s="3" customFormat="1" ht="55.5" hidden="1" customHeight="1" x14ac:dyDescent="0.25">
      <c r="A21" s="403" t="s">
        <v>173</v>
      </c>
      <c r="B21" s="512" t="s">
        <v>1019</v>
      </c>
      <c r="C21" s="403" t="s">
        <v>158</v>
      </c>
      <c r="D21" s="125" t="s">
        <v>159</v>
      </c>
      <c r="E21" s="125" t="s">
        <v>160</v>
      </c>
      <c r="F21" s="68"/>
      <c r="G21" s="68"/>
      <c r="H21" s="68"/>
      <c r="I21" s="68"/>
      <c r="J21" s="68"/>
      <c r="K21" s="68"/>
      <c r="L21" s="68"/>
      <c r="M21" s="126"/>
      <c r="N21" s="68"/>
      <c r="O21" s="68"/>
      <c r="P21" s="68"/>
      <c r="Q21" s="68"/>
      <c r="R21" s="68"/>
      <c r="S21" s="68"/>
      <c r="T21" s="68"/>
      <c r="U21" s="68"/>
      <c r="V21" s="68"/>
      <c r="W21" s="68"/>
      <c r="X21" s="68"/>
      <c r="Y21" s="68"/>
      <c r="Z21" s="122" t="s">
        <v>185</v>
      </c>
      <c r="AA21" s="122" t="s">
        <v>179</v>
      </c>
      <c r="AB21" s="68"/>
      <c r="AC21" s="68"/>
      <c r="AD21" s="126"/>
      <c r="AE21" s="126"/>
      <c r="AF21" s="126"/>
      <c r="AG21" s="126"/>
      <c r="AH21" s="126"/>
      <c r="AI21" s="126"/>
      <c r="AJ21" s="126"/>
      <c r="AK21" s="126"/>
      <c r="AL21" s="126"/>
      <c r="AM21" s="126"/>
      <c r="AN21" s="126"/>
      <c r="AO21" s="126"/>
      <c r="AP21" s="68"/>
      <c r="AQ21" s="68"/>
      <c r="AR21" s="68"/>
      <c r="AS21" s="68"/>
      <c r="AT21" s="68"/>
    </row>
    <row r="22" spans="1:46" s="3" customFormat="1" ht="75.75" customHeight="1" x14ac:dyDescent="0.25">
      <c r="A22" s="403"/>
      <c r="B22" s="512"/>
      <c r="C22" s="403"/>
      <c r="D22" s="403" t="s">
        <v>161</v>
      </c>
      <c r="E22" s="125" t="s">
        <v>162</v>
      </c>
      <c r="F22" s="68"/>
      <c r="G22" s="68"/>
      <c r="H22" s="68"/>
      <c r="I22" s="85" t="s">
        <v>372</v>
      </c>
      <c r="J22" s="85" t="s">
        <v>373</v>
      </c>
      <c r="K22" s="85" t="s">
        <v>374</v>
      </c>
      <c r="L22" s="85" t="s">
        <v>375</v>
      </c>
      <c r="M22" s="154">
        <v>9725</v>
      </c>
      <c r="N22" s="154">
        <v>19400</v>
      </c>
      <c r="O22" s="155">
        <v>2500000</v>
      </c>
      <c r="P22" s="155">
        <v>625000</v>
      </c>
      <c r="Q22" s="156">
        <v>4850</v>
      </c>
      <c r="R22" s="155">
        <v>625000</v>
      </c>
      <c r="S22" s="156">
        <v>4850</v>
      </c>
      <c r="T22" s="155">
        <v>625000</v>
      </c>
      <c r="U22" s="156">
        <v>4850</v>
      </c>
      <c r="V22" s="155">
        <v>625000</v>
      </c>
      <c r="W22" s="156">
        <v>4850</v>
      </c>
      <c r="X22" s="85" t="s">
        <v>376</v>
      </c>
      <c r="Y22" s="84" t="s">
        <v>1102</v>
      </c>
      <c r="Z22" s="85" t="s">
        <v>377</v>
      </c>
      <c r="AA22" s="85" t="s">
        <v>378</v>
      </c>
      <c r="AB22" s="85" t="s">
        <v>379</v>
      </c>
      <c r="AC22" s="157"/>
      <c r="AD22" s="85">
        <v>1616</v>
      </c>
      <c r="AE22" s="85">
        <v>1616</v>
      </c>
      <c r="AF22" s="85">
        <v>1617</v>
      </c>
      <c r="AG22" s="85">
        <v>1616</v>
      </c>
      <c r="AH22" s="85">
        <v>1617</v>
      </c>
      <c r="AI22" s="85">
        <v>1618</v>
      </c>
      <c r="AJ22" s="85">
        <v>1616</v>
      </c>
      <c r="AK22" s="85">
        <v>1617</v>
      </c>
      <c r="AL22" s="85">
        <v>1617</v>
      </c>
      <c r="AM22" s="85">
        <v>1617</v>
      </c>
      <c r="AN22" s="85">
        <v>1617</v>
      </c>
      <c r="AO22" s="85">
        <v>1616</v>
      </c>
      <c r="AP22" s="85" t="s">
        <v>380</v>
      </c>
      <c r="AQ22" s="85" t="s">
        <v>381</v>
      </c>
      <c r="AR22" s="85" t="s">
        <v>382</v>
      </c>
      <c r="AS22" s="85" t="s">
        <v>383</v>
      </c>
      <c r="AT22" s="85" t="s">
        <v>384</v>
      </c>
    </row>
    <row r="23" spans="1:46" s="3" customFormat="1" ht="60" x14ac:dyDescent="0.25">
      <c r="A23" s="403"/>
      <c r="B23" s="512"/>
      <c r="C23" s="403"/>
      <c r="D23" s="403"/>
      <c r="E23" s="403" t="s">
        <v>186</v>
      </c>
      <c r="F23" s="68"/>
      <c r="G23" s="68"/>
      <c r="H23" s="68"/>
      <c r="I23" s="122" t="s">
        <v>385</v>
      </c>
      <c r="J23" s="122" t="s">
        <v>386</v>
      </c>
      <c r="K23" s="122" t="s">
        <v>209</v>
      </c>
      <c r="L23" s="122" t="s">
        <v>387</v>
      </c>
      <c r="M23" s="122">
        <v>168</v>
      </c>
      <c r="N23" s="126">
        <v>40</v>
      </c>
      <c r="O23" s="158">
        <v>1500000</v>
      </c>
      <c r="P23" s="158">
        <v>375000</v>
      </c>
      <c r="Q23" s="123">
        <v>10</v>
      </c>
      <c r="R23" s="158">
        <v>375000</v>
      </c>
      <c r="S23" s="123">
        <v>10</v>
      </c>
      <c r="T23" s="158">
        <v>375000</v>
      </c>
      <c r="U23" s="123">
        <v>10</v>
      </c>
      <c r="V23" s="158">
        <v>375000</v>
      </c>
      <c r="W23" s="122">
        <v>10</v>
      </c>
      <c r="X23" s="122" t="s">
        <v>388</v>
      </c>
      <c r="Y23" s="122" t="s">
        <v>210</v>
      </c>
      <c r="Z23" s="79" t="s">
        <v>377</v>
      </c>
      <c r="AA23" s="122" t="s">
        <v>211</v>
      </c>
      <c r="AB23" s="122" t="s">
        <v>389</v>
      </c>
      <c r="AC23" s="122"/>
      <c r="AD23" s="159">
        <v>2</v>
      </c>
      <c r="AE23" s="159">
        <v>4</v>
      </c>
      <c r="AF23" s="159">
        <v>4</v>
      </c>
      <c r="AG23" s="159">
        <v>3</v>
      </c>
      <c r="AH23" s="159">
        <v>4</v>
      </c>
      <c r="AI23" s="159">
        <v>3</v>
      </c>
      <c r="AJ23" s="159">
        <v>4</v>
      </c>
      <c r="AK23" s="159">
        <v>4</v>
      </c>
      <c r="AL23" s="159">
        <v>3</v>
      </c>
      <c r="AM23" s="159">
        <v>3</v>
      </c>
      <c r="AN23" s="159">
        <v>3</v>
      </c>
      <c r="AO23" s="159">
        <v>3</v>
      </c>
      <c r="AP23" s="122" t="s">
        <v>390</v>
      </c>
      <c r="AQ23" s="122" t="s">
        <v>212</v>
      </c>
      <c r="AR23" s="122" t="s">
        <v>39</v>
      </c>
      <c r="AS23" s="122" t="s">
        <v>40</v>
      </c>
      <c r="AT23" s="122" t="s">
        <v>213</v>
      </c>
    </row>
    <row r="24" spans="1:46" s="3" customFormat="1" ht="75" x14ac:dyDescent="0.25">
      <c r="A24" s="403"/>
      <c r="B24" s="512"/>
      <c r="C24" s="403"/>
      <c r="D24" s="403"/>
      <c r="E24" s="403"/>
      <c r="F24" s="68"/>
      <c r="G24" s="68"/>
      <c r="H24" s="68"/>
      <c r="I24" s="122" t="s">
        <v>404</v>
      </c>
      <c r="J24" s="122" t="s">
        <v>214</v>
      </c>
      <c r="K24" s="122" t="s">
        <v>209</v>
      </c>
      <c r="L24" s="122" t="s">
        <v>215</v>
      </c>
      <c r="M24" s="122">
        <v>0</v>
      </c>
      <c r="N24" s="126">
        <v>308</v>
      </c>
      <c r="O24" s="158">
        <v>1500000</v>
      </c>
      <c r="P24" s="158">
        <v>375000</v>
      </c>
      <c r="Q24" s="122">
        <v>77</v>
      </c>
      <c r="R24" s="158">
        <v>375000</v>
      </c>
      <c r="S24" s="122">
        <v>77</v>
      </c>
      <c r="T24" s="158">
        <v>375000</v>
      </c>
      <c r="U24" s="122">
        <v>77</v>
      </c>
      <c r="V24" s="158">
        <v>375000</v>
      </c>
      <c r="W24" s="122">
        <v>77</v>
      </c>
      <c r="X24" s="122" t="s">
        <v>391</v>
      </c>
      <c r="Y24" s="122" t="s">
        <v>216</v>
      </c>
      <c r="Z24" s="79" t="s">
        <v>377</v>
      </c>
      <c r="AA24" s="122" t="s">
        <v>211</v>
      </c>
      <c r="AB24" s="122" t="s">
        <v>392</v>
      </c>
      <c r="AC24" s="122"/>
      <c r="AD24" s="122">
        <v>26</v>
      </c>
      <c r="AE24" s="122">
        <v>25</v>
      </c>
      <c r="AF24" s="122">
        <v>26</v>
      </c>
      <c r="AG24" s="122">
        <v>26</v>
      </c>
      <c r="AH24" s="122">
        <v>25</v>
      </c>
      <c r="AI24" s="122">
        <v>26</v>
      </c>
      <c r="AJ24" s="122">
        <v>26</v>
      </c>
      <c r="AK24" s="122">
        <v>26</v>
      </c>
      <c r="AL24" s="122">
        <v>26</v>
      </c>
      <c r="AM24" s="122">
        <v>26</v>
      </c>
      <c r="AN24" s="122">
        <v>26</v>
      </c>
      <c r="AO24" s="122">
        <v>24</v>
      </c>
      <c r="AP24" s="122" t="s">
        <v>393</v>
      </c>
      <c r="AQ24" s="122" t="s">
        <v>217</v>
      </c>
      <c r="AR24" s="122" t="s">
        <v>39</v>
      </c>
      <c r="AS24" s="122" t="s">
        <v>78</v>
      </c>
      <c r="AT24" s="122" t="s">
        <v>218</v>
      </c>
    </row>
    <row r="25" spans="1:46" s="3" customFormat="1" ht="45" x14ac:dyDescent="0.25">
      <c r="A25" s="403"/>
      <c r="B25" s="512"/>
      <c r="C25" s="403"/>
      <c r="D25" s="403"/>
      <c r="E25" s="403"/>
      <c r="F25" s="68"/>
      <c r="G25" s="68"/>
      <c r="H25" s="68"/>
      <c r="I25" s="122" t="s">
        <v>394</v>
      </c>
      <c r="J25" s="122" t="s">
        <v>395</v>
      </c>
      <c r="K25" s="90" t="s">
        <v>396</v>
      </c>
      <c r="L25" s="122" t="s">
        <v>397</v>
      </c>
      <c r="M25" s="122">
        <v>26</v>
      </c>
      <c r="N25" s="126">
        <v>363</v>
      </c>
      <c r="O25" s="158">
        <v>1000000</v>
      </c>
      <c r="P25" s="158">
        <v>160000</v>
      </c>
      <c r="Q25" s="122">
        <v>63</v>
      </c>
      <c r="R25" s="158">
        <v>340000</v>
      </c>
      <c r="S25" s="122">
        <v>120</v>
      </c>
      <c r="T25" s="158">
        <v>160000</v>
      </c>
      <c r="U25" s="122">
        <v>60</v>
      </c>
      <c r="V25" s="158">
        <v>340000</v>
      </c>
      <c r="W25" s="122">
        <v>120</v>
      </c>
      <c r="X25" s="122" t="s">
        <v>398</v>
      </c>
      <c r="Y25" s="122" t="s">
        <v>399</v>
      </c>
      <c r="Z25" s="79" t="s">
        <v>377</v>
      </c>
      <c r="AA25" s="122" t="s">
        <v>211</v>
      </c>
      <c r="AB25" s="122" t="s">
        <v>400</v>
      </c>
      <c r="AC25" s="122"/>
      <c r="AD25" s="122">
        <v>12</v>
      </c>
      <c r="AE25" s="122">
        <v>24</v>
      </c>
      <c r="AF25" s="122">
        <v>27</v>
      </c>
      <c r="AG25" s="122">
        <v>42</v>
      </c>
      <c r="AH25" s="122">
        <v>42</v>
      </c>
      <c r="AI25" s="122">
        <v>36</v>
      </c>
      <c r="AJ25" s="122">
        <v>6</v>
      </c>
      <c r="AK25" s="122">
        <v>27</v>
      </c>
      <c r="AL25" s="122">
        <v>27</v>
      </c>
      <c r="AM25" s="122">
        <v>42</v>
      </c>
      <c r="AN25" s="122">
        <v>42</v>
      </c>
      <c r="AO25" s="122">
        <v>36</v>
      </c>
      <c r="AP25" s="122" t="s">
        <v>401</v>
      </c>
      <c r="AQ25" s="122" t="s">
        <v>402</v>
      </c>
      <c r="AR25" s="122" t="s">
        <v>39</v>
      </c>
      <c r="AS25" s="122" t="s">
        <v>78</v>
      </c>
      <c r="AT25" s="122" t="s">
        <v>403</v>
      </c>
    </row>
    <row r="26" spans="1:46" s="3" customFormat="1" ht="60" customHeight="1" x14ac:dyDescent="0.25">
      <c r="A26" s="403"/>
      <c r="B26" s="512"/>
      <c r="C26" s="403"/>
      <c r="D26" s="403"/>
      <c r="E26" s="525" t="s">
        <v>163</v>
      </c>
      <c r="F26" s="68"/>
      <c r="G26" s="68"/>
      <c r="H26" s="68"/>
      <c r="I26" s="122" t="s">
        <v>405</v>
      </c>
      <c r="J26" s="122" t="s">
        <v>406</v>
      </c>
      <c r="K26" s="126" t="s">
        <v>407</v>
      </c>
      <c r="L26" s="122" t="s">
        <v>408</v>
      </c>
      <c r="M26" s="126">
        <v>20</v>
      </c>
      <c r="N26" s="126">
        <v>16</v>
      </c>
      <c r="O26" s="126"/>
      <c r="P26" s="126"/>
      <c r="Q26" s="126">
        <v>3</v>
      </c>
      <c r="R26" s="126"/>
      <c r="S26" s="126">
        <v>5</v>
      </c>
      <c r="T26" s="126"/>
      <c r="U26" s="126">
        <v>4</v>
      </c>
      <c r="V26" s="126"/>
      <c r="W26" s="126">
        <v>4</v>
      </c>
      <c r="X26" s="160" t="s">
        <v>409</v>
      </c>
      <c r="Y26" s="122" t="s">
        <v>410</v>
      </c>
      <c r="Z26" s="77" t="s">
        <v>377</v>
      </c>
      <c r="AA26" s="77" t="s">
        <v>377</v>
      </c>
      <c r="AB26" s="122" t="s">
        <v>411</v>
      </c>
      <c r="AC26" s="161"/>
      <c r="AD26" s="162"/>
      <c r="AE26" s="159">
        <v>1</v>
      </c>
      <c r="AF26" s="159">
        <v>2</v>
      </c>
      <c r="AG26" s="159">
        <v>2</v>
      </c>
      <c r="AH26" s="159">
        <v>2</v>
      </c>
      <c r="AI26" s="159">
        <v>1</v>
      </c>
      <c r="AJ26" s="159">
        <v>1</v>
      </c>
      <c r="AK26" s="159">
        <v>2</v>
      </c>
      <c r="AL26" s="159">
        <v>1</v>
      </c>
      <c r="AM26" s="159">
        <v>2</v>
      </c>
      <c r="AN26" s="159">
        <v>1</v>
      </c>
      <c r="AO26" s="159">
        <v>1</v>
      </c>
      <c r="AP26" s="122" t="s">
        <v>412</v>
      </c>
      <c r="AQ26" s="122" t="s">
        <v>413</v>
      </c>
      <c r="AR26" s="122" t="s">
        <v>39</v>
      </c>
      <c r="AS26" s="122" t="s">
        <v>78</v>
      </c>
      <c r="AT26" s="126" t="s">
        <v>414</v>
      </c>
    </row>
    <row r="27" spans="1:46" s="3" customFormat="1" ht="285" x14ac:dyDescent="0.25">
      <c r="A27" s="403"/>
      <c r="B27" s="512"/>
      <c r="C27" s="403"/>
      <c r="D27" s="403"/>
      <c r="E27" s="526"/>
      <c r="F27" s="68"/>
      <c r="G27" s="68"/>
      <c r="H27" s="68"/>
      <c r="I27" s="88" t="s">
        <v>415</v>
      </c>
      <c r="J27" s="88" t="s">
        <v>416</v>
      </c>
      <c r="K27" s="88" t="s">
        <v>417</v>
      </c>
      <c r="L27" s="88" t="s">
        <v>418</v>
      </c>
      <c r="M27" s="88" t="s">
        <v>419</v>
      </c>
      <c r="N27" s="88" t="s">
        <v>420</v>
      </c>
      <c r="O27" s="155">
        <v>6000000</v>
      </c>
      <c r="P27" s="155">
        <v>1000000</v>
      </c>
      <c r="Q27" s="163">
        <v>7.0000000000000007E-2</v>
      </c>
      <c r="R27" s="155">
        <v>1000000</v>
      </c>
      <c r="S27" s="163">
        <v>0.04</v>
      </c>
      <c r="T27" s="155">
        <v>2000000</v>
      </c>
      <c r="U27" s="163">
        <v>0.02</v>
      </c>
      <c r="V27" s="155">
        <v>1000000</v>
      </c>
      <c r="W27" s="163">
        <v>0.02</v>
      </c>
      <c r="X27" s="88" t="s">
        <v>421</v>
      </c>
      <c r="Y27" s="88" t="s">
        <v>422</v>
      </c>
      <c r="Z27" s="88" t="s">
        <v>423</v>
      </c>
      <c r="AA27" s="88" t="s">
        <v>424</v>
      </c>
      <c r="AB27" s="88" t="s">
        <v>434</v>
      </c>
      <c r="AC27" s="88"/>
      <c r="AD27" s="85" t="s">
        <v>430</v>
      </c>
      <c r="AE27" s="85">
        <v>10</v>
      </c>
      <c r="AF27" s="85" t="s">
        <v>431</v>
      </c>
      <c r="AG27" s="85" t="s">
        <v>432</v>
      </c>
      <c r="AH27" s="85">
        <v>12</v>
      </c>
      <c r="AI27" s="85">
        <v>12</v>
      </c>
      <c r="AJ27" s="165" t="s">
        <v>425</v>
      </c>
      <c r="AK27" s="85" t="s">
        <v>426</v>
      </c>
      <c r="AL27" s="85" t="s">
        <v>426</v>
      </c>
      <c r="AM27" s="85" t="s">
        <v>433</v>
      </c>
      <c r="AN27" s="85" t="s">
        <v>426</v>
      </c>
      <c r="AO27" s="85">
        <v>9</v>
      </c>
      <c r="AP27" s="88" t="s">
        <v>427</v>
      </c>
      <c r="AQ27" s="88" t="s">
        <v>428</v>
      </c>
      <c r="AR27" s="88" t="s">
        <v>382</v>
      </c>
      <c r="AS27" s="88" t="s">
        <v>383</v>
      </c>
      <c r="AT27" s="88" t="s">
        <v>429</v>
      </c>
    </row>
    <row r="28" spans="1:46" s="3" customFormat="1" ht="45" hidden="1" x14ac:dyDescent="0.25">
      <c r="A28" s="403"/>
      <c r="B28" s="512"/>
      <c r="C28" s="403"/>
      <c r="D28" s="403"/>
      <c r="E28" s="125" t="s">
        <v>164</v>
      </c>
      <c r="F28" s="68"/>
      <c r="G28" s="68"/>
      <c r="H28" s="68"/>
      <c r="I28" s="68"/>
      <c r="J28" s="68"/>
      <c r="K28" s="68"/>
      <c r="L28" s="68"/>
      <c r="M28" s="126"/>
      <c r="N28" s="68"/>
      <c r="O28" s="68"/>
      <c r="P28" s="68"/>
      <c r="Q28" s="68"/>
      <c r="R28" s="68"/>
      <c r="S28" s="68"/>
      <c r="T28" s="68"/>
      <c r="U28" s="68"/>
      <c r="V28" s="68"/>
      <c r="W28" s="68"/>
      <c r="X28" s="68"/>
      <c r="Y28" s="68"/>
      <c r="Z28" s="122"/>
      <c r="AA28" s="122"/>
      <c r="AB28" s="68"/>
      <c r="AC28" s="68"/>
      <c r="AD28" s="126"/>
      <c r="AE28" s="126"/>
      <c r="AF28" s="126"/>
      <c r="AG28" s="126"/>
      <c r="AH28" s="126"/>
      <c r="AI28" s="126"/>
      <c r="AJ28" s="126"/>
      <c r="AK28" s="126"/>
      <c r="AL28" s="126"/>
      <c r="AM28" s="126"/>
      <c r="AN28" s="126"/>
      <c r="AO28" s="126"/>
      <c r="AP28" s="68"/>
      <c r="AQ28" s="68"/>
      <c r="AR28" s="68"/>
      <c r="AS28" s="68"/>
      <c r="AT28" s="68"/>
    </row>
    <row r="29" spans="1:46" s="3" customFormat="1" ht="60" x14ac:dyDescent="0.25">
      <c r="A29" s="403"/>
      <c r="B29" s="512"/>
      <c r="C29" s="403"/>
      <c r="D29" s="403"/>
      <c r="E29" s="125" t="s">
        <v>165</v>
      </c>
      <c r="F29" s="68"/>
      <c r="G29" s="68"/>
      <c r="H29" s="68"/>
      <c r="I29" s="122" t="s">
        <v>435</v>
      </c>
      <c r="J29" s="122" t="s">
        <v>436</v>
      </c>
      <c r="K29" s="122" t="s">
        <v>209</v>
      </c>
      <c r="L29" s="122" t="s">
        <v>437</v>
      </c>
      <c r="M29" s="126">
        <v>2</v>
      </c>
      <c r="N29" s="126">
        <v>10</v>
      </c>
      <c r="O29" s="158">
        <v>100000</v>
      </c>
      <c r="P29" s="158">
        <v>20000</v>
      </c>
      <c r="Q29" s="126">
        <v>2</v>
      </c>
      <c r="R29" s="158">
        <v>30000</v>
      </c>
      <c r="S29" s="126">
        <v>3</v>
      </c>
      <c r="T29" s="158">
        <v>30000</v>
      </c>
      <c r="U29" s="126">
        <v>3</v>
      </c>
      <c r="V29" s="158">
        <v>20000</v>
      </c>
      <c r="W29" s="126">
        <v>2</v>
      </c>
      <c r="X29" s="122" t="s">
        <v>438</v>
      </c>
      <c r="Y29" s="122" t="s">
        <v>439</v>
      </c>
      <c r="Z29" s="79" t="s">
        <v>377</v>
      </c>
      <c r="AA29" s="122" t="s">
        <v>211</v>
      </c>
      <c r="AB29" s="122" t="s">
        <v>440</v>
      </c>
      <c r="AC29" s="126"/>
      <c r="AD29" s="126"/>
      <c r="AE29" s="126">
        <v>1</v>
      </c>
      <c r="AF29" s="126">
        <v>1</v>
      </c>
      <c r="AG29" s="126">
        <v>1</v>
      </c>
      <c r="AH29" s="126">
        <v>1</v>
      </c>
      <c r="AI29" s="126">
        <v>1</v>
      </c>
      <c r="AJ29" s="126">
        <v>1</v>
      </c>
      <c r="AK29" s="126">
        <v>1</v>
      </c>
      <c r="AL29" s="126">
        <v>1</v>
      </c>
      <c r="AM29" s="126">
        <v>2</v>
      </c>
      <c r="AN29" s="126"/>
      <c r="AO29" s="126"/>
      <c r="AP29" s="122" t="s">
        <v>441</v>
      </c>
      <c r="AQ29" s="123" t="s">
        <v>413</v>
      </c>
      <c r="AR29" s="126" t="s">
        <v>311</v>
      </c>
      <c r="AS29" s="126" t="s">
        <v>78</v>
      </c>
      <c r="AT29" s="122" t="s">
        <v>213</v>
      </c>
    </row>
    <row r="30" spans="1:46" s="3" customFormat="1" ht="45" hidden="1" x14ac:dyDescent="0.25">
      <c r="A30" s="403"/>
      <c r="B30" s="512"/>
      <c r="C30" s="403"/>
      <c r="D30" s="403"/>
      <c r="E30" s="125" t="s">
        <v>166</v>
      </c>
      <c r="F30" s="68"/>
      <c r="G30" s="68"/>
      <c r="H30" s="68"/>
      <c r="I30" s="125"/>
      <c r="J30" s="125"/>
      <c r="K30" s="125"/>
      <c r="L30" s="125"/>
      <c r="M30" s="122"/>
      <c r="N30" s="68"/>
      <c r="O30" s="125"/>
      <c r="P30" s="125"/>
      <c r="Q30" s="125"/>
      <c r="R30" s="125"/>
      <c r="S30" s="125"/>
      <c r="T30" s="125"/>
      <c r="U30" s="125"/>
      <c r="V30" s="125"/>
      <c r="W30" s="125"/>
      <c r="X30" s="125"/>
      <c r="Y30" s="125"/>
      <c r="Z30" s="122"/>
      <c r="AA30" s="122"/>
      <c r="AB30" s="53"/>
      <c r="AC30" s="125"/>
      <c r="AD30" s="122"/>
      <c r="AE30" s="122"/>
      <c r="AF30" s="122"/>
      <c r="AG30" s="122"/>
      <c r="AH30" s="122"/>
      <c r="AI30" s="122"/>
      <c r="AJ30" s="122"/>
      <c r="AK30" s="122"/>
      <c r="AL30" s="122"/>
      <c r="AM30" s="122"/>
      <c r="AN30" s="122"/>
      <c r="AO30" s="122"/>
      <c r="AP30" s="125"/>
      <c r="AQ30" s="125"/>
      <c r="AR30" s="125"/>
      <c r="AS30" s="125"/>
      <c r="AT30" s="125"/>
    </row>
    <row r="31" spans="1:46" s="3" customFormat="1" ht="75" x14ac:dyDescent="0.25">
      <c r="A31" s="403"/>
      <c r="B31" s="512"/>
      <c r="C31" s="403"/>
      <c r="D31" s="403"/>
      <c r="E31" s="125" t="s">
        <v>167</v>
      </c>
      <c r="F31" s="68"/>
      <c r="G31" s="68"/>
      <c r="H31" s="68"/>
      <c r="I31" s="122" t="s">
        <v>219</v>
      </c>
      <c r="J31" s="122" t="s">
        <v>220</v>
      </c>
      <c r="K31" s="122" t="s">
        <v>209</v>
      </c>
      <c r="L31" s="122" t="s">
        <v>221</v>
      </c>
      <c r="M31" s="122">
        <v>15</v>
      </c>
      <c r="N31" s="126">
        <v>5</v>
      </c>
      <c r="O31" s="158">
        <v>775500</v>
      </c>
      <c r="P31" s="167">
        <v>200000</v>
      </c>
      <c r="Q31" s="122">
        <v>2</v>
      </c>
      <c r="R31" s="122" t="s">
        <v>442</v>
      </c>
      <c r="S31" s="122">
        <v>1</v>
      </c>
      <c r="T31" s="122" t="s">
        <v>442</v>
      </c>
      <c r="U31" s="122">
        <v>1</v>
      </c>
      <c r="V31" s="122" t="s">
        <v>442</v>
      </c>
      <c r="W31" s="122">
        <v>1</v>
      </c>
      <c r="X31" s="122" t="s">
        <v>443</v>
      </c>
      <c r="Y31" s="122" t="s">
        <v>222</v>
      </c>
      <c r="Z31" s="77" t="s">
        <v>185</v>
      </c>
      <c r="AA31" s="122" t="s">
        <v>179</v>
      </c>
      <c r="AB31" s="122" t="s">
        <v>444</v>
      </c>
      <c r="AC31" s="122"/>
      <c r="AD31" s="122"/>
      <c r="AE31" s="122">
        <v>1</v>
      </c>
      <c r="AF31" s="122">
        <v>1</v>
      </c>
      <c r="AG31" s="122"/>
      <c r="AH31" s="122"/>
      <c r="AI31" s="122">
        <v>1</v>
      </c>
      <c r="AJ31" s="122"/>
      <c r="AK31" s="122"/>
      <c r="AL31" s="122">
        <v>1</v>
      </c>
      <c r="AM31" s="122"/>
      <c r="AN31" s="122"/>
      <c r="AO31" s="122">
        <v>1</v>
      </c>
      <c r="AP31" s="122" t="s">
        <v>445</v>
      </c>
      <c r="AQ31" s="122" t="s">
        <v>223</v>
      </c>
      <c r="AR31" s="122" t="s">
        <v>45</v>
      </c>
      <c r="AS31" s="122" t="s">
        <v>224</v>
      </c>
      <c r="AT31" s="122" t="s">
        <v>179</v>
      </c>
    </row>
    <row r="32" spans="1:46" s="3" customFormat="1" ht="45" hidden="1" x14ac:dyDescent="0.25">
      <c r="A32" s="403"/>
      <c r="B32" s="512"/>
      <c r="C32" s="403"/>
      <c r="D32" s="403"/>
      <c r="E32" s="125" t="s">
        <v>168</v>
      </c>
      <c r="F32" s="68"/>
      <c r="G32" s="68"/>
      <c r="H32" s="68"/>
      <c r="I32" s="125"/>
      <c r="J32" s="125"/>
      <c r="K32" s="125"/>
      <c r="L32" s="125"/>
      <c r="M32" s="122"/>
      <c r="N32" s="68"/>
      <c r="O32" s="125"/>
      <c r="P32" s="125"/>
      <c r="Q32" s="125"/>
      <c r="R32" s="125"/>
      <c r="S32" s="125"/>
      <c r="T32" s="125"/>
      <c r="U32" s="125"/>
      <c r="V32" s="125"/>
      <c r="W32" s="125"/>
      <c r="X32" s="125"/>
      <c r="Y32" s="125"/>
      <c r="Z32" s="122"/>
      <c r="AA32" s="122"/>
      <c r="AB32" s="125"/>
      <c r="AC32" s="125"/>
      <c r="AD32" s="122"/>
      <c r="AE32" s="122"/>
      <c r="AF32" s="122"/>
      <c r="AG32" s="122"/>
      <c r="AH32" s="122"/>
      <c r="AI32" s="122"/>
      <c r="AJ32" s="122"/>
      <c r="AK32" s="122"/>
      <c r="AL32" s="122"/>
      <c r="AM32" s="122"/>
      <c r="AN32" s="122"/>
      <c r="AO32" s="122"/>
      <c r="AP32" s="125"/>
      <c r="AQ32" s="125"/>
      <c r="AR32" s="125"/>
      <c r="AS32" s="125"/>
      <c r="AT32" s="125"/>
    </row>
    <row r="33" spans="1:46" s="3" customFormat="1" ht="45" hidden="1" x14ac:dyDescent="0.25">
      <c r="A33" s="403"/>
      <c r="B33" s="512"/>
      <c r="C33" s="403"/>
      <c r="D33" s="403" t="s">
        <v>169</v>
      </c>
      <c r="E33" s="125" t="s">
        <v>170</v>
      </c>
      <c r="F33" s="68"/>
      <c r="G33" s="68"/>
      <c r="H33" s="68"/>
      <c r="I33" s="68"/>
      <c r="J33" s="68"/>
      <c r="K33" s="68"/>
      <c r="L33" s="68"/>
      <c r="M33" s="126"/>
      <c r="N33" s="68"/>
      <c r="O33" s="68"/>
      <c r="P33" s="68"/>
      <c r="Q33" s="68"/>
      <c r="R33" s="68"/>
      <c r="S33" s="68"/>
      <c r="T33" s="68"/>
      <c r="U33" s="68"/>
      <c r="V33" s="68"/>
      <c r="W33" s="68"/>
      <c r="X33" s="68"/>
      <c r="Y33" s="68"/>
      <c r="Z33" s="122"/>
      <c r="AA33" s="122"/>
      <c r="AB33" s="68"/>
      <c r="AC33" s="68"/>
      <c r="AD33" s="126"/>
      <c r="AE33" s="126"/>
      <c r="AF33" s="126"/>
      <c r="AG33" s="126"/>
      <c r="AH33" s="126"/>
      <c r="AI33" s="126"/>
      <c r="AJ33" s="126"/>
      <c r="AK33" s="126"/>
      <c r="AL33" s="126"/>
      <c r="AM33" s="126"/>
      <c r="AN33" s="126"/>
      <c r="AO33" s="126"/>
      <c r="AP33" s="68"/>
      <c r="AQ33" s="68"/>
      <c r="AR33" s="68"/>
      <c r="AS33" s="68"/>
      <c r="AT33" s="68"/>
    </row>
    <row r="34" spans="1:46" s="3" customFormat="1" ht="60" x14ac:dyDescent="0.25">
      <c r="A34" s="403"/>
      <c r="B34" s="512"/>
      <c r="C34" s="403"/>
      <c r="D34" s="403"/>
      <c r="E34" s="125" t="s">
        <v>171</v>
      </c>
      <c r="F34" s="68"/>
      <c r="G34" s="68"/>
      <c r="H34" s="68"/>
      <c r="I34" s="123" t="s">
        <v>226</v>
      </c>
      <c r="J34" s="123" t="s">
        <v>227</v>
      </c>
      <c r="K34" s="123" t="s">
        <v>209</v>
      </c>
      <c r="L34" s="123" t="s">
        <v>228</v>
      </c>
      <c r="M34" s="123">
        <v>4</v>
      </c>
      <c r="N34" s="90">
        <v>4</v>
      </c>
      <c r="O34" s="158">
        <v>300000</v>
      </c>
      <c r="P34" s="158">
        <v>75000</v>
      </c>
      <c r="Q34" s="158">
        <v>1</v>
      </c>
      <c r="R34" s="158">
        <v>75000</v>
      </c>
      <c r="S34" s="123">
        <v>1</v>
      </c>
      <c r="T34" s="158">
        <v>75000</v>
      </c>
      <c r="U34" s="123">
        <v>1</v>
      </c>
      <c r="V34" s="158">
        <v>75000</v>
      </c>
      <c r="W34" s="123">
        <v>1</v>
      </c>
      <c r="X34" s="123" t="s">
        <v>229</v>
      </c>
      <c r="Y34" s="123" t="s">
        <v>446</v>
      </c>
      <c r="Z34" s="79" t="s">
        <v>185</v>
      </c>
      <c r="AA34" s="79" t="s">
        <v>185</v>
      </c>
      <c r="AB34" s="123" t="s">
        <v>447</v>
      </c>
      <c r="AC34" s="123"/>
      <c r="AD34" s="123"/>
      <c r="AE34" s="123"/>
      <c r="AF34" s="123">
        <v>1</v>
      </c>
      <c r="AG34" s="123"/>
      <c r="AH34" s="123"/>
      <c r="AI34" s="123">
        <v>1</v>
      </c>
      <c r="AJ34" s="123"/>
      <c r="AK34" s="123"/>
      <c r="AL34" s="123">
        <v>1</v>
      </c>
      <c r="AM34" s="123"/>
      <c r="AN34" s="123"/>
      <c r="AO34" s="123">
        <v>1</v>
      </c>
      <c r="AP34" s="123" t="s">
        <v>448</v>
      </c>
      <c r="AQ34" s="123" t="s">
        <v>449</v>
      </c>
      <c r="AR34" s="123" t="s">
        <v>39</v>
      </c>
      <c r="AS34" s="123" t="s">
        <v>225</v>
      </c>
      <c r="AT34" s="123" t="s">
        <v>230</v>
      </c>
    </row>
    <row r="35" spans="1:46" s="3" customFormat="1" ht="90" hidden="1" x14ac:dyDescent="0.25">
      <c r="A35" s="403"/>
      <c r="B35" s="512"/>
      <c r="C35" s="403"/>
      <c r="D35" s="403"/>
      <c r="E35" s="125" t="s">
        <v>172</v>
      </c>
      <c r="F35" s="68"/>
      <c r="G35" s="68"/>
      <c r="H35" s="68"/>
      <c r="I35" s="68"/>
      <c r="J35" s="68"/>
      <c r="K35" s="68"/>
      <c r="L35" s="68"/>
      <c r="M35" s="126"/>
      <c r="N35" s="68"/>
      <c r="O35" s="68"/>
      <c r="P35" s="68"/>
      <c r="Q35" s="68"/>
      <c r="R35" s="68"/>
      <c r="S35" s="68"/>
      <c r="T35" s="68"/>
      <c r="U35" s="68"/>
      <c r="V35" s="68"/>
      <c r="W35" s="68"/>
      <c r="X35" s="68"/>
      <c r="Y35" s="68"/>
      <c r="Z35" s="122" t="s">
        <v>185</v>
      </c>
      <c r="AA35" s="122" t="s">
        <v>179</v>
      </c>
      <c r="AB35" s="68"/>
      <c r="AC35" s="68"/>
      <c r="AD35" s="126"/>
      <c r="AE35" s="126"/>
      <c r="AF35" s="126"/>
      <c r="AG35" s="126"/>
      <c r="AH35" s="126"/>
      <c r="AI35" s="126"/>
      <c r="AJ35" s="126"/>
      <c r="AK35" s="126"/>
      <c r="AL35" s="126"/>
      <c r="AM35" s="126"/>
      <c r="AN35" s="126"/>
      <c r="AO35" s="126"/>
      <c r="AP35" s="68"/>
      <c r="AQ35" s="68"/>
      <c r="AR35" s="68"/>
      <c r="AS35" s="68"/>
      <c r="AT35" s="68"/>
    </row>
    <row r="40" spans="1:46" s="2" customFormat="1" x14ac:dyDescent="0.25">
      <c r="D40" s="3"/>
      <c r="E40" s="4"/>
      <c r="M40" s="119"/>
      <c r="X40" s="3"/>
      <c r="Z40" s="22"/>
      <c r="AA40" s="22"/>
      <c r="AD40" s="23"/>
      <c r="AE40" s="23"/>
      <c r="AF40" s="23"/>
      <c r="AG40" s="23"/>
      <c r="AH40" s="23"/>
      <c r="AI40" s="23"/>
      <c r="AJ40" s="23"/>
      <c r="AK40" s="23"/>
      <c r="AL40" s="23"/>
      <c r="AM40" s="23"/>
      <c r="AN40" s="23"/>
      <c r="AO40" s="23"/>
      <c r="AP40" s="72"/>
      <c r="AS40" s="24"/>
    </row>
    <row r="41" spans="1:46" s="2" customFormat="1" x14ac:dyDescent="0.25">
      <c r="D41" s="3"/>
      <c r="E41" s="4"/>
      <c r="L41" s="420" t="s">
        <v>272</v>
      </c>
      <c r="M41" s="420"/>
      <c r="N41" s="420"/>
      <c r="X41" s="3"/>
      <c r="Z41" s="22"/>
      <c r="AA41" s="22"/>
      <c r="AD41" s="23"/>
      <c r="AE41" s="23"/>
      <c r="AF41" s="23"/>
      <c r="AG41" s="23"/>
      <c r="AH41" s="23"/>
      <c r="AI41" s="23"/>
      <c r="AJ41" s="23"/>
      <c r="AK41" s="23"/>
      <c r="AL41" s="23"/>
      <c r="AM41" s="23"/>
      <c r="AN41" s="23"/>
      <c r="AO41" s="23"/>
      <c r="AP41" s="72"/>
      <c r="AS41" s="24"/>
    </row>
    <row r="42" spans="1:46" s="2" customFormat="1" x14ac:dyDescent="0.25">
      <c r="D42" s="3"/>
      <c r="E42" s="4"/>
      <c r="L42" s="421" t="s">
        <v>273</v>
      </c>
      <c r="M42" s="421"/>
      <c r="N42" s="421"/>
      <c r="X42" s="3"/>
      <c r="Z42" s="22"/>
      <c r="AA42" s="22"/>
      <c r="AD42" s="23"/>
      <c r="AE42" s="23"/>
      <c r="AF42" s="23"/>
      <c r="AG42" s="23"/>
      <c r="AH42" s="23"/>
      <c r="AI42" s="23"/>
      <c r="AJ42" s="23"/>
      <c r="AK42" s="23"/>
      <c r="AL42" s="23"/>
      <c r="AM42" s="23"/>
      <c r="AN42" s="23"/>
      <c r="AO42" s="23"/>
      <c r="AP42" s="72"/>
      <c r="AS42" s="24"/>
    </row>
  </sheetData>
  <mergeCells count="160">
    <mergeCell ref="E26:E27"/>
    <mergeCell ref="A21:A35"/>
    <mergeCell ref="AB9:AC10"/>
    <mergeCell ref="AL13:AL14"/>
    <mergeCell ref="AM13:AM14"/>
    <mergeCell ref="I11:I14"/>
    <mergeCell ref="J11:J14"/>
    <mergeCell ref="K11:K14"/>
    <mergeCell ref="L11:L14"/>
    <mergeCell ref="M11:M14"/>
    <mergeCell ref="L9:L10"/>
    <mergeCell ref="M9:M10"/>
    <mergeCell ref="N9:W10"/>
    <mergeCell ref="X9:X10"/>
    <mergeCell ref="D22:D32"/>
    <mergeCell ref="D33:D35"/>
    <mergeCell ref="E23:E25"/>
    <mergeCell ref="C21:C35"/>
    <mergeCell ref="F11:F14"/>
    <mergeCell ref="G11:G14"/>
    <mergeCell ref="N13:N14"/>
    <mergeCell ref="O13:O14"/>
    <mergeCell ref="P13:Q13"/>
    <mergeCell ref="R13:S13"/>
    <mergeCell ref="AC11:AC14"/>
    <mergeCell ref="AD11:AO11"/>
    <mergeCell ref="AP11:AP14"/>
    <mergeCell ref="AQ11:AQ14"/>
    <mergeCell ref="AF13:AF14"/>
    <mergeCell ref="AG13:AG14"/>
    <mergeCell ref="AH13:AH14"/>
    <mergeCell ref="Y11:Y14"/>
    <mergeCell ref="Z11:Z14"/>
    <mergeCell ref="AA11:AA14"/>
    <mergeCell ref="AB11:AB14"/>
    <mergeCell ref="AT11:AT14"/>
    <mergeCell ref="AD12:AF12"/>
    <mergeCell ref="AG12:AI12"/>
    <mergeCell ref="AJ12:AL12"/>
    <mergeCell ref="AM12:AO12"/>
    <mergeCell ref="AR12:AR14"/>
    <mergeCell ref="AS12:AS14"/>
    <mergeCell ref="AD13:AD14"/>
    <mergeCell ref="AE13:AE14"/>
    <mergeCell ref="AR11:AS11"/>
    <mergeCell ref="AN13:AN14"/>
    <mergeCell ref="AO13:AO14"/>
    <mergeCell ref="AI13:AI14"/>
    <mergeCell ref="AJ13:AJ14"/>
    <mergeCell ref="AK13:AK14"/>
    <mergeCell ref="B11:B14"/>
    <mergeCell ref="C11:C14"/>
    <mergeCell ref="D11:D14"/>
    <mergeCell ref="E11:E14"/>
    <mergeCell ref="Y9:Y10"/>
    <mergeCell ref="Z9:Z10"/>
    <mergeCell ref="AA9:AA10"/>
    <mergeCell ref="J9:J10"/>
    <mergeCell ref="K9:K10"/>
    <mergeCell ref="X11:X14"/>
    <mergeCell ref="V13:W13"/>
    <mergeCell ref="N11:W12"/>
    <mergeCell ref="H11:H14"/>
    <mergeCell ref="T13:U13"/>
    <mergeCell ref="A15:A17"/>
    <mergeCell ref="B15:B17"/>
    <mergeCell ref="C15:C17"/>
    <mergeCell ref="D15:D17"/>
    <mergeCell ref="E15:E17"/>
    <mergeCell ref="B21:B35"/>
    <mergeCell ref="B7:AT7"/>
    <mergeCell ref="B5:AT5"/>
    <mergeCell ref="B6:K6"/>
    <mergeCell ref="C8:AT8"/>
    <mergeCell ref="A9:A10"/>
    <mergeCell ref="B9:B10"/>
    <mergeCell ref="C9:C10"/>
    <mergeCell ref="D9:D10"/>
    <mergeCell ref="E9:E10"/>
    <mergeCell ref="F9:F10"/>
    <mergeCell ref="G9:G10"/>
    <mergeCell ref="H9:H10"/>
    <mergeCell ref="I9:I10"/>
    <mergeCell ref="AP9:AP10"/>
    <mergeCell ref="AQ9:AT9"/>
    <mergeCell ref="AQ10:AT10"/>
    <mergeCell ref="AD9:AO10"/>
    <mergeCell ref="A11:A14"/>
    <mergeCell ref="AB15:AB17"/>
    <mergeCell ref="AC15:AC17"/>
    <mergeCell ref="K15:K17"/>
    <mergeCell ref="L15:L17"/>
    <mergeCell ref="M15:M17"/>
    <mergeCell ref="N15:W15"/>
    <mergeCell ref="X15:X17"/>
    <mergeCell ref="F15:F17"/>
    <mergeCell ref="G15:G17"/>
    <mergeCell ref="H15:H17"/>
    <mergeCell ref="I15:I17"/>
    <mergeCell ref="J15:J17"/>
    <mergeCell ref="A18:A20"/>
    <mergeCell ref="B18:B20"/>
    <mergeCell ref="C18:C20"/>
    <mergeCell ref="D18:D20"/>
    <mergeCell ref="E18:E20"/>
    <mergeCell ref="AD15:AO15"/>
    <mergeCell ref="AP15:AP17"/>
    <mergeCell ref="AQ15:AT15"/>
    <mergeCell ref="N16:N17"/>
    <mergeCell ref="O16:O17"/>
    <mergeCell ref="P16:Q16"/>
    <mergeCell ref="R16:S16"/>
    <mergeCell ref="T16:U16"/>
    <mergeCell ref="V16:W16"/>
    <mergeCell ref="AD16:AF16"/>
    <mergeCell ref="AG16:AI16"/>
    <mergeCell ref="AJ16:AL16"/>
    <mergeCell ref="AM16:AO16"/>
    <mergeCell ref="AQ16:AQ17"/>
    <mergeCell ref="AR16:AS16"/>
    <mergeCell ref="AT16:AT17"/>
    <mergeCell ref="Y15:Y17"/>
    <mergeCell ref="Z15:Z17"/>
    <mergeCell ref="AA15:AA17"/>
    <mergeCell ref="AB18:AB20"/>
    <mergeCell ref="AC18:AC20"/>
    <mergeCell ref="K18:K20"/>
    <mergeCell ref="L18:L20"/>
    <mergeCell ref="M18:M20"/>
    <mergeCell ref="N18:W18"/>
    <mergeCell ref="X18:X20"/>
    <mergeCell ref="F18:F20"/>
    <mergeCell ref="G18:G20"/>
    <mergeCell ref="H18:H20"/>
    <mergeCell ref="I18:I20"/>
    <mergeCell ref="J18:J20"/>
    <mergeCell ref="A1:AT1"/>
    <mergeCell ref="A2:AT2"/>
    <mergeCell ref="A4:AT4"/>
    <mergeCell ref="L41:N41"/>
    <mergeCell ref="L42:N42"/>
    <mergeCell ref="AD18:AO18"/>
    <mergeCell ref="AP18:AP20"/>
    <mergeCell ref="AQ18:AT18"/>
    <mergeCell ref="N19:N20"/>
    <mergeCell ref="O19:O20"/>
    <mergeCell ref="P19:Q19"/>
    <mergeCell ref="R19:S19"/>
    <mergeCell ref="T19:U19"/>
    <mergeCell ref="V19:W19"/>
    <mergeCell ref="AD19:AF19"/>
    <mergeCell ref="AG19:AI19"/>
    <mergeCell ref="AJ19:AL19"/>
    <mergeCell ref="AM19:AO19"/>
    <mergeCell ref="AQ19:AQ20"/>
    <mergeCell ref="AR19:AS19"/>
    <mergeCell ref="AT19:AT20"/>
    <mergeCell ref="Y18:Y20"/>
    <mergeCell ref="Z18:Z20"/>
    <mergeCell ref="AA18:AA20"/>
  </mergeCells>
  <dataValidations count="27">
    <dataValidation allowBlank="1" showInputMessage="1" showErrorMessage="1" promptTitle="Acciones de mitigación:" prompt="Incluya acciones de prevención para la reducción de ocurrencia de riesgos" sqref="AT11:AT14 AT16 AT19"/>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2:AS14 AS17 AS20"/>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2:AR14 AR17 AR20"/>
    <dataValidation allowBlank="1" showInputMessage="1" showErrorMessage="1" promptTitle="Calificación:" prompt="Riesgos que pueden suscitar a la hora de desarrollar las acciones encaminadas a cumpllir con los productos y resultados definidos." sqref="AR11:AS11 AR16 AR19"/>
    <dataValidation allowBlank="1" showInputMessage="1" showErrorMessage="1" promptTitle="Riesgo Asociado:" prompt="Incluya aqui la probabilidad de ocurrencia de un evento que pueda entorpecer la realización del producto" sqref="AQ11:AQ14 AQ16 AQ19"/>
    <dataValidation allowBlank="1" showInputMessage="1" showErrorMessage="1" promptTitle="Meta:" prompt="Constituye la expresión concreta y cuantificable de los productos previamente definidos. " sqref="N11:O11 N15 N18"/>
    <dataValidation allowBlank="1" showInputMessage="1" showErrorMessage="1" promptTitle="Cronograma:" prompt="Esquema básico donde se distribuye y organiza en forma de secuencia temporal el periodo en el que se debe dar cuenta el logro de las metas. " sqref="AD11:AO11 AD15:AO15 AD18:AO18"/>
    <dataValidation allowBlank="1" showInputMessage="1" showErrorMessage="1" promptTitle="Trimestre 1:" prompt="Enero, Febrero, Marzo_x000a_" sqref="AD12:AF12 AD16:AF16 AD19:AF19"/>
    <dataValidation allowBlank="1" showInputMessage="1" showErrorMessage="1" promptTitle="Trimestre 2:" prompt="Abril, Mayo, Junio" sqref="AG12:AI12 AG16:AI16 AG19:AI19"/>
    <dataValidation allowBlank="1" showInputMessage="1" showErrorMessage="1" promptTitle="Trimestre 4:" prompt="Julio, Agosto, Septiembre" sqref="AJ12:AL12 AJ16:AL16 AJ19:AL19"/>
    <dataValidation allowBlank="1" showInputMessage="1" showErrorMessage="1" promptTitle="Trimestre 4:" prompt="Octubre, Noviembre, Diciembre" sqref="AM12:AO12 AM16:AO16 AM19:AO19"/>
    <dataValidation allowBlank="1" showInputMessage="1" showErrorMessage="1" promptTitle="Actividades generales: " prompt="Contemple en este espacio, las principales actividades que deberán ser realizadas para el cumplimiento del producto._x000a_" sqref="AC11 AC15 AB11:AB20 AC18"/>
    <dataValidation allowBlank="1" showInputMessage="1" showErrorMessage="1" promptTitle="Responsable(s) Solidario(s):" prompt="Incluya los responsables que están involucrados con el logro del producto_x000a_" sqref="AA11:AA20"/>
    <dataValidation allowBlank="1" showInputMessage="1" showErrorMessage="1" promptTitle="Responsable Primario:" prompt="Incluya los responsables directos del logro del producto_x000a_" sqref="Z11:Z20"/>
    <dataValidation allowBlank="1" showInputMessage="1" showErrorMessage="1" promptTitle="Medio de verificación:" prompt="Especifique aquí las evidencias concretas que darán cuenta del logro del producto y de las metas establecidas en el plan." sqref="Y11:Y20"/>
    <dataValidation allowBlank="1" showInputMessage="1" showErrorMessage="1" promptTitle="Resultado:" prompt="Indique el resultado del PEI " sqref="A11 C11:D11 A15 C15:D15 A18 C18:D18"/>
    <dataValidation allowBlank="1" showInputMessage="1" showErrorMessage="1" promptTitle="Indicador del producto:" prompt="Es una herramienta de medición del producto. Sólo mide, no opina." sqref="L11:L20"/>
    <dataValidation allowBlank="1" showInputMessage="1" showErrorMessage="1" promptTitle="Resultado Estratégico:" prompt="Según la apuesta estratégica del PEI que corresponda al área, incluir los resultados estratégicos para el año 2016." sqref="E11:E20"/>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11:H11 G15:H15 F11:F20 G18:H18"/>
    <dataValidation allowBlank="1" showInputMessage="1" showErrorMessage="1" promptTitle="Producto:" prompt="Son bienes y/o servicios que se estarán ejecutando desde el área organizacional, tomando como referencia las operaciones plasmadas en el PEI. " sqref="I11:I20"/>
    <dataValidation allowBlank="1" showInputMessage="1" showErrorMessage="1" promptTitle="Descripción del producto: " prompt="Breve detalle del producto." sqref="J11:J20"/>
    <dataValidation allowBlank="1" showInputMessage="1" showErrorMessage="1" promptTitle="Beneficiario:" prompt="Persona o entidad a quien va dirigido el producto. " sqref="K11:K20"/>
    <dataValidation allowBlank="1" showInputMessage="1" showErrorMessage="1" promptTitle="Línea base:" prompt="Valor presente del producto._x000a__x000a__x000a_" sqref="M11:M20"/>
    <dataValidation allowBlank="1" showInputMessage="1" showErrorMessage="1" promptTitle="Meta" prompt="Expresión concreta y cuantificable de los logros del producto que se planea alcanzar en cada trimestre del año._x000a_" sqref="V13 R13 O13:P13 T13 N13:N14 V16 R16 T16 N16:P16 V19 R19 T19 N19:P19"/>
    <dataValidation allowBlank="1" showInputMessage="1" showErrorMessage="1" promptTitle="Meta 1er trimestre" prompt="Expresión concreta y cuantificable de los logros del producto que se planea alcanzar en el primer trimestre del año._x000a_" sqref="S14 U14 W14 Q14 S17 U17 W17 Q17 Q20 S20 U20 W20"/>
    <dataValidation allowBlank="1" showInputMessage="1" showErrorMessage="1" promptTitle="Resultado esperado del producto" prompt="Indique qué se espera alcanzar con el logro del producto" sqref="X11:X20"/>
    <dataValidation allowBlank="1" showInputMessage="1" showErrorMessage="1" prompt="Incluir aqui apuesta dependiente del área estratégica del PEI_x000a_" sqref="C8"/>
  </dataValidations>
  <pageMargins left="0.23622047244094491" right="0.23622047244094491" top="0.74803149606299213" bottom="0.74803149606299213" header="0.31496062992125984" footer="0.31496062992125984"/>
  <pageSetup paperSize="8" scale="2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2"/>
  <sheetViews>
    <sheetView view="pageBreakPreview" zoomScale="50" zoomScaleNormal="20" zoomScaleSheetLayoutView="50" workbookViewId="0">
      <selection activeCell="E25" sqref="A25:XFD25"/>
    </sheetView>
  </sheetViews>
  <sheetFormatPr baseColWidth="10" defaultRowHeight="15" x14ac:dyDescent="0.25"/>
  <cols>
    <col min="1" max="1" width="26.42578125" bestFit="1" customWidth="1"/>
    <col min="2" max="2" width="22.28515625" customWidth="1"/>
    <col min="3" max="3" width="19.5703125" customWidth="1"/>
    <col min="4" max="4" width="22" customWidth="1"/>
    <col min="5" max="5" width="46.7109375" style="4" customWidth="1"/>
    <col min="6" max="8" width="11.42578125" hidden="1" customWidth="1"/>
    <col min="9" max="9" width="28.7109375" customWidth="1"/>
    <col min="10" max="10" width="28.7109375" hidden="1" customWidth="1"/>
    <col min="11" max="11" width="19" hidden="1" customWidth="1"/>
    <col min="12" max="23" width="11.42578125" hidden="1" customWidth="1"/>
    <col min="24" max="24" width="28.5703125" hidden="1" customWidth="1"/>
    <col min="25" max="25" width="22.42578125" customWidth="1"/>
    <col min="26" max="26" width="22.28515625" style="9" bestFit="1" customWidth="1"/>
    <col min="27" max="27" width="27.140625" style="9" customWidth="1"/>
    <col min="28" max="28" width="27.5703125" customWidth="1"/>
    <col min="29" max="29" width="27.5703125" hidden="1" customWidth="1"/>
    <col min="30" max="41" width="3" customWidth="1"/>
    <col min="42" max="42" width="25.5703125" customWidth="1"/>
    <col min="43" max="43" width="16.85546875" customWidth="1"/>
    <col min="44" max="45" width="13.7109375" customWidth="1"/>
    <col min="46" max="46" width="25.7109375" customWidth="1"/>
  </cols>
  <sheetData>
    <row r="1" spans="1:46" s="5" customFormat="1" ht="40.5" customHeight="1" x14ac:dyDescent="0.65">
      <c r="A1" s="456" t="s">
        <v>57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t="s">
        <v>1</v>
      </c>
      <c r="AR1" s="456"/>
      <c r="AS1" s="456"/>
      <c r="AT1" s="456"/>
    </row>
    <row r="2" spans="1:46" s="6" customFormat="1" ht="35.25" customHeight="1" x14ac:dyDescent="0.25">
      <c r="A2" s="438" t="s">
        <v>0</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row>
    <row r="3" spans="1:46" s="6" customFormat="1" ht="25.5" customHeight="1" x14ac:dyDescent="0.25">
      <c r="K3" s="66"/>
    </row>
    <row r="4" spans="1:46" s="6" customFormat="1" ht="32.25" customHeight="1" x14ac:dyDescent="0.25">
      <c r="A4" s="440" t="s">
        <v>277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row>
    <row r="5" spans="1:46" s="109" customFormat="1" ht="18.75" x14ac:dyDescent="0.25">
      <c r="A5" s="50" t="s">
        <v>2</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row>
    <row r="6" spans="1:46" s="109" customFormat="1" ht="18.75" customHeight="1" x14ac:dyDescent="0.25">
      <c r="A6" s="50" t="s">
        <v>58</v>
      </c>
      <c r="B6" s="441" t="s">
        <v>131</v>
      </c>
      <c r="C6" s="441"/>
      <c r="D6" s="441"/>
      <c r="E6" s="441"/>
      <c r="F6" s="441"/>
      <c r="G6" s="441"/>
      <c r="H6" s="441"/>
      <c r="I6" s="441"/>
      <c r="J6" s="441"/>
      <c r="K6" s="441"/>
      <c r="L6" s="51"/>
      <c r="M6" s="51"/>
      <c r="N6" s="51"/>
      <c r="O6" s="51"/>
      <c r="P6" s="51"/>
      <c r="Q6" s="51"/>
      <c r="R6" s="51"/>
      <c r="S6" s="51"/>
      <c r="T6" s="51"/>
      <c r="U6" s="51"/>
      <c r="V6" s="51"/>
      <c r="W6" s="51"/>
      <c r="X6" s="51"/>
      <c r="Y6" s="51"/>
      <c r="Z6" s="52"/>
      <c r="AA6" s="52"/>
      <c r="AB6" s="51"/>
      <c r="AC6" s="51"/>
      <c r="AD6" s="51"/>
      <c r="AE6" s="51"/>
      <c r="AF6" s="51"/>
      <c r="AG6" s="51"/>
      <c r="AH6" s="51"/>
      <c r="AI6" s="51"/>
      <c r="AJ6" s="51"/>
      <c r="AK6" s="51"/>
      <c r="AL6" s="51"/>
      <c r="AM6" s="51"/>
      <c r="AN6" s="51"/>
      <c r="AO6" s="51"/>
      <c r="AP6" s="51"/>
      <c r="AQ6" s="51"/>
      <c r="AR6" s="51"/>
      <c r="AS6" s="51"/>
      <c r="AT6" s="51"/>
    </row>
    <row r="7" spans="1:46" s="109" customFormat="1" ht="18.75" x14ac:dyDescent="0.25">
      <c r="A7" s="50" t="s">
        <v>59</v>
      </c>
      <c r="B7" s="441" t="s">
        <v>124</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row>
    <row r="8" spans="1:46" ht="46.5" x14ac:dyDescent="0.25">
      <c r="A8" s="108" t="s">
        <v>3</v>
      </c>
      <c r="B8" s="106"/>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527"/>
      <c r="AP8" s="527"/>
      <c r="AQ8" s="527"/>
      <c r="AR8" s="527"/>
      <c r="AS8" s="527"/>
      <c r="AT8" s="527"/>
    </row>
    <row r="9" spans="1:46" s="6" customFormat="1" ht="15" customHeight="1" x14ac:dyDescent="0.25">
      <c r="A9" s="424" t="s">
        <v>56</v>
      </c>
      <c r="B9" s="424" t="s">
        <v>5</v>
      </c>
      <c r="C9" s="502" t="s">
        <v>6</v>
      </c>
      <c r="D9" s="502" t="s">
        <v>7</v>
      </c>
      <c r="E9" s="502" t="s">
        <v>98</v>
      </c>
      <c r="F9" s="502" t="s">
        <v>8</v>
      </c>
      <c r="G9" s="502" t="s">
        <v>9</v>
      </c>
      <c r="H9" s="502" t="s">
        <v>10</v>
      </c>
      <c r="I9" s="502" t="s">
        <v>11</v>
      </c>
      <c r="J9" s="502" t="s">
        <v>61</v>
      </c>
      <c r="K9" s="502" t="s">
        <v>12</v>
      </c>
      <c r="L9" s="502" t="s">
        <v>62</v>
      </c>
      <c r="M9" s="502" t="s">
        <v>274</v>
      </c>
      <c r="N9" s="502" t="s">
        <v>13</v>
      </c>
      <c r="O9" s="502"/>
      <c r="P9" s="502"/>
      <c r="Q9" s="502"/>
      <c r="R9" s="502"/>
      <c r="S9" s="502"/>
      <c r="T9" s="502"/>
      <c r="U9" s="502"/>
      <c r="V9" s="502"/>
      <c r="W9" s="502"/>
      <c r="X9" s="529" t="s">
        <v>64</v>
      </c>
      <c r="Y9" s="502" t="s">
        <v>67</v>
      </c>
      <c r="Z9" s="502" t="s">
        <v>14</v>
      </c>
      <c r="AA9" s="502" t="s">
        <v>15</v>
      </c>
      <c r="AB9" s="502" t="s">
        <v>66</v>
      </c>
      <c r="AC9" s="502" t="s">
        <v>175</v>
      </c>
      <c r="AD9" s="502" t="s">
        <v>16</v>
      </c>
      <c r="AE9" s="502"/>
      <c r="AF9" s="502"/>
      <c r="AG9" s="502"/>
      <c r="AH9" s="502"/>
      <c r="AI9" s="502"/>
      <c r="AJ9" s="502"/>
      <c r="AK9" s="502"/>
      <c r="AL9" s="502"/>
      <c r="AM9" s="502"/>
      <c r="AN9" s="502"/>
      <c r="AO9" s="502"/>
      <c r="AP9" s="502" t="s">
        <v>75</v>
      </c>
      <c r="AQ9" s="448" t="s">
        <v>4</v>
      </c>
      <c r="AR9" s="448"/>
      <c r="AS9" s="448"/>
      <c r="AT9" s="448"/>
    </row>
    <row r="10" spans="1:46" s="6" customFormat="1" ht="33.75" customHeight="1" x14ac:dyDescent="0.25">
      <c r="A10" s="424"/>
      <c r="B10" s="424"/>
      <c r="C10" s="424"/>
      <c r="D10" s="424"/>
      <c r="E10" s="424"/>
      <c r="F10" s="424"/>
      <c r="G10" s="424"/>
      <c r="H10" s="424"/>
      <c r="I10" s="424"/>
      <c r="J10" s="424"/>
      <c r="K10" s="424"/>
      <c r="L10" s="424"/>
      <c r="M10" s="424"/>
      <c r="N10" s="424" t="s">
        <v>275</v>
      </c>
      <c r="O10" s="510" t="s">
        <v>276</v>
      </c>
      <c r="P10" s="424" t="s">
        <v>25</v>
      </c>
      <c r="Q10" s="424"/>
      <c r="R10" s="424" t="s">
        <v>26</v>
      </c>
      <c r="S10" s="424"/>
      <c r="T10" s="424" t="s">
        <v>27</v>
      </c>
      <c r="U10" s="424"/>
      <c r="V10" s="424" t="s">
        <v>28</v>
      </c>
      <c r="W10" s="424"/>
      <c r="X10" s="530"/>
      <c r="Y10" s="424"/>
      <c r="Z10" s="424"/>
      <c r="AA10" s="424"/>
      <c r="AB10" s="424"/>
      <c r="AC10" s="424"/>
      <c r="AD10" s="427" t="s">
        <v>18</v>
      </c>
      <c r="AE10" s="427"/>
      <c r="AF10" s="427"/>
      <c r="AG10" s="427" t="s">
        <v>19</v>
      </c>
      <c r="AH10" s="427"/>
      <c r="AI10" s="427"/>
      <c r="AJ10" s="427" t="s">
        <v>20</v>
      </c>
      <c r="AK10" s="427"/>
      <c r="AL10" s="427"/>
      <c r="AM10" s="427" t="s">
        <v>21</v>
      </c>
      <c r="AN10" s="427"/>
      <c r="AO10" s="427"/>
      <c r="AP10" s="424"/>
      <c r="AQ10" s="424" t="s">
        <v>17</v>
      </c>
      <c r="AR10" s="424" t="s">
        <v>68</v>
      </c>
      <c r="AS10" s="424"/>
      <c r="AT10" s="424" t="s">
        <v>69</v>
      </c>
    </row>
    <row r="11" spans="1:46" s="56" customFormat="1" ht="30.75" customHeight="1" x14ac:dyDescent="0.25">
      <c r="A11" s="424"/>
      <c r="B11" s="424"/>
      <c r="C11" s="424"/>
      <c r="D11" s="424"/>
      <c r="E11" s="424"/>
      <c r="F11" s="424"/>
      <c r="G11" s="424"/>
      <c r="H11" s="424"/>
      <c r="I11" s="424"/>
      <c r="J11" s="424"/>
      <c r="K11" s="424"/>
      <c r="L11" s="424"/>
      <c r="M11" s="424"/>
      <c r="N11" s="424"/>
      <c r="O11" s="510"/>
      <c r="P11" s="114" t="s">
        <v>74</v>
      </c>
      <c r="Q11" s="114" t="s">
        <v>38</v>
      </c>
      <c r="R11" s="114" t="s">
        <v>74</v>
      </c>
      <c r="S11" s="114" t="s">
        <v>38</v>
      </c>
      <c r="T11" s="114" t="s">
        <v>74</v>
      </c>
      <c r="U11" s="114" t="s">
        <v>38</v>
      </c>
      <c r="V11" s="114" t="s">
        <v>74</v>
      </c>
      <c r="W11" s="114" t="s">
        <v>38</v>
      </c>
      <c r="X11" s="530"/>
      <c r="Y11" s="424"/>
      <c r="Z11" s="424"/>
      <c r="AA11" s="424"/>
      <c r="AB11" s="424"/>
      <c r="AC11" s="424"/>
      <c r="AD11" s="21" t="s">
        <v>29</v>
      </c>
      <c r="AE11" s="21" t="s">
        <v>30</v>
      </c>
      <c r="AF11" s="21" t="s">
        <v>31</v>
      </c>
      <c r="AG11" s="21" t="s">
        <v>32</v>
      </c>
      <c r="AH11" s="21" t="s">
        <v>31</v>
      </c>
      <c r="AI11" s="21" t="s">
        <v>33</v>
      </c>
      <c r="AJ11" s="21" t="s">
        <v>33</v>
      </c>
      <c r="AK11" s="21" t="s">
        <v>32</v>
      </c>
      <c r="AL11" s="21" t="s">
        <v>34</v>
      </c>
      <c r="AM11" s="21" t="s">
        <v>35</v>
      </c>
      <c r="AN11" s="21" t="s">
        <v>36</v>
      </c>
      <c r="AO11" s="21" t="s">
        <v>37</v>
      </c>
      <c r="AP11" s="424"/>
      <c r="AQ11" s="424"/>
      <c r="AR11" s="18" t="s">
        <v>22</v>
      </c>
      <c r="AS11" s="18" t="s">
        <v>23</v>
      </c>
      <c r="AT11" s="424"/>
    </row>
    <row r="12" spans="1:46" ht="75" hidden="1" customHeight="1" x14ac:dyDescent="0.25">
      <c r="A12" s="403" t="s">
        <v>174</v>
      </c>
      <c r="B12" s="463" t="s">
        <v>1020</v>
      </c>
      <c r="C12" s="403" t="s">
        <v>123</v>
      </c>
      <c r="D12" s="403" t="s">
        <v>112</v>
      </c>
      <c r="E12" s="125" t="s">
        <v>111</v>
      </c>
      <c r="F12" s="80"/>
      <c r="G12" s="80"/>
      <c r="H12" s="80"/>
      <c r="I12" s="82"/>
      <c r="J12" s="82"/>
      <c r="K12" s="101"/>
      <c r="L12" s="101"/>
      <c r="M12" s="115"/>
      <c r="N12" s="80"/>
      <c r="O12" s="101"/>
      <c r="P12" s="101"/>
      <c r="Q12" s="101"/>
      <c r="R12" s="101"/>
      <c r="S12" s="101"/>
      <c r="T12" s="101"/>
      <c r="U12" s="101"/>
      <c r="V12" s="101"/>
      <c r="W12" s="101"/>
      <c r="X12" s="82"/>
      <c r="Y12" s="82"/>
      <c r="Z12" s="101"/>
      <c r="AA12" s="101"/>
      <c r="AB12" s="82"/>
      <c r="AC12" s="82"/>
      <c r="AD12" s="82"/>
      <c r="AE12" s="82"/>
      <c r="AF12" s="82"/>
      <c r="AG12" s="82"/>
      <c r="AH12" s="82"/>
      <c r="AI12" s="82"/>
      <c r="AJ12" s="82"/>
      <c r="AK12" s="82"/>
      <c r="AL12" s="82"/>
      <c r="AM12" s="82"/>
      <c r="AN12" s="82"/>
      <c r="AO12" s="82"/>
      <c r="AP12" s="82"/>
      <c r="AQ12" s="82"/>
      <c r="AR12" s="82"/>
      <c r="AS12" s="82"/>
      <c r="AT12" s="82"/>
    </row>
    <row r="13" spans="1:46" ht="173.25" x14ac:dyDescent="0.25">
      <c r="A13" s="403"/>
      <c r="B13" s="463"/>
      <c r="C13" s="403"/>
      <c r="D13" s="403"/>
      <c r="E13" s="125" t="s">
        <v>113</v>
      </c>
      <c r="F13" s="80"/>
      <c r="G13" s="80"/>
      <c r="H13" s="80"/>
      <c r="I13" s="82" t="s">
        <v>975</v>
      </c>
      <c r="J13" s="82" t="s">
        <v>976</v>
      </c>
      <c r="K13" s="101" t="s">
        <v>0</v>
      </c>
      <c r="L13" s="101" t="s">
        <v>76</v>
      </c>
      <c r="M13" s="115">
        <v>0.7</v>
      </c>
      <c r="N13" s="353">
        <v>1</v>
      </c>
      <c r="O13" s="101"/>
      <c r="P13" s="101"/>
      <c r="Q13" s="342">
        <v>0.1</v>
      </c>
      <c r="R13" s="101"/>
      <c r="S13" s="342">
        <v>0.1</v>
      </c>
      <c r="T13" s="101"/>
      <c r="U13" s="342">
        <v>0.05</v>
      </c>
      <c r="V13" s="101"/>
      <c r="W13" s="342">
        <v>0.05</v>
      </c>
      <c r="X13" s="82" t="s">
        <v>977</v>
      </c>
      <c r="Y13" s="101" t="s">
        <v>978</v>
      </c>
      <c r="Z13" s="137" t="s">
        <v>979</v>
      </c>
      <c r="AA13" s="101" t="s">
        <v>980</v>
      </c>
      <c r="AB13" s="82" t="s">
        <v>981</v>
      </c>
      <c r="AC13" s="82"/>
      <c r="AD13" s="282"/>
      <c r="AE13" s="354">
        <v>0.05</v>
      </c>
      <c r="AF13" s="354">
        <v>0.05</v>
      </c>
      <c r="AG13" s="354">
        <v>0.1</v>
      </c>
      <c r="AH13" s="354">
        <v>0.1</v>
      </c>
      <c r="AI13" s="354">
        <v>0.1</v>
      </c>
      <c r="AJ13" s="354">
        <v>0.1</v>
      </c>
      <c r="AK13" s="354">
        <v>0.1</v>
      </c>
      <c r="AL13" s="354">
        <v>0.1</v>
      </c>
      <c r="AM13" s="354">
        <v>0.1</v>
      </c>
      <c r="AN13" s="354">
        <v>0.1</v>
      </c>
      <c r="AO13" s="354">
        <v>0.1</v>
      </c>
      <c r="AP13" s="82"/>
      <c r="AQ13" s="355" t="s">
        <v>982</v>
      </c>
      <c r="AR13" s="137" t="s">
        <v>983</v>
      </c>
      <c r="AS13" s="137" t="s">
        <v>40</v>
      </c>
      <c r="AT13" s="282" t="s">
        <v>984</v>
      </c>
    </row>
    <row r="14" spans="1:46" ht="94.5" x14ac:dyDescent="0.25">
      <c r="A14" s="403"/>
      <c r="B14" s="463"/>
      <c r="C14" s="403"/>
      <c r="D14" s="403"/>
      <c r="E14" s="125" t="s">
        <v>114</v>
      </c>
      <c r="F14" s="80"/>
      <c r="G14" s="80"/>
      <c r="H14" s="80"/>
      <c r="I14" s="282" t="s">
        <v>985</v>
      </c>
      <c r="J14" s="282" t="s">
        <v>986</v>
      </c>
      <c r="K14" s="137" t="s">
        <v>987</v>
      </c>
      <c r="L14" s="137" t="s">
        <v>76</v>
      </c>
      <c r="M14" s="356">
        <v>0.85</v>
      </c>
      <c r="N14" s="80"/>
      <c r="O14" s="357">
        <v>200000</v>
      </c>
      <c r="P14" s="101"/>
      <c r="Q14" s="285">
        <v>0</v>
      </c>
      <c r="R14" s="358">
        <v>0</v>
      </c>
      <c r="S14" s="137">
        <v>0</v>
      </c>
      <c r="T14" s="359">
        <v>0</v>
      </c>
      <c r="U14" s="285">
        <v>0</v>
      </c>
      <c r="V14" s="358">
        <v>200000</v>
      </c>
      <c r="W14" s="285">
        <v>1</v>
      </c>
      <c r="X14" s="82" t="s">
        <v>988</v>
      </c>
      <c r="Y14" s="101" t="s">
        <v>989</v>
      </c>
      <c r="Z14" s="137" t="s">
        <v>990</v>
      </c>
      <c r="AA14" s="101" t="s">
        <v>980</v>
      </c>
      <c r="AB14" s="82" t="s">
        <v>991</v>
      </c>
      <c r="AC14" s="82"/>
      <c r="AD14" s="282"/>
      <c r="AE14" s="354">
        <v>0.05</v>
      </c>
      <c r="AF14" s="354">
        <v>0.1</v>
      </c>
      <c r="AG14" s="354">
        <v>0.15</v>
      </c>
      <c r="AH14" s="354">
        <v>0.3</v>
      </c>
      <c r="AI14" s="354">
        <v>0.1</v>
      </c>
      <c r="AJ14" s="354">
        <v>0.2</v>
      </c>
      <c r="AK14" s="354">
        <v>0.1</v>
      </c>
      <c r="AL14" s="282"/>
      <c r="AM14" s="282"/>
      <c r="AN14" s="282"/>
      <c r="AO14" s="282"/>
      <c r="AP14" s="82"/>
      <c r="AQ14" s="355" t="s">
        <v>982</v>
      </c>
      <c r="AR14" s="137" t="s">
        <v>983</v>
      </c>
      <c r="AS14" s="137" t="s">
        <v>40</v>
      </c>
      <c r="AT14" s="282" t="s">
        <v>984</v>
      </c>
    </row>
    <row r="15" spans="1:46" s="16" customFormat="1" ht="75" customHeight="1" x14ac:dyDescent="0.25">
      <c r="A15" s="403"/>
      <c r="B15" s="463"/>
      <c r="C15" s="403"/>
      <c r="D15" s="403" t="s">
        <v>121</v>
      </c>
      <c r="E15" s="525" t="s">
        <v>115</v>
      </c>
      <c r="F15" s="83"/>
      <c r="G15" s="83"/>
      <c r="H15" s="83"/>
      <c r="I15" s="15" t="s">
        <v>354</v>
      </c>
      <c r="J15" s="14" t="s">
        <v>355</v>
      </c>
      <c r="K15" s="531" t="s">
        <v>42</v>
      </c>
      <c r="L15" s="531" t="s">
        <v>76</v>
      </c>
      <c r="M15" s="148">
        <v>0.2</v>
      </c>
      <c r="N15" s="148">
        <v>1</v>
      </c>
      <c r="O15" s="81"/>
      <c r="P15" s="81"/>
      <c r="Q15" s="149">
        <v>0.4</v>
      </c>
      <c r="R15" s="150"/>
      <c r="S15" s="149">
        <v>0.4</v>
      </c>
      <c r="T15" s="150"/>
      <c r="U15" s="151"/>
      <c r="V15" s="150"/>
      <c r="W15" s="151"/>
      <c r="X15" s="533" t="s">
        <v>206</v>
      </c>
      <c r="Y15" s="15" t="s">
        <v>356</v>
      </c>
      <c r="Z15" s="15" t="s">
        <v>187</v>
      </c>
      <c r="AA15" s="15" t="s">
        <v>42</v>
      </c>
      <c r="AB15" s="53" t="s">
        <v>357</v>
      </c>
      <c r="AC15" s="83"/>
      <c r="AD15" s="152"/>
      <c r="AE15" s="153">
        <v>1</v>
      </c>
      <c r="AF15" s="153"/>
      <c r="AG15" s="153"/>
      <c r="AH15" s="153"/>
      <c r="AI15" s="153">
        <v>2</v>
      </c>
      <c r="AJ15" s="153"/>
      <c r="AK15" s="153"/>
      <c r="AL15" s="152"/>
      <c r="AM15" s="152"/>
      <c r="AN15" s="152"/>
      <c r="AO15" s="152"/>
      <c r="AP15" s="44">
        <v>0</v>
      </c>
      <c r="AQ15" s="38">
        <v>0</v>
      </c>
      <c r="AR15" s="35" t="s">
        <v>45</v>
      </c>
      <c r="AS15" s="127" t="s">
        <v>78</v>
      </c>
      <c r="AT15" s="38">
        <v>0</v>
      </c>
    </row>
    <row r="16" spans="1:46" s="16" customFormat="1" ht="126" x14ac:dyDescent="0.25">
      <c r="A16" s="403"/>
      <c r="B16" s="463"/>
      <c r="C16" s="403"/>
      <c r="D16" s="403"/>
      <c r="E16" s="526"/>
      <c r="F16" s="83"/>
      <c r="G16" s="83"/>
      <c r="H16" s="83"/>
      <c r="I16" s="15" t="s">
        <v>358</v>
      </c>
      <c r="J16" s="134" t="s">
        <v>359</v>
      </c>
      <c r="K16" s="532"/>
      <c r="L16" s="532"/>
      <c r="M16" s="148">
        <v>0</v>
      </c>
      <c r="N16" s="148">
        <v>1</v>
      </c>
      <c r="O16" s="81"/>
      <c r="P16" s="81"/>
      <c r="Q16" s="149"/>
      <c r="R16" s="150"/>
      <c r="S16" s="149"/>
      <c r="T16" s="150"/>
      <c r="U16" s="151">
        <v>0.5</v>
      </c>
      <c r="V16" s="150"/>
      <c r="W16" s="151">
        <v>0.5</v>
      </c>
      <c r="X16" s="534"/>
      <c r="Y16" s="15" t="s">
        <v>360</v>
      </c>
      <c r="Z16" s="15" t="s">
        <v>187</v>
      </c>
      <c r="AA16" s="15" t="s">
        <v>42</v>
      </c>
      <c r="AB16" s="53" t="s">
        <v>361</v>
      </c>
      <c r="AC16" s="83"/>
      <c r="AD16" s="152"/>
      <c r="AE16" s="153"/>
      <c r="AF16" s="153"/>
      <c r="AG16" s="153"/>
      <c r="AH16" s="153"/>
      <c r="AI16" s="153"/>
      <c r="AJ16" s="153"/>
      <c r="AK16" s="153"/>
      <c r="AL16" s="152">
        <v>1</v>
      </c>
      <c r="AM16" s="152"/>
      <c r="AN16" s="152"/>
      <c r="AO16" s="152"/>
      <c r="AP16" s="44">
        <v>0</v>
      </c>
      <c r="AQ16" s="38" t="s">
        <v>207</v>
      </c>
      <c r="AR16" s="35" t="s">
        <v>45</v>
      </c>
      <c r="AS16" s="127" t="s">
        <v>78</v>
      </c>
      <c r="AT16" s="127" t="s">
        <v>208</v>
      </c>
    </row>
    <row r="17" spans="1:46" ht="40.5" hidden="1" customHeight="1" x14ac:dyDescent="0.25">
      <c r="A17" s="403"/>
      <c r="B17" s="463"/>
      <c r="C17" s="403"/>
      <c r="D17" s="403"/>
      <c r="E17" s="125" t="s">
        <v>116</v>
      </c>
      <c r="F17" s="80"/>
      <c r="G17" s="80"/>
      <c r="H17" s="80"/>
      <c r="I17" s="80"/>
      <c r="J17" s="80"/>
      <c r="K17" s="116"/>
      <c r="L17" s="116"/>
      <c r="M17" s="116"/>
      <c r="N17" s="80"/>
      <c r="O17" s="116"/>
      <c r="P17" s="116"/>
      <c r="Q17" s="116"/>
      <c r="R17" s="116"/>
      <c r="S17" s="116"/>
      <c r="T17" s="116"/>
      <c r="U17" s="116"/>
      <c r="V17" s="116"/>
      <c r="W17" s="116"/>
      <c r="X17" s="80"/>
      <c r="Y17" s="80"/>
      <c r="Z17" s="122"/>
      <c r="AA17" s="122"/>
      <c r="AB17" s="80"/>
      <c r="AC17" s="80"/>
      <c r="AD17" s="80"/>
      <c r="AE17" s="80"/>
      <c r="AF17" s="80"/>
      <c r="AG17" s="80"/>
      <c r="AH17" s="80"/>
      <c r="AI17" s="80"/>
      <c r="AJ17" s="80"/>
      <c r="AK17" s="80"/>
      <c r="AL17" s="80"/>
      <c r="AM17" s="80"/>
      <c r="AN17" s="80"/>
      <c r="AO17" s="80"/>
      <c r="AP17" s="80"/>
      <c r="AQ17" s="80"/>
      <c r="AR17" s="80"/>
      <c r="AS17" s="80"/>
      <c r="AT17" s="80"/>
    </row>
    <row r="18" spans="1:46" ht="150" customHeight="1" x14ac:dyDescent="0.25">
      <c r="A18" s="403"/>
      <c r="B18" s="463"/>
      <c r="C18" s="403"/>
      <c r="D18" s="403"/>
      <c r="E18" s="125" t="s">
        <v>117</v>
      </c>
      <c r="F18" s="80"/>
      <c r="G18" s="80"/>
      <c r="H18" s="80"/>
      <c r="I18" s="134" t="s">
        <v>712</v>
      </c>
      <c r="J18" s="379" t="s">
        <v>1103</v>
      </c>
      <c r="K18" s="257" t="s">
        <v>0</v>
      </c>
      <c r="L18" s="258" t="s">
        <v>76</v>
      </c>
      <c r="M18" s="259">
        <v>0</v>
      </c>
      <c r="N18" s="260">
        <v>1</v>
      </c>
      <c r="O18" s="259">
        <v>0</v>
      </c>
      <c r="P18" s="257"/>
      <c r="Q18" s="259">
        <v>0</v>
      </c>
      <c r="R18" s="259"/>
      <c r="S18" s="259">
        <v>0</v>
      </c>
      <c r="T18" s="257"/>
      <c r="U18" s="261">
        <v>0.4</v>
      </c>
      <c r="V18" s="257"/>
      <c r="W18" s="261">
        <v>0.6</v>
      </c>
      <c r="X18" s="262" t="s">
        <v>713</v>
      </c>
      <c r="Y18" s="256" t="s">
        <v>714</v>
      </c>
      <c r="Z18" s="263" t="s">
        <v>60</v>
      </c>
      <c r="AA18" s="258" t="s">
        <v>187</v>
      </c>
      <c r="AB18" s="262" t="s">
        <v>1105</v>
      </c>
      <c r="AC18" s="256"/>
      <c r="AD18" s="256"/>
      <c r="AE18" s="256"/>
      <c r="AF18" s="256"/>
      <c r="AG18" s="256"/>
      <c r="AH18" s="256"/>
      <c r="AI18" s="256"/>
      <c r="AJ18" s="256">
        <v>1</v>
      </c>
      <c r="AK18" s="256">
        <v>3</v>
      </c>
      <c r="AL18" s="256">
        <v>3</v>
      </c>
      <c r="AM18" s="256">
        <v>3</v>
      </c>
      <c r="AN18" s="380" t="s">
        <v>1104</v>
      </c>
      <c r="AO18" s="256">
        <v>6</v>
      </c>
      <c r="AP18" s="264">
        <v>0</v>
      </c>
      <c r="AQ18" s="262" t="s">
        <v>715</v>
      </c>
      <c r="AR18" s="256" t="s">
        <v>45</v>
      </c>
      <c r="AS18" s="257" t="s">
        <v>40</v>
      </c>
      <c r="AT18" s="262" t="s">
        <v>300</v>
      </c>
    </row>
    <row r="19" spans="1:46" ht="45" hidden="1" x14ac:dyDescent="0.25">
      <c r="A19" s="403"/>
      <c r="B19" s="463"/>
      <c r="C19" s="403"/>
      <c r="D19" s="403"/>
      <c r="E19" s="125" t="s">
        <v>118</v>
      </c>
      <c r="F19" s="80"/>
      <c r="G19" s="80"/>
      <c r="H19" s="80"/>
      <c r="I19" s="77"/>
      <c r="J19" s="122"/>
      <c r="K19" s="123"/>
      <c r="L19" s="93"/>
      <c r="M19" s="93"/>
      <c r="N19" s="80"/>
      <c r="O19" s="126"/>
      <c r="P19" s="126"/>
      <c r="Q19" s="126"/>
      <c r="R19" s="126"/>
      <c r="S19" s="126"/>
      <c r="T19" s="126"/>
      <c r="U19" s="126"/>
      <c r="V19" s="126"/>
      <c r="W19" s="58"/>
      <c r="X19" s="125"/>
      <c r="Y19" s="77"/>
      <c r="Z19" s="122"/>
      <c r="AA19" s="122"/>
      <c r="AB19" s="125"/>
      <c r="AC19" s="54"/>
      <c r="AD19" s="54"/>
      <c r="AE19" s="54"/>
      <c r="AF19" s="54"/>
      <c r="AG19" s="54"/>
      <c r="AH19" s="54"/>
      <c r="AI19" s="54"/>
      <c r="AJ19" s="54"/>
      <c r="AK19" s="54"/>
      <c r="AL19" s="54"/>
      <c r="AM19" s="54"/>
      <c r="AN19" s="54"/>
      <c r="AO19" s="54"/>
      <c r="AP19" s="95"/>
      <c r="AQ19" s="94"/>
      <c r="AR19" s="96"/>
      <c r="AS19" s="79"/>
      <c r="AT19" s="94"/>
    </row>
    <row r="20" spans="1:46" ht="60" customHeight="1" x14ac:dyDescent="0.25">
      <c r="A20" s="403"/>
      <c r="B20" s="463"/>
      <c r="C20" s="403"/>
      <c r="D20" s="525" t="s">
        <v>122</v>
      </c>
      <c r="E20" s="525" t="s">
        <v>119</v>
      </c>
      <c r="F20" s="80"/>
      <c r="G20" s="80"/>
      <c r="H20" s="80"/>
      <c r="I20" s="535" t="s">
        <v>992</v>
      </c>
      <c r="J20" s="535" t="s">
        <v>993</v>
      </c>
      <c r="K20" s="535" t="s">
        <v>987</v>
      </c>
      <c r="L20" s="535" t="s">
        <v>994</v>
      </c>
      <c r="M20" s="538">
        <v>0</v>
      </c>
      <c r="N20" s="541">
        <v>0.8</v>
      </c>
      <c r="O20" s="544">
        <v>11591845</v>
      </c>
      <c r="P20" s="544">
        <f>+O20*0.2</f>
        <v>2318369</v>
      </c>
      <c r="Q20" s="541">
        <v>0.15</v>
      </c>
      <c r="R20" s="544">
        <f>+O20*0.2</f>
        <v>2318369</v>
      </c>
      <c r="S20" s="541">
        <v>0.15</v>
      </c>
      <c r="T20" s="544">
        <f>+O20*0.3</f>
        <v>3477553.5</v>
      </c>
      <c r="U20" s="541">
        <v>0.25</v>
      </c>
      <c r="V20" s="544">
        <f>+O20*0.3</f>
        <v>3477553.5</v>
      </c>
      <c r="W20" s="541">
        <v>0.25</v>
      </c>
      <c r="X20" s="535" t="s">
        <v>995</v>
      </c>
      <c r="Y20" s="535" t="s">
        <v>996</v>
      </c>
      <c r="Z20" s="535" t="s">
        <v>183</v>
      </c>
      <c r="AA20" s="242" t="s">
        <v>997</v>
      </c>
      <c r="AB20" s="360" t="s">
        <v>998</v>
      </c>
      <c r="AC20" s="208"/>
      <c r="AD20" s="361"/>
      <c r="AE20" s="362">
        <v>0.25</v>
      </c>
      <c r="AF20" s="362">
        <v>0.25</v>
      </c>
      <c r="AG20" s="362">
        <v>0.25</v>
      </c>
      <c r="AH20" s="362">
        <v>0.25</v>
      </c>
      <c r="AI20" s="362"/>
      <c r="AJ20" s="362"/>
      <c r="AK20" s="362"/>
      <c r="AL20" s="362"/>
      <c r="AM20" s="362"/>
      <c r="AN20" s="362"/>
      <c r="AO20" s="362"/>
      <c r="AP20" s="363"/>
      <c r="AQ20" s="360" t="s">
        <v>999</v>
      </c>
      <c r="AR20" s="244" t="s">
        <v>39</v>
      </c>
      <c r="AS20" s="252" t="s">
        <v>40</v>
      </c>
      <c r="AT20" s="360" t="s">
        <v>1000</v>
      </c>
    </row>
    <row r="21" spans="1:46" ht="60" customHeight="1" x14ac:dyDescent="0.25">
      <c r="A21" s="403"/>
      <c r="B21" s="463"/>
      <c r="C21" s="403"/>
      <c r="D21" s="528"/>
      <c r="E21" s="528"/>
      <c r="F21" s="80"/>
      <c r="G21" s="80"/>
      <c r="H21" s="80"/>
      <c r="I21" s="536"/>
      <c r="J21" s="536"/>
      <c r="K21" s="536"/>
      <c r="L21" s="536"/>
      <c r="M21" s="539"/>
      <c r="N21" s="542"/>
      <c r="O21" s="545"/>
      <c r="P21" s="545"/>
      <c r="Q21" s="542"/>
      <c r="R21" s="545"/>
      <c r="S21" s="542"/>
      <c r="T21" s="545"/>
      <c r="U21" s="542"/>
      <c r="V21" s="545"/>
      <c r="W21" s="542"/>
      <c r="X21" s="536"/>
      <c r="Y21" s="536"/>
      <c r="Z21" s="536"/>
      <c r="AA21" s="242" t="s">
        <v>1001</v>
      </c>
      <c r="AB21" s="364" t="s">
        <v>1002</v>
      </c>
      <c r="AC21" s="208"/>
      <c r="AD21" s="361"/>
      <c r="AE21" s="362">
        <v>9.0909090909090912E-2</v>
      </c>
      <c r="AF21" s="362">
        <v>9.0909090909090912E-2</v>
      </c>
      <c r="AG21" s="362">
        <v>9.0909090909090912E-2</v>
      </c>
      <c r="AH21" s="362">
        <v>9.0909090909090912E-2</v>
      </c>
      <c r="AI21" s="362">
        <v>9.0909090909090912E-2</v>
      </c>
      <c r="AJ21" s="362">
        <v>9.0909090909090912E-2</v>
      </c>
      <c r="AK21" s="362">
        <v>9.0909090909090912E-2</v>
      </c>
      <c r="AL21" s="362">
        <v>9.0909090909090912E-2</v>
      </c>
      <c r="AM21" s="362">
        <v>9.0909090909090912E-2</v>
      </c>
      <c r="AN21" s="362">
        <v>9.0909090909090912E-2</v>
      </c>
      <c r="AO21" s="362">
        <v>9.0909090909090912E-2</v>
      </c>
      <c r="AP21" s="363"/>
      <c r="AQ21" s="360" t="s">
        <v>1003</v>
      </c>
      <c r="AR21" s="244" t="s">
        <v>39</v>
      </c>
      <c r="AS21" s="252" t="s">
        <v>40</v>
      </c>
      <c r="AT21" s="360" t="s">
        <v>1004</v>
      </c>
    </row>
    <row r="22" spans="1:46" ht="60" customHeight="1" x14ac:dyDescent="0.25">
      <c r="A22" s="403"/>
      <c r="B22" s="463"/>
      <c r="C22" s="403"/>
      <c r="D22" s="528"/>
      <c r="E22" s="528"/>
      <c r="F22" s="80"/>
      <c r="G22" s="80"/>
      <c r="H22" s="80"/>
      <c r="I22" s="536"/>
      <c r="J22" s="536"/>
      <c r="K22" s="536"/>
      <c r="L22" s="536"/>
      <c r="M22" s="539"/>
      <c r="N22" s="542"/>
      <c r="O22" s="545"/>
      <c r="P22" s="545"/>
      <c r="Q22" s="542"/>
      <c r="R22" s="545"/>
      <c r="S22" s="542"/>
      <c r="T22" s="545"/>
      <c r="U22" s="542"/>
      <c r="V22" s="545"/>
      <c r="W22" s="542"/>
      <c r="X22" s="536"/>
      <c r="Y22" s="536"/>
      <c r="Z22" s="536"/>
      <c r="AA22" s="282" t="s">
        <v>1005</v>
      </c>
      <c r="AB22" s="360" t="s">
        <v>1006</v>
      </c>
      <c r="AC22" s="208"/>
      <c r="AD22" s="361"/>
      <c r="AE22" s="362">
        <v>0.2</v>
      </c>
      <c r="AF22" s="362">
        <v>0.2</v>
      </c>
      <c r="AG22" s="362">
        <v>0.2</v>
      </c>
      <c r="AH22" s="362">
        <v>0.2</v>
      </c>
      <c r="AI22" s="362">
        <v>0.2</v>
      </c>
      <c r="AJ22" s="362"/>
      <c r="AK22" s="362"/>
      <c r="AL22" s="362"/>
      <c r="AM22" s="362"/>
      <c r="AN22" s="362"/>
      <c r="AO22" s="362"/>
      <c r="AP22" s="363"/>
      <c r="AQ22" s="360" t="s">
        <v>1007</v>
      </c>
      <c r="AR22" s="244" t="s">
        <v>39</v>
      </c>
      <c r="AS22" s="252" t="s">
        <v>40</v>
      </c>
      <c r="AT22" s="360" t="s">
        <v>1008</v>
      </c>
    </row>
    <row r="23" spans="1:46" ht="60" customHeight="1" x14ac:dyDescent="0.25">
      <c r="A23" s="403"/>
      <c r="B23" s="463"/>
      <c r="C23" s="403"/>
      <c r="D23" s="528"/>
      <c r="E23" s="528"/>
      <c r="F23" s="80"/>
      <c r="G23" s="80"/>
      <c r="H23" s="80"/>
      <c r="I23" s="536"/>
      <c r="J23" s="536"/>
      <c r="K23" s="536"/>
      <c r="L23" s="536"/>
      <c r="M23" s="539"/>
      <c r="N23" s="542"/>
      <c r="O23" s="545"/>
      <c r="P23" s="545"/>
      <c r="Q23" s="542"/>
      <c r="R23" s="545"/>
      <c r="S23" s="542"/>
      <c r="T23" s="545"/>
      <c r="U23" s="542"/>
      <c r="V23" s="545"/>
      <c r="W23" s="542"/>
      <c r="X23" s="536"/>
      <c r="Y23" s="536"/>
      <c r="Z23" s="536"/>
      <c r="AA23" s="282" t="s">
        <v>178</v>
      </c>
      <c r="AB23" s="360" t="s">
        <v>1009</v>
      </c>
      <c r="AC23" s="208"/>
      <c r="AD23" s="361"/>
      <c r="AE23" s="362">
        <v>9.0909090909090912E-2</v>
      </c>
      <c r="AF23" s="362">
        <v>9.0909090909090912E-2</v>
      </c>
      <c r="AG23" s="362">
        <v>9.0909090909090912E-2</v>
      </c>
      <c r="AH23" s="362">
        <v>9.0909090909090912E-2</v>
      </c>
      <c r="AI23" s="362">
        <v>9.0909090909090912E-2</v>
      </c>
      <c r="AJ23" s="362">
        <v>9.0909090909090912E-2</v>
      </c>
      <c r="AK23" s="362">
        <v>9.0909090909090912E-2</v>
      </c>
      <c r="AL23" s="362">
        <v>9.0909090909090912E-2</v>
      </c>
      <c r="AM23" s="362">
        <v>9.0909090909090912E-2</v>
      </c>
      <c r="AN23" s="362">
        <v>9.0909090909090912E-2</v>
      </c>
      <c r="AO23" s="362">
        <v>9.0909090909090912E-2</v>
      </c>
      <c r="AP23" s="363"/>
      <c r="AQ23" s="360" t="s">
        <v>1010</v>
      </c>
      <c r="AR23" s="244" t="s">
        <v>39</v>
      </c>
      <c r="AS23" s="252" t="s">
        <v>40</v>
      </c>
      <c r="AT23" s="360" t="s">
        <v>1011</v>
      </c>
    </row>
    <row r="24" spans="1:46" ht="60" customHeight="1" x14ac:dyDescent="0.25">
      <c r="A24" s="403"/>
      <c r="B24" s="463"/>
      <c r="C24" s="403"/>
      <c r="D24" s="528"/>
      <c r="E24" s="526"/>
      <c r="F24" s="80"/>
      <c r="G24" s="80"/>
      <c r="H24" s="80"/>
      <c r="I24" s="537"/>
      <c r="J24" s="537"/>
      <c r="K24" s="537"/>
      <c r="L24" s="537"/>
      <c r="M24" s="540"/>
      <c r="N24" s="543"/>
      <c r="O24" s="546"/>
      <c r="P24" s="546"/>
      <c r="Q24" s="543"/>
      <c r="R24" s="546"/>
      <c r="S24" s="543"/>
      <c r="T24" s="546"/>
      <c r="U24" s="543"/>
      <c r="V24" s="546"/>
      <c r="W24" s="543"/>
      <c r="X24" s="537"/>
      <c r="Y24" s="537"/>
      <c r="Z24" s="537"/>
      <c r="AA24" s="282" t="s">
        <v>1012</v>
      </c>
      <c r="AB24" s="355" t="s">
        <v>1013</v>
      </c>
      <c r="AC24" s="208"/>
      <c r="AD24" s="361"/>
      <c r="AE24" s="362">
        <v>9.0909090909090912E-2</v>
      </c>
      <c r="AF24" s="362">
        <v>9.0909090909090912E-2</v>
      </c>
      <c r="AG24" s="362">
        <v>9.0909090909090912E-2</v>
      </c>
      <c r="AH24" s="362">
        <v>9.0909090909090912E-2</v>
      </c>
      <c r="AI24" s="362">
        <v>9.0909090909090912E-2</v>
      </c>
      <c r="AJ24" s="362">
        <v>9.0909090909090912E-2</v>
      </c>
      <c r="AK24" s="362">
        <v>9.0909090909090912E-2</v>
      </c>
      <c r="AL24" s="362">
        <v>9.0909090909090912E-2</v>
      </c>
      <c r="AM24" s="362">
        <v>9.0909090909090912E-2</v>
      </c>
      <c r="AN24" s="362">
        <v>9.0909090909090912E-2</v>
      </c>
      <c r="AO24" s="362">
        <v>9.0909090909090912E-2</v>
      </c>
      <c r="AP24" s="363"/>
      <c r="AQ24" s="360" t="s">
        <v>1014</v>
      </c>
      <c r="AR24" s="244" t="s">
        <v>39</v>
      </c>
      <c r="AS24" s="209" t="s">
        <v>1015</v>
      </c>
      <c r="AT24" s="360" t="s">
        <v>1016</v>
      </c>
    </row>
    <row r="25" spans="1:46" ht="30" hidden="1" x14ac:dyDescent="0.25">
      <c r="A25" s="403"/>
      <c r="B25" s="463"/>
      <c r="C25" s="403"/>
      <c r="D25" s="526"/>
      <c r="E25" s="125" t="s">
        <v>120</v>
      </c>
      <c r="F25" s="80"/>
      <c r="G25" s="80"/>
      <c r="H25" s="80"/>
      <c r="I25" s="80"/>
      <c r="J25" s="80"/>
      <c r="K25" s="116"/>
      <c r="L25" s="116"/>
      <c r="M25" s="116"/>
      <c r="N25" s="116"/>
      <c r="O25" s="116"/>
      <c r="P25" s="116"/>
      <c r="Q25" s="116"/>
      <c r="R25" s="116"/>
      <c r="S25" s="116"/>
      <c r="T25" s="116"/>
      <c r="U25" s="116"/>
      <c r="V25" s="116"/>
      <c r="W25" s="116"/>
      <c r="X25" s="80"/>
      <c r="Y25" s="80"/>
      <c r="Z25" s="122" t="s">
        <v>178</v>
      </c>
      <c r="AA25" s="122" t="s">
        <v>183</v>
      </c>
      <c r="AB25" s="80"/>
      <c r="AC25" s="80"/>
      <c r="AD25" s="80"/>
      <c r="AE25" s="80"/>
      <c r="AF25" s="80"/>
      <c r="AG25" s="80"/>
      <c r="AH25" s="80"/>
      <c r="AI25" s="80"/>
      <c r="AJ25" s="80"/>
      <c r="AK25" s="80"/>
      <c r="AL25" s="80"/>
      <c r="AM25" s="80"/>
      <c r="AN25" s="80"/>
      <c r="AO25" s="80"/>
      <c r="AP25" s="80"/>
      <c r="AQ25" s="80"/>
      <c r="AR25" s="80"/>
      <c r="AS25" s="80"/>
      <c r="AT25" s="80"/>
    </row>
    <row r="28" spans="1:46" x14ac:dyDescent="0.25">
      <c r="B28" s="16"/>
    </row>
    <row r="29" spans="1:46" s="48" customFormat="1" x14ac:dyDescent="0.25">
      <c r="Z29" s="22"/>
      <c r="AA29" s="22"/>
    </row>
    <row r="30" spans="1:46" s="2" customFormat="1" x14ac:dyDescent="0.25">
      <c r="D30" s="3"/>
      <c r="E30" s="4"/>
      <c r="X30" s="3"/>
      <c r="Z30" s="22"/>
      <c r="AA30" s="22"/>
      <c r="AP30" s="72"/>
      <c r="AS30" s="24"/>
    </row>
    <row r="31" spans="1:46" s="2" customFormat="1" x14ac:dyDescent="0.25">
      <c r="D31" s="3"/>
      <c r="E31" s="4"/>
      <c r="L31" s="420" t="s">
        <v>272</v>
      </c>
      <c r="M31" s="420"/>
      <c r="N31" s="420"/>
      <c r="X31" s="3"/>
      <c r="Z31" s="22"/>
      <c r="AA31" s="22"/>
      <c r="AP31" s="72"/>
      <c r="AS31" s="24"/>
    </row>
    <row r="32" spans="1:46" s="2" customFormat="1" x14ac:dyDescent="0.25">
      <c r="D32" s="3"/>
      <c r="E32" s="4"/>
      <c r="L32" s="421" t="s">
        <v>273</v>
      </c>
      <c r="M32" s="421"/>
      <c r="N32" s="421"/>
      <c r="X32" s="3"/>
      <c r="Z32" s="22"/>
      <c r="AA32" s="22"/>
      <c r="AP32" s="72"/>
      <c r="AS32" s="24"/>
    </row>
  </sheetData>
  <mergeCells count="74">
    <mergeCell ref="W20:W24"/>
    <mergeCell ref="X20:X24"/>
    <mergeCell ref="Y20:Y24"/>
    <mergeCell ref="Z20:Z24"/>
    <mergeCell ref="R20:R24"/>
    <mergeCell ref="S20:S24"/>
    <mergeCell ref="T20:T24"/>
    <mergeCell ref="U20:U24"/>
    <mergeCell ref="V20:V24"/>
    <mergeCell ref="M20:M24"/>
    <mergeCell ref="N20:N24"/>
    <mergeCell ref="O20:O24"/>
    <mergeCell ref="P20:P24"/>
    <mergeCell ref="Q20:Q24"/>
    <mergeCell ref="E20:E24"/>
    <mergeCell ref="I20:I24"/>
    <mergeCell ref="J20:J24"/>
    <mergeCell ref="K20:K24"/>
    <mergeCell ref="L20:L24"/>
    <mergeCell ref="B7:AT7"/>
    <mergeCell ref="B5:AT5"/>
    <mergeCell ref="B6:K6"/>
    <mergeCell ref="E15:E16"/>
    <mergeCell ref="K15:K16"/>
    <mergeCell ref="L15:L16"/>
    <mergeCell ref="X15:X16"/>
    <mergeCell ref="A12:A25"/>
    <mergeCell ref="D20:D25"/>
    <mergeCell ref="X9:X11"/>
    <mergeCell ref="Y9:Y11"/>
    <mergeCell ref="D15:D19"/>
    <mergeCell ref="D12:D14"/>
    <mergeCell ref="C12:C25"/>
    <mergeCell ref="J9:J11"/>
    <mergeCell ref="K9:K11"/>
    <mergeCell ref="L9:L11"/>
    <mergeCell ref="M9:M11"/>
    <mergeCell ref="N9:W9"/>
    <mergeCell ref="B12:B25"/>
    <mergeCell ref="F9:F11"/>
    <mergeCell ref="G9:G11"/>
    <mergeCell ref="H9:H11"/>
    <mergeCell ref="A1:AT1"/>
    <mergeCell ref="A2:AT2"/>
    <mergeCell ref="A4:AT4"/>
    <mergeCell ref="A9:A11"/>
    <mergeCell ref="B9:B11"/>
    <mergeCell ref="C9:C11"/>
    <mergeCell ref="D9:D11"/>
    <mergeCell ref="E9:E11"/>
    <mergeCell ref="AT10:AT11"/>
    <mergeCell ref="Z9:Z11"/>
    <mergeCell ref="AA9:AA11"/>
    <mergeCell ref="AB9:AB11"/>
    <mergeCell ref="AC9:AC11"/>
    <mergeCell ref="AD9:AO9"/>
    <mergeCell ref="I9:I11"/>
    <mergeCell ref="C8:AT8"/>
    <mergeCell ref="L31:N31"/>
    <mergeCell ref="L32:N32"/>
    <mergeCell ref="AP9:AP11"/>
    <mergeCell ref="AQ9:AT9"/>
    <mergeCell ref="N10:N11"/>
    <mergeCell ref="O10:O11"/>
    <mergeCell ref="P10:Q10"/>
    <mergeCell ref="R10:S10"/>
    <mergeCell ref="T10:U10"/>
    <mergeCell ref="V10:W10"/>
    <mergeCell ref="AD10:AF10"/>
    <mergeCell ref="AG10:AI10"/>
    <mergeCell ref="AJ10:AL10"/>
    <mergeCell ref="AM10:AO10"/>
    <mergeCell ref="AQ10:AQ11"/>
    <mergeCell ref="AR10:AS10"/>
  </mergeCells>
  <dataValidations count="29">
    <dataValidation allowBlank="1" showInputMessage="1" showErrorMessage="1" promptTitle="Acciones de mitigación:" prompt="Incluya acciones de prevención para la reducción de ocurrencia de riesgos" sqref="AT10"/>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1"/>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1"/>
    <dataValidation allowBlank="1" showInputMessage="1" showErrorMessage="1" promptTitle="Calificación:" prompt="Riesgos que pueden suscitar a la hora de desarrollar las acciones encaminadas a cumpllir con los productos y resultados definidos." sqref="AR10"/>
    <dataValidation allowBlank="1" showInputMessage="1" showErrorMessage="1" promptTitle="Riesgo Asociado:" prompt="Incluya aqui la probabilidad de ocurrencia de un evento que pueda entorpecer la realización del producto" sqref="AQ10"/>
    <dataValidation allowBlank="1" showInputMessage="1" showErrorMessage="1" promptTitle="Meta:" prompt="Constituye la expresión concreta y cuantificable de los productos previamente definidos. " sqref="N9"/>
    <dataValidation allowBlank="1" showInputMessage="1" showErrorMessage="1" promptTitle="Cronograma:" prompt="Esquema básico donde se distribuye y organiza en forma de secuencia temporal el periodo en el que se debe dar cuenta el logro de las metas. " sqref="AD9:AO9"/>
    <dataValidation allowBlank="1" showInputMessage="1" showErrorMessage="1" promptTitle="Trimestre 1:" prompt="Enero, Febrero, Marzo_x000a_" sqref="AD10:AF10"/>
    <dataValidation allowBlank="1" showInputMessage="1" showErrorMessage="1" promptTitle="Trimestre 2:" prompt="Abril, Mayo, Junio" sqref="AG10:AI10"/>
    <dataValidation allowBlank="1" showInputMessage="1" showErrorMessage="1" promptTitle="Trimestre 4:" prompt="Julio, Agosto, Septiembre" sqref="AJ10:AL10"/>
    <dataValidation allowBlank="1" showInputMessage="1" showErrorMessage="1" promptTitle="Trimestre 4:" prompt="Octubre, Noviembre, Diciembre" sqref="AM10:AO10"/>
    <dataValidation allowBlank="1" showInputMessage="1" showErrorMessage="1" promptTitle="Actividades generales: " prompt="Contemple en este espacio, las principales actividades que deberán ser realizadas para el cumplimiento del producto._x000a_" sqref="AC9 AB9:AB11"/>
    <dataValidation allowBlank="1" showInputMessage="1" showErrorMessage="1" promptTitle="Resultado:" prompt="Indique el resultado del PEI " sqref="A9 C9:D9"/>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9:H9 F9:F11"/>
    <dataValidation allowBlank="1" showInputMessage="1" showErrorMessage="1" promptTitle="Meta" prompt="Expresión concreta y cuantificable de los logros del producto que se planea alcanzar en cada trimestre del año._x000a_" sqref="V10 R10 T10 N10:P10"/>
    <dataValidation allowBlank="1" showInputMessage="1" showErrorMessage="1" promptTitle="Meta 1er trimestre" prompt="Expresión concreta y cuantificable de los logros del producto que se planea alcanzar en el primer trimestre del año._x000a_" sqref="Q11 S11 U11 W11"/>
    <dataValidation allowBlank="1" showInputMessage="1" showErrorMessage="1" prompt="Incluir aqui apuesta dependiente del área estratégica del PEI_x000a_" sqref="C8"/>
    <dataValidation type="list" allowBlank="1" showInputMessage="1" showErrorMessage="1" sqref="AR19">
      <formula1>"Remoto, Poco probable, Posible, Probable, Muy probable "</formula1>
    </dataValidation>
    <dataValidation type="list" allowBlank="1" showInputMessage="1" showErrorMessage="1" sqref="AS19">
      <formula1>"Insignificante, Leve, Moderado, Grave, Catastrófico"</formula1>
    </dataValidation>
    <dataValidation allowBlank="1" showInputMessage="1" showErrorMessage="1" promptTitle="Responsable(s) Solidario(s):" prompt="Incluya los responsables que están involucrados con el logro del producto_x000a_" sqref="AA9:AA11"/>
    <dataValidation allowBlank="1" showInputMessage="1" showErrorMessage="1" promptTitle="Responsable Primario:" prompt="Incluya los responsables directos del logro del producto_x000a_" sqref="Z9:Z11"/>
    <dataValidation allowBlank="1" showInputMessage="1" showErrorMessage="1" promptTitle="Medio de verificación:" prompt="Especifique aquí las evidencias concretas que darán cuenta del logro del producto y de las metas establecidas en el plan." sqref="Y9:Y11"/>
    <dataValidation allowBlank="1" showInputMessage="1" showErrorMessage="1" promptTitle="Indicador del producto:" prompt="Es una herramienta de medición del producto. Sólo mide, no opina." sqref="L9:L11"/>
    <dataValidation allowBlank="1" showInputMessage="1" showErrorMessage="1" promptTitle="Resultado Estratégico:" prompt="Según la apuesta estratégica del PEI que corresponda al área, incluir los resultados estratégicos para el año 2016." sqref="E9:E11"/>
    <dataValidation allowBlank="1" showInputMessage="1" showErrorMessage="1" promptTitle="Producto:" prompt="Son bienes y/o servicios que se estarán ejecutando desde el área organizacional, tomando como referencia las operaciones plasmadas en el PEI. " sqref="I9:I11"/>
    <dataValidation allowBlank="1" showInputMessage="1" showErrorMessage="1" promptTitle="Descripción del producto: " prompt="Breve detalle del producto." sqref="J9:J11"/>
    <dataValidation allowBlank="1" showInputMessage="1" showErrorMessage="1" promptTitle="Beneficiario:" prompt="Persona o entidad a quien va dirigido el producto. " sqref="K9:K11"/>
    <dataValidation allowBlank="1" showInputMessage="1" showErrorMessage="1" promptTitle="Línea base:" prompt="Valor presente del producto._x000a__x000a__x000a_" sqref="M9:M11"/>
    <dataValidation allowBlank="1" showInputMessage="1" showErrorMessage="1" promptTitle="Resultado esperado del producto" prompt="Indique qué se espera alcanzar con el logro del producto" sqref="X9:X11"/>
  </dataValidations>
  <pageMargins left="0.7" right="0.7" top="0.75" bottom="0.75" header="0.3" footer="0.3"/>
  <pageSetup paperSize="9"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4"/>
  <sheetViews>
    <sheetView showGridLines="0" view="pageBreakPreview" topLeftCell="A10" zoomScale="40" zoomScaleNormal="10" zoomScaleSheetLayoutView="40" workbookViewId="0">
      <pane ySplit="2" topLeftCell="A50" activePane="bottomLeft" state="frozen"/>
      <selection activeCell="Y10" sqref="Y10"/>
      <selection pane="bottomLeft" activeCell="E15" sqref="A15:XFD15"/>
    </sheetView>
  </sheetViews>
  <sheetFormatPr baseColWidth="10" defaultColWidth="11.42578125" defaultRowHeight="15" x14ac:dyDescent="0.25"/>
  <cols>
    <col min="1" max="1" width="31" style="28" bestFit="1" customWidth="1"/>
    <col min="2" max="2" width="39.42578125" style="28" bestFit="1" customWidth="1"/>
    <col min="3" max="3" width="29.42578125" style="28" bestFit="1" customWidth="1"/>
    <col min="4" max="4" width="33.85546875" style="28" customWidth="1"/>
    <col min="5" max="5" width="43" style="28" bestFit="1" customWidth="1"/>
    <col min="6" max="6" width="18.140625" style="28" hidden="1" customWidth="1"/>
    <col min="7" max="8" width="18.42578125" style="28" hidden="1" customWidth="1"/>
    <col min="9" max="9" width="29.140625" style="28" customWidth="1"/>
    <col min="10" max="10" width="53.28515625" style="28" hidden="1" customWidth="1"/>
    <col min="11" max="11" width="23.42578125" style="47" hidden="1" customWidth="1"/>
    <col min="12" max="12" width="19.5703125" style="28" hidden="1" customWidth="1"/>
    <col min="13" max="13" width="16.7109375" style="28" hidden="1" customWidth="1"/>
    <col min="14" max="14" width="17.7109375" style="28" hidden="1" customWidth="1"/>
    <col min="15" max="15" width="19.7109375" style="28" hidden="1" customWidth="1"/>
    <col min="16" max="16" width="13.5703125" style="28" hidden="1" customWidth="1"/>
    <col min="17" max="17" width="15.42578125" style="28" hidden="1" customWidth="1"/>
    <col min="18" max="18" width="13.5703125" style="28" hidden="1" customWidth="1"/>
    <col min="19" max="19" width="26.7109375" style="28" hidden="1" customWidth="1"/>
    <col min="20" max="20" width="13.5703125" style="28" hidden="1" customWidth="1"/>
    <col min="21" max="21" width="18.7109375" style="28" hidden="1" customWidth="1"/>
    <col min="22" max="22" width="13.5703125" style="28" hidden="1" customWidth="1"/>
    <col min="23" max="23" width="12.140625" style="28" hidden="1" customWidth="1"/>
    <col min="24" max="24" width="39.28515625" style="28" hidden="1" customWidth="1"/>
    <col min="25" max="25" width="22.42578125" style="28" customWidth="1"/>
    <col min="26" max="26" width="16.42578125" style="28" customWidth="1"/>
    <col min="27" max="27" width="28.28515625" style="28" customWidth="1"/>
    <col min="28" max="28" width="55.5703125" style="28" bestFit="1" customWidth="1"/>
    <col min="29" max="29" width="70.140625" style="28" hidden="1" customWidth="1"/>
    <col min="30" max="41" width="5.7109375" style="28" customWidth="1"/>
    <col min="42" max="42" width="21.140625" style="28" customWidth="1"/>
    <col min="43" max="43" width="31" style="28" customWidth="1"/>
    <col min="44" max="44" width="13.85546875" style="28" bestFit="1" customWidth="1"/>
    <col min="45" max="45" width="10.28515625" style="28" bestFit="1" customWidth="1"/>
    <col min="46" max="46" width="45.85546875" style="28" customWidth="1"/>
    <col min="47" max="16384" width="11.42578125" style="28"/>
  </cols>
  <sheetData>
    <row r="1" spans="1:46" s="5" customFormat="1" ht="40.5" customHeight="1" x14ac:dyDescent="0.65">
      <c r="A1" s="456" t="s">
        <v>57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t="s">
        <v>1</v>
      </c>
      <c r="AR1" s="456"/>
      <c r="AS1" s="456"/>
      <c r="AT1" s="456"/>
    </row>
    <row r="2" spans="1:46" s="6" customFormat="1" ht="35.25" customHeight="1" x14ac:dyDescent="0.25">
      <c r="A2" s="438" t="s">
        <v>0</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row>
    <row r="3" spans="1:46" s="6" customFormat="1" ht="25.5" customHeight="1" x14ac:dyDescent="0.25">
      <c r="K3" s="66"/>
    </row>
    <row r="4" spans="1:46" s="6" customFormat="1" ht="32.25" customHeight="1" x14ac:dyDescent="0.25">
      <c r="A4" s="440" t="s">
        <v>277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row>
    <row r="5" spans="1:46" s="27" customFormat="1" ht="18.75" x14ac:dyDescent="0.3">
      <c r="A5" s="111" t="s">
        <v>2</v>
      </c>
      <c r="B5" s="441" t="s">
        <v>60</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row>
    <row r="6" spans="1:46" s="27" customFormat="1" ht="18.75" x14ac:dyDescent="0.3">
      <c r="A6" s="111" t="s">
        <v>58</v>
      </c>
      <c r="B6" s="441" t="s">
        <v>131</v>
      </c>
      <c r="C6" s="441"/>
      <c r="D6" s="441"/>
      <c r="E6" s="441"/>
      <c r="F6" s="441"/>
      <c r="G6" s="441"/>
      <c r="H6" s="441"/>
      <c r="I6" s="441"/>
      <c r="J6" s="441"/>
      <c r="K6" s="44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row>
    <row r="7" spans="1:46" s="27" customFormat="1" ht="18.75" x14ac:dyDescent="0.3">
      <c r="A7" s="111" t="s">
        <v>59</v>
      </c>
      <c r="B7" s="441" t="s">
        <v>132</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row>
    <row r="8" spans="1:46" ht="39" x14ac:dyDescent="0.25">
      <c r="A8" s="112" t="s">
        <v>3</v>
      </c>
      <c r="B8" s="110"/>
      <c r="C8" s="552"/>
      <c r="D8" s="552"/>
      <c r="E8" s="552"/>
      <c r="F8" s="552"/>
      <c r="G8" s="552"/>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2"/>
      <c r="AK8" s="552"/>
      <c r="AL8" s="552"/>
      <c r="AM8" s="552"/>
      <c r="AN8" s="552"/>
      <c r="AO8" s="552"/>
      <c r="AP8" s="552"/>
      <c r="AQ8" s="552"/>
      <c r="AR8" s="552"/>
      <c r="AS8" s="552"/>
      <c r="AT8" s="553"/>
    </row>
    <row r="9" spans="1:46" s="6" customFormat="1" ht="15" customHeight="1" x14ac:dyDescent="0.25">
      <c r="A9" s="453" t="s">
        <v>56</v>
      </c>
      <c r="B9" s="425" t="s">
        <v>5</v>
      </c>
      <c r="C9" s="454" t="s">
        <v>6</v>
      </c>
      <c r="D9" s="431" t="s">
        <v>7</v>
      </c>
      <c r="E9" s="424" t="s">
        <v>98</v>
      </c>
      <c r="F9" s="425" t="s">
        <v>8</v>
      </c>
      <c r="G9" s="425" t="s">
        <v>9</v>
      </c>
      <c r="H9" s="425" t="s">
        <v>10</v>
      </c>
      <c r="I9" s="424" t="s">
        <v>11</v>
      </c>
      <c r="J9" s="425" t="s">
        <v>61</v>
      </c>
      <c r="K9" s="425" t="s">
        <v>12</v>
      </c>
      <c r="L9" s="424" t="s">
        <v>62</v>
      </c>
      <c r="M9" s="424" t="s">
        <v>274</v>
      </c>
      <c r="N9" s="431" t="s">
        <v>13</v>
      </c>
      <c r="O9" s="459"/>
      <c r="P9" s="459"/>
      <c r="Q9" s="459"/>
      <c r="R9" s="459"/>
      <c r="S9" s="459"/>
      <c r="T9" s="459"/>
      <c r="U9" s="459"/>
      <c r="V9" s="459"/>
      <c r="W9" s="454"/>
      <c r="X9" s="435" t="s">
        <v>64</v>
      </c>
      <c r="Y9" s="424" t="s">
        <v>67</v>
      </c>
      <c r="Z9" s="424" t="s">
        <v>14</v>
      </c>
      <c r="AA9" s="424" t="s">
        <v>15</v>
      </c>
      <c r="AB9" s="425" t="s">
        <v>66</v>
      </c>
      <c r="AC9" s="425" t="s">
        <v>175</v>
      </c>
      <c r="AD9" s="424" t="s">
        <v>16</v>
      </c>
      <c r="AE9" s="424"/>
      <c r="AF9" s="424"/>
      <c r="AG9" s="424"/>
      <c r="AH9" s="424"/>
      <c r="AI9" s="424"/>
      <c r="AJ9" s="424"/>
      <c r="AK9" s="424"/>
      <c r="AL9" s="424"/>
      <c r="AM9" s="424"/>
      <c r="AN9" s="424"/>
      <c r="AO9" s="424"/>
      <c r="AP9" s="425" t="s">
        <v>75</v>
      </c>
      <c r="AQ9" s="444" t="s">
        <v>4</v>
      </c>
      <c r="AR9" s="445"/>
      <c r="AS9" s="445"/>
      <c r="AT9" s="451"/>
    </row>
    <row r="10" spans="1:46" s="6" customFormat="1" ht="33.75" customHeight="1" x14ac:dyDescent="0.25">
      <c r="A10" s="453"/>
      <c r="B10" s="426"/>
      <c r="C10" s="455"/>
      <c r="D10" s="432"/>
      <c r="E10" s="424"/>
      <c r="F10" s="426"/>
      <c r="G10" s="426"/>
      <c r="H10" s="426"/>
      <c r="I10" s="424"/>
      <c r="J10" s="426"/>
      <c r="K10" s="426"/>
      <c r="L10" s="424"/>
      <c r="M10" s="424"/>
      <c r="N10" s="431" t="s">
        <v>275</v>
      </c>
      <c r="O10" s="461" t="s">
        <v>276</v>
      </c>
      <c r="P10" s="422" t="s">
        <v>25</v>
      </c>
      <c r="Q10" s="423"/>
      <c r="R10" s="422" t="s">
        <v>26</v>
      </c>
      <c r="S10" s="423"/>
      <c r="T10" s="422" t="s">
        <v>27</v>
      </c>
      <c r="U10" s="423"/>
      <c r="V10" s="422" t="s">
        <v>28</v>
      </c>
      <c r="W10" s="423"/>
      <c r="X10" s="436"/>
      <c r="Y10" s="424"/>
      <c r="Z10" s="424"/>
      <c r="AA10" s="424"/>
      <c r="AB10" s="426"/>
      <c r="AC10" s="426"/>
      <c r="AD10" s="427" t="s">
        <v>18</v>
      </c>
      <c r="AE10" s="427"/>
      <c r="AF10" s="427"/>
      <c r="AG10" s="427" t="s">
        <v>19</v>
      </c>
      <c r="AH10" s="427"/>
      <c r="AI10" s="427"/>
      <c r="AJ10" s="427" t="s">
        <v>20</v>
      </c>
      <c r="AK10" s="427"/>
      <c r="AL10" s="427"/>
      <c r="AM10" s="427" t="s">
        <v>21</v>
      </c>
      <c r="AN10" s="427"/>
      <c r="AO10" s="427"/>
      <c r="AP10" s="426"/>
      <c r="AQ10" s="425" t="s">
        <v>17</v>
      </c>
      <c r="AR10" s="422" t="s">
        <v>68</v>
      </c>
      <c r="AS10" s="423"/>
      <c r="AT10" s="457" t="s">
        <v>69</v>
      </c>
    </row>
    <row r="11" spans="1:46" s="56" customFormat="1" ht="30.75" customHeight="1" x14ac:dyDescent="0.25">
      <c r="A11" s="453"/>
      <c r="B11" s="426"/>
      <c r="C11" s="455"/>
      <c r="D11" s="432"/>
      <c r="E11" s="425"/>
      <c r="F11" s="426"/>
      <c r="G11" s="426"/>
      <c r="H11" s="426"/>
      <c r="I11" s="425"/>
      <c r="J11" s="426"/>
      <c r="K11" s="426"/>
      <c r="L11" s="425"/>
      <c r="M11" s="425"/>
      <c r="N11" s="432"/>
      <c r="O11" s="505"/>
      <c r="P11" s="57" t="s">
        <v>74</v>
      </c>
      <c r="Q11" s="57" t="s">
        <v>38</v>
      </c>
      <c r="R11" s="57" t="s">
        <v>74</v>
      </c>
      <c r="S11" s="57" t="s">
        <v>38</v>
      </c>
      <c r="T11" s="57" t="s">
        <v>74</v>
      </c>
      <c r="U11" s="57" t="s">
        <v>38</v>
      </c>
      <c r="V11" s="57" t="s">
        <v>74</v>
      </c>
      <c r="W11" s="57" t="s">
        <v>38</v>
      </c>
      <c r="X11" s="436"/>
      <c r="Y11" s="425"/>
      <c r="Z11" s="425"/>
      <c r="AA11" s="425"/>
      <c r="AB11" s="426"/>
      <c r="AC11" s="426"/>
      <c r="AD11" s="20" t="s">
        <v>29</v>
      </c>
      <c r="AE11" s="20" t="s">
        <v>30</v>
      </c>
      <c r="AF11" s="20" t="s">
        <v>31</v>
      </c>
      <c r="AG11" s="20" t="s">
        <v>32</v>
      </c>
      <c r="AH11" s="20" t="s">
        <v>31</v>
      </c>
      <c r="AI11" s="20" t="s">
        <v>33</v>
      </c>
      <c r="AJ11" s="20" t="s">
        <v>33</v>
      </c>
      <c r="AK11" s="20" t="s">
        <v>32</v>
      </c>
      <c r="AL11" s="20" t="s">
        <v>34</v>
      </c>
      <c r="AM11" s="20" t="s">
        <v>35</v>
      </c>
      <c r="AN11" s="20" t="s">
        <v>36</v>
      </c>
      <c r="AO11" s="20" t="s">
        <v>37</v>
      </c>
      <c r="AP11" s="426"/>
      <c r="AQ11" s="426"/>
      <c r="AR11" s="19" t="s">
        <v>22</v>
      </c>
      <c r="AS11" s="19" t="s">
        <v>23</v>
      </c>
      <c r="AT11" s="458"/>
    </row>
    <row r="12" spans="1:46" s="34" customFormat="1" ht="131.25" customHeight="1" x14ac:dyDescent="0.25">
      <c r="A12" s="548" t="s">
        <v>176</v>
      </c>
      <c r="B12" s="548" t="s">
        <v>65</v>
      </c>
      <c r="C12" s="548" t="s">
        <v>70</v>
      </c>
      <c r="D12" s="25" t="s">
        <v>189</v>
      </c>
      <c r="E12" s="26" t="s">
        <v>188</v>
      </c>
      <c r="F12" s="25"/>
      <c r="G12" s="25"/>
      <c r="H12" s="25"/>
      <c r="I12" s="26" t="s">
        <v>963</v>
      </c>
      <c r="J12" s="26" t="s">
        <v>964</v>
      </c>
      <c r="K12" s="250" t="s">
        <v>965</v>
      </c>
      <c r="L12" s="250" t="s">
        <v>966</v>
      </c>
      <c r="M12" s="250">
        <v>4</v>
      </c>
      <c r="N12" s="250">
        <v>5</v>
      </c>
      <c r="O12" s="68"/>
      <c r="P12" s="29"/>
      <c r="Q12" s="350">
        <v>1</v>
      </c>
      <c r="R12" s="29"/>
      <c r="S12" s="350">
        <v>1</v>
      </c>
      <c r="T12" s="87"/>
      <c r="U12" s="350">
        <v>1</v>
      </c>
      <c r="V12" s="87"/>
      <c r="W12" s="351">
        <v>2</v>
      </c>
      <c r="X12" s="30" t="s">
        <v>967</v>
      </c>
      <c r="Y12" s="250" t="s">
        <v>968</v>
      </c>
      <c r="Z12" s="250" t="s">
        <v>60</v>
      </c>
      <c r="AA12" s="250" t="s">
        <v>969</v>
      </c>
      <c r="AB12" s="30" t="s">
        <v>970</v>
      </c>
      <c r="AC12" s="30"/>
      <c r="AD12" s="31"/>
      <c r="AE12" s="26">
        <v>1</v>
      </c>
      <c r="AF12" s="250">
        <v>2.2999999999999998</v>
      </c>
      <c r="AG12" s="250">
        <v>1</v>
      </c>
      <c r="AH12" s="250"/>
      <c r="AI12" s="250">
        <v>2.2999999999999998</v>
      </c>
      <c r="AJ12" s="250">
        <v>1</v>
      </c>
      <c r="AK12" s="250"/>
      <c r="AL12" s="250">
        <v>2.2999999999999998</v>
      </c>
      <c r="AM12" s="250">
        <v>1</v>
      </c>
      <c r="AN12" s="250"/>
      <c r="AO12" s="250">
        <v>2.2999999999999998</v>
      </c>
      <c r="AP12" s="32"/>
      <c r="AQ12" s="250" t="s">
        <v>971</v>
      </c>
      <c r="AR12" s="33" t="s">
        <v>45</v>
      </c>
      <c r="AS12" s="250" t="s">
        <v>40</v>
      </c>
      <c r="AT12" s="250"/>
    </row>
    <row r="13" spans="1:46" ht="133.5" customHeight="1" x14ac:dyDescent="0.25">
      <c r="A13" s="548"/>
      <c r="B13" s="548"/>
      <c r="C13" s="548"/>
      <c r="D13" s="533" t="s">
        <v>71</v>
      </c>
      <c r="E13" s="564" t="s">
        <v>916</v>
      </c>
      <c r="F13" s="127"/>
      <c r="G13" s="127"/>
      <c r="H13" s="127"/>
      <c r="I13" s="82" t="s">
        <v>279</v>
      </c>
      <c r="J13" s="82" t="s">
        <v>280</v>
      </c>
      <c r="K13" s="100" t="s">
        <v>281</v>
      </c>
      <c r="L13" s="250" t="s">
        <v>282</v>
      </c>
      <c r="M13" s="101" t="s">
        <v>283</v>
      </c>
      <c r="N13" s="101" t="s">
        <v>284</v>
      </c>
      <c r="O13" s="135"/>
      <c r="P13" s="135"/>
      <c r="Q13" s="135"/>
      <c r="R13" s="135"/>
      <c r="S13" s="135"/>
      <c r="T13" s="135"/>
      <c r="U13" s="136">
        <v>1</v>
      </c>
      <c r="V13" s="135"/>
      <c r="W13" s="135"/>
      <c r="X13" s="82" t="s">
        <v>285</v>
      </c>
      <c r="Y13" s="101" t="s">
        <v>286</v>
      </c>
      <c r="Z13" s="137" t="s">
        <v>60</v>
      </c>
      <c r="AA13" s="101" t="s">
        <v>177</v>
      </c>
      <c r="AB13" s="82" t="s">
        <v>287</v>
      </c>
      <c r="AC13" s="135"/>
      <c r="AD13" s="135"/>
      <c r="AE13" s="135"/>
      <c r="AF13" s="135"/>
      <c r="AG13" s="135"/>
      <c r="AH13" s="135"/>
      <c r="AI13" s="135"/>
      <c r="AJ13" s="135" t="s">
        <v>949</v>
      </c>
      <c r="AK13" s="135" t="s">
        <v>950</v>
      </c>
      <c r="AL13" s="135"/>
      <c r="AM13" s="135"/>
      <c r="AN13" s="135"/>
      <c r="AO13" s="135"/>
      <c r="AP13" s="138"/>
      <c r="AQ13" s="82" t="s">
        <v>288</v>
      </c>
      <c r="AR13" s="82" t="s">
        <v>39</v>
      </c>
      <c r="AS13" s="101" t="s">
        <v>270</v>
      </c>
      <c r="AT13" s="82" t="s">
        <v>289</v>
      </c>
    </row>
    <row r="14" spans="1:46" ht="133.5" customHeight="1" x14ac:dyDescent="0.25">
      <c r="A14" s="548"/>
      <c r="B14" s="548"/>
      <c r="C14" s="548"/>
      <c r="D14" s="563"/>
      <c r="E14" s="565"/>
      <c r="F14" s="249"/>
      <c r="G14" s="249"/>
      <c r="H14" s="249"/>
      <c r="I14" s="251" t="s">
        <v>290</v>
      </c>
      <c r="J14" s="82" t="s">
        <v>291</v>
      </c>
      <c r="K14" s="100" t="s">
        <v>281</v>
      </c>
      <c r="L14" s="248" t="s">
        <v>292</v>
      </c>
      <c r="M14" s="101" t="s">
        <v>293</v>
      </c>
      <c r="N14" s="101" t="s">
        <v>294</v>
      </c>
      <c r="O14" s="135"/>
      <c r="P14" s="135"/>
      <c r="Q14" s="136">
        <v>0.3</v>
      </c>
      <c r="R14" s="135"/>
      <c r="S14" s="136">
        <v>0.2</v>
      </c>
      <c r="T14" s="135"/>
      <c r="U14" s="136"/>
      <c r="V14" s="135"/>
      <c r="W14" s="136">
        <v>0.5</v>
      </c>
      <c r="X14" s="82" t="s">
        <v>295</v>
      </c>
      <c r="Y14" s="137" t="s">
        <v>296</v>
      </c>
      <c r="Z14" s="137" t="s">
        <v>60</v>
      </c>
      <c r="AA14" s="101" t="s">
        <v>297</v>
      </c>
      <c r="AB14" s="82" t="s">
        <v>298</v>
      </c>
      <c r="AC14" s="135"/>
      <c r="AD14" s="135"/>
      <c r="AE14" s="135"/>
      <c r="AF14" s="135"/>
      <c r="AG14" s="135"/>
      <c r="AH14" s="135"/>
      <c r="AI14" s="135"/>
      <c r="AJ14" s="135" t="s">
        <v>949</v>
      </c>
      <c r="AK14" s="135" t="s">
        <v>950</v>
      </c>
      <c r="AL14" s="135"/>
      <c r="AM14" s="135"/>
      <c r="AN14" s="135"/>
      <c r="AO14" s="135"/>
      <c r="AP14" s="138"/>
      <c r="AQ14" s="82" t="s">
        <v>288</v>
      </c>
      <c r="AR14" s="82" t="s">
        <v>39</v>
      </c>
      <c r="AS14" s="101" t="s">
        <v>299</v>
      </c>
      <c r="AT14" s="82" t="s">
        <v>300</v>
      </c>
    </row>
    <row r="15" spans="1:46" ht="112.5" hidden="1" customHeight="1" x14ac:dyDescent="0.25">
      <c r="A15" s="548"/>
      <c r="B15" s="548"/>
      <c r="C15" s="548"/>
      <c r="D15" s="563"/>
      <c r="E15" s="14" t="s">
        <v>915</v>
      </c>
      <c r="F15" s="249"/>
      <c r="G15" s="249"/>
      <c r="H15" s="249"/>
      <c r="I15" s="251"/>
      <c r="J15" s="251"/>
      <c r="K15" s="249"/>
      <c r="L15" s="249"/>
      <c r="M15" s="35"/>
      <c r="N15" s="63"/>
      <c r="O15" s="36"/>
      <c r="P15" s="36"/>
      <c r="Q15" s="35"/>
      <c r="R15" s="36"/>
      <c r="S15" s="35"/>
      <c r="T15" s="36"/>
      <c r="U15" s="35"/>
      <c r="V15" s="249"/>
      <c r="W15" s="249"/>
      <c r="X15" s="335"/>
      <c r="Y15" s="251"/>
      <c r="Z15" s="249"/>
      <c r="AA15" s="249"/>
      <c r="AB15" s="15"/>
      <c r="AC15" s="37"/>
      <c r="AD15" s="31"/>
      <c r="AE15" s="31"/>
      <c r="AF15" s="31"/>
      <c r="AG15" s="31"/>
      <c r="AH15" s="31"/>
      <c r="AI15" s="31"/>
      <c r="AJ15" s="31"/>
      <c r="AK15" s="31"/>
      <c r="AL15" s="31"/>
      <c r="AM15" s="31"/>
      <c r="AN15" s="31"/>
      <c r="AO15" s="31"/>
      <c r="AP15" s="38"/>
      <c r="AQ15" s="249"/>
      <c r="AR15" s="39"/>
      <c r="AS15" s="249"/>
      <c r="AT15" s="336"/>
    </row>
    <row r="16" spans="1:46" s="99" customFormat="1" ht="112.5" customHeight="1" x14ac:dyDescent="0.25">
      <c r="A16" s="548"/>
      <c r="B16" s="548"/>
      <c r="C16" s="548"/>
      <c r="D16" s="563"/>
      <c r="E16" s="533" t="s">
        <v>190</v>
      </c>
      <c r="F16" s="127"/>
      <c r="G16" s="127"/>
      <c r="H16" s="127"/>
      <c r="I16" s="250" t="s">
        <v>716</v>
      </c>
      <c r="J16" s="282" t="s">
        <v>717</v>
      </c>
      <c r="K16" s="250" t="s">
        <v>718</v>
      </c>
      <c r="L16" s="250" t="s">
        <v>76</v>
      </c>
      <c r="M16" s="97">
        <v>0.2</v>
      </c>
      <c r="N16" s="283">
        <v>1</v>
      </c>
      <c r="O16" s="284"/>
      <c r="P16" s="250"/>
      <c r="Q16" s="285">
        <v>0.2</v>
      </c>
      <c r="R16" s="137"/>
      <c r="S16" s="285">
        <v>0.2</v>
      </c>
      <c r="T16" s="137"/>
      <c r="U16" s="285">
        <v>0.2</v>
      </c>
      <c r="V16" s="137"/>
      <c r="W16" s="285">
        <v>0.2</v>
      </c>
      <c r="X16" s="286" t="s">
        <v>719</v>
      </c>
      <c r="Y16" s="250" t="s">
        <v>720</v>
      </c>
      <c r="Z16" s="250" t="s">
        <v>184</v>
      </c>
      <c r="AA16" s="250" t="s">
        <v>721</v>
      </c>
      <c r="AB16" s="98" t="s">
        <v>722</v>
      </c>
      <c r="AC16" s="202"/>
      <c r="AD16" s="26" t="s">
        <v>247</v>
      </c>
      <c r="AE16" s="26" t="s">
        <v>247</v>
      </c>
      <c r="AF16" s="26" t="s">
        <v>247</v>
      </c>
      <c r="AG16" s="26" t="s">
        <v>247</v>
      </c>
      <c r="AH16" s="26" t="s">
        <v>247</v>
      </c>
      <c r="AI16" s="26" t="s">
        <v>247</v>
      </c>
      <c r="AJ16" s="26" t="s">
        <v>247</v>
      </c>
      <c r="AK16" s="26" t="s">
        <v>247</v>
      </c>
      <c r="AL16" s="26" t="s">
        <v>247</v>
      </c>
      <c r="AM16" s="26" t="s">
        <v>247</v>
      </c>
      <c r="AN16" s="26" t="s">
        <v>247</v>
      </c>
      <c r="AO16" s="26" t="s">
        <v>247</v>
      </c>
      <c r="AP16" s="32"/>
      <c r="AQ16" s="250" t="s">
        <v>723</v>
      </c>
      <c r="AR16" s="97" t="s">
        <v>45</v>
      </c>
      <c r="AS16" s="250" t="s">
        <v>78</v>
      </c>
      <c r="AT16" s="287" t="s">
        <v>724</v>
      </c>
    </row>
    <row r="17" spans="1:46" s="99" customFormat="1" ht="112.5" customHeight="1" thickBot="1" x14ac:dyDescent="0.3">
      <c r="A17" s="548"/>
      <c r="B17" s="548"/>
      <c r="C17" s="548"/>
      <c r="D17" s="534"/>
      <c r="E17" s="534"/>
      <c r="F17" s="249"/>
      <c r="G17" s="249"/>
      <c r="H17" s="249"/>
      <c r="I17" s="288" t="s">
        <v>725</v>
      </c>
      <c r="J17" s="289" t="s">
        <v>726</v>
      </c>
      <c r="K17" s="290" t="s">
        <v>718</v>
      </c>
      <c r="L17" s="291" t="s">
        <v>727</v>
      </c>
      <c r="M17" s="292">
        <v>0.5</v>
      </c>
      <c r="N17" s="292">
        <v>1</v>
      </c>
      <c r="O17" s="293"/>
      <c r="P17" s="293"/>
      <c r="Q17" s="294">
        <v>0.1</v>
      </c>
      <c r="R17" s="294"/>
      <c r="S17" s="294">
        <v>0.1</v>
      </c>
      <c r="T17" s="294"/>
      <c r="U17" s="294">
        <v>0.1</v>
      </c>
      <c r="V17" s="294"/>
      <c r="W17" s="294">
        <v>0.2</v>
      </c>
      <c r="X17" s="289" t="s">
        <v>728</v>
      </c>
      <c r="Y17" s="250" t="s">
        <v>729</v>
      </c>
      <c r="Z17" s="295" t="s">
        <v>730</v>
      </c>
      <c r="AA17" s="295" t="s">
        <v>731</v>
      </c>
      <c r="AB17" s="98" t="s">
        <v>732</v>
      </c>
      <c r="AC17" s="293"/>
      <c r="AD17" s="290" t="s">
        <v>247</v>
      </c>
      <c r="AE17" s="290" t="s">
        <v>247</v>
      </c>
      <c r="AF17" s="290" t="s">
        <v>247</v>
      </c>
      <c r="AG17" s="290" t="s">
        <v>247</v>
      </c>
      <c r="AH17" s="290" t="s">
        <v>247</v>
      </c>
      <c r="AI17" s="290" t="s">
        <v>247</v>
      </c>
      <c r="AJ17" s="290" t="s">
        <v>247</v>
      </c>
      <c r="AK17" s="290" t="s">
        <v>247</v>
      </c>
      <c r="AL17" s="290" t="s">
        <v>247</v>
      </c>
      <c r="AM17" s="290" t="s">
        <v>247</v>
      </c>
      <c r="AN17" s="290" t="s">
        <v>247</v>
      </c>
      <c r="AO17" s="290" t="s">
        <v>247</v>
      </c>
      <c r="AP17" s="293"/>
      <c r="AQ17" s="295" t="s">
        <v>733</v>
      </c>
      <c r="AR17" s="288" t="s">
        <v>734</v>
      </c>
      <c r="AS17" s="288" t="s">
        <v>78</v>
      </c>
      <c r="AT17" s="296" t="s">
        <v>735</v>
      </c>
    </row>
    <row r="18" spans="1:46" s="34" customFormat="1" ht="131.25" customHeight="1" x14ac:dyDescent="0.25">
      <c r="A18" s="548"/>
      <c r="B18" s="548"/>
      <c r="C18" s="548"/>
      <c r="D18" s="548" t="s">
        <v>72</v>
      </c>
      <c r="E18" s="564" t="s">
        <v>41</v>
      </c>
      <c r="F18" s="127"/>
      <c r="G18" s="127"/>
      <c r="H18" s="127"/>
      <c r="I18" s="245" t="s">
        <v>917</v>
      </c>
      <c r="J18" s="281" t="s">
        <v>918</v>
      </c>
      <c r="K18" s="245" t="s">
        <v>42</v>
      </c>
      <c r="L18" s="245" t="s">
        <v>919</v>
      </c>
      <c r="M18" s="245" t="s">
        <v>920</v>
      </c>
      <c r="N18" s="245" t="s">
        <v>921</v>
      </c>
      <c r="O18" s="337"/>
      <c r="P18" s="337"/>
      <c r="Q18" s="245" t="s">
        <v>922</v>
      </c>
      <c r="R18" s="337"/>
      <c r="S18" s="245" t="s">
        <v>923</v>
      </c>
      <c r="T18" s="337"/>
      <c r="U18" s="245" t="s">
        <v>924</v>
      </c>
      <c r="V18" s="338"/>
      <c r="W18" s="245" t="s">
        <v>924</v>
      </c>
      <c r="X18" s="129" t="s">
        <v>925</v>
      </c>
      <c r="Y18" s="245" t="s">
        <v>926</v>
      </c>
      <c r="Z18" s="246" t="s">
        <v>60</v>
      </c>
      <c r="AA18" s="246" t="s">
        <v>927</v>
      </c>
      <c r="AB18" s="129" t="s">
        <v>948</v>
      </c>
      <c r="AC18" s="129"/>
      <c r="AD18" s="339" t="s">
        <v>949</v>
      </c>
      <c r="AE18" s="340">
        <v>3</v>
      </c>
      <c r="AF18" s="340">
        <v>3</v>
      </c>
      <c r="AG18" s="340" t="s">
        <v>950</v>
      </c>
      <c r="AH18" s="340">
        <v>3</v>
      </c>
      <c r="AI18" s="340">
        <v>3</v>
      </c>
      <c r="AJ18" s="340" t="s">
        <v>950</v>
      </c>
      <c r="AK18" s="340">
        <v>3</v>
      </c>
      <c r="AL18" s="340">
        <v>3</v>
      </c>
      <c r="AM18" s="340" t="s">
        <v>950</v>
      </c>
      <c r="AN18" s="340">
        <v>3</v>
      </c>
      <c r="AO18" s="340">
        <v>3</v>
      </c>
      <c r="AP18" s="227"/>
      <c r="AQ18" s="245" t="s">
        <v>288</v>
      </c>
      <c r="AR18" s="214" t="s">
        <v>45</v>
      </c>
      <c r="AS18" s="245" t="s">
        <v>40</v>
      </c>
      <c r="AT18" s="245" t="s">
        <v>928</v>
      </c>
    </row>
    <row r="19" spans="1:46" s="34" customFormat="1" ht="131.25" customHeight="1" x14ac:dyDescent="0.25">
      <c r="A19" s="548"/>
      <c r="B19" s="548"/>
      <c r="C19" s="548"/>
      <c r="D19" s="548"/>
      <c r="E19" s="572"/>
      <c r="F19" s="249"/>
      <c r="G19" s="249"/>
      <c r="H19" s="249"/>
      <c r="I19" s="575" t="s">
        <v>929</v>
      </c>
      <c r="J19" s="575" t="s">
        <v>930</v>
      </c>
      <c r="K19" s="575" t="s">
        <v>42</v>
      </c>
      <c r="L19" s="101" t="s">
        <v>931</v>
      </c>
      <c r="M19" s="101" t="s">
        <v>932</v>
      </c>
      <c r="N19" s="101" t="s">
        <v>933</v>
      </c>
      <c r="O19" s="82"/>
      <c r="P19" s="82"/>
      <c r="Q19" s="101" t="s">
        <v>934</v>
      </c>
      <c r="R19" s="101"/>
      <c r="S19" s="101" t="s">
        <v>935</v>
      </c>
      <c r="T19" s="101"/>
      <c r="U19" s="101" t="s">
        <v>936</v>
      </c>
      <c r="V19" s="101"/>
      <c r="W19" s="101" t="s">
        <v>937</v>
      </c>
      <c r="X19" s="82" t="s">
        <v>938</v>
      </c>
      <c r="Y19" s="101" t="s">
        <v>939</v>
      </c>
      <c r="Z19" s="101" t="s">
        <v>60</v>
      </c>
      <c r="AA19" s="101" t="s">
        <v>940</v>
      </c>
      <c r="AB19" s="82" t="s">
        <v>941</v>
      </c>
      <c r="AC19" s="82"/>
      <c r="AD19" s="82">
        <v>1</v>
      </c>
      <c r="AE19" s="82">
        <v>1</v>
      </c>
      <c r="AF19" s="82"/>
      <c r="AG19" s="82">
        <v>2</v>
      </c>
      <c r="AH19" s="82"/>
      <c r="AI19" s="82"/>
      <c r="AJ19" s="82">
        <v>3</v>
      </c>
      <c r="AK19" s="82"/>
      <c r="AL19" s="82"/>
      <c r="AM19" s="82">
        <v>4</v>
      </c>
      <c r="AN19" s="82"/>
      <c r="AO19" s="82"/>
      <c r="AP19" s="341"/>
      <c r="AQ19" s="575" t="s">
        <v>288</v>
      </c>
      <c r="AR19" s="575" t="s">
        <v>39</v>
      </c>
      <c r="AS19" s="575" t="s">
        <v>40</v>
      </c>
      <c r="AT19" s="575" t="s">
        <v>942</v>
      </c>
    </row>
    <row r="20" spans="1:46" ht="136.5" customHeight="1" x14ac:dyDescent="0.25">
      <c r="A20" s="548"/>
      <c r="B20" s="548"/>
      <c r="C20" s="548"/>
      <c r="D20" s="548"/>
      <c r="E20" s="565"/>
      <c r="F20" s="127"/>
      <c r="G20" s="127"/>
      <c r="H20" s="127"/>
      <c r="I20" s="575"/>
      <c r="J20" s="575"/>
      <c r="K20" s="575"/>
      <c r="L20" s="101" t="s">
        <v>943</v>
      </c>
      <c r="M20" s="82" t="s">
        <v>944</v>
      </c>
      <c r="N20" s="82" t="s">
        <v>945</v>
      </c>
      <c r="O20" s="82"/>
      <c r="P20" s="82"/>
      <c r="Q20" s="101"/>
      <c r="R20" s="101"/>
      <c r="S20" s="101"/>
      <c r="T20" s="101"/>
      <c r="U20" s="342">
        <v>0.3</v>
      </c>
      <c r="V20" s="101"/>
      <c r="W20" s="342">
        <v>0.7</v>
      </c>
      <c r="X20" s="82" t="s">
        <v>946</v>
      </c>
      <c r="Y20" s="101" t="s">
        <v>947</v>
      </c>
      <c r="Z20" s="101" t="s">
        <v>60</v>
      </c>
      <c r="AA20" s="101" t="s">
        <v>927</v>
      </c>
      <c r="AB20" s="82" t="s">
        <v>953</v>
      </c>
      <c r="AC20" s="82"/>
      <c r="AD20" s="82"/>
      <c r="AE20" s="82"/>
      <c r="AF20" s="82"/>
      <c r="AG20" s="82"/>
      <c r="AH20" s="348" t="s">
        <v>951</v>
      </c>
      <c r="AI20" s="348" t="s">
        <v>952</v>
      </c>
      <c r="AJ20" s="82">
        <v>7</v>
      </c>
      <c r="AK20" s="82"/>
      <c r="AL20" s="82"/>
      <c r="AM20" s="82"/>
      <c r="AN20" s="82"/>
      <c r="AO20" s="82"/>
      <c r="AP20" s="341"/>
      <c r="AQ20" s="575"/>
      <c r="AR20" s="575"/>
      <c r="AS20" s="575"/>
      <c r="AT20" s="575"/>
    </row>
    <row r="21" spans="1:46" ht="110.25" hidden="1" customHeight="1" x14ac:dyDescent="0.25">
      <c r="A21" s="548"/>
      <c r="B21" s="548"/>
      <c r="C21" s="548"/>
      <c r="D21" s="548"/>
      <c r="E21" s="14" t="s">
        <v>43</v>
      </c>
      <c r="F21" s="249"/>
      <c r="G21" s="249"/>
      <c r="H21" s="249"/>
      <c r="I21" s="343"/>
      <c r="J21" s="258"/>
      <c r="K21" s="344"/>
      <c r="L21" s="258"/>
      <c r="M21" s="262"/>
      <c r="N21" s="262"/>
      <c r="O21" s="262"/>
      <c r="P21" s="262"/>
      <c r="Q21" s="258"/>
      <c r="R21" s="258"/>
      <c r="S21" s="258"/>
      <c r="T21" s="258"/>
      <c r="U21" s="345"/>
      <c r="V21" s="258"/>
      <c r="W21" s="345"/>
      <c r="X21" s="262"/>
      <c r="Y21" s="258"/>
      <c r="Z21" s="258"/>
      <c r="AA21" s="258"/>
      <c r="AB21" s="262"/>
      <c r="AC21" s="262"/>
      <c r="AD21" s="262"/>
      <c r="AE21" s="262"/>
      <c r="AF21" s="262"/>
      <c r="AG21" s="262"/>
      <c r="AH21" s="262"/>
      <c r="AI21" s="262"/>
      <c r="AJ21" s="262"/>
      <c r="AK21" s="262"/>
      <c r="AL21" s="262"/>
      <c r="AM21" s="262"/>
      <c r="AN21" s="262"/>
      <c r="AO21" s="262"/>
      <c r="AP21" s="346"/>
      <c r="AQ21" s="258"/>
      <c r="AR21" s="258"/>
      <c r="AS21" s="258"/>
      <c r="AT21" s="347"/>
    </row>
    <row r="22" spans="1:46" ht="28.5" x14ac:dyDescent="0.25">
      <c r="A22" s="548"/>
      <c r="B22" s="548"/>
      <c r="C22" s="548"/>
      <c r="D22" s="548"/>
      <c r="E22" s="547" t="s">
        <v>46</v>
      </c>
      <c r="F22" s="127"/>
      <c r="G22" s="127"/>
      <c r="H22" s="127"/>
      <c r="I22" s="583" t="s">
        <v>700</v>
      </c>
      <c r="J22" s="551" t="s">
        <v>701</v>
      </c>
      <c r="K22" s="549" t="s">
        <v>42</v>
      </c>
      <c r="L22" s="585" t="s">
        <v>702</v>
      </c>
      <c r="M22" s="587">
        <v>74</v>
      </c>
      <c r="N22" s="587">
        <v>120</v>
      </c>
      <c r="O22" s="580"/>
      <c r="P22" s="580"/>
      <c r="Q22" s="578">
        <f>M22+16</f>
        <v>90</v>
      </c>
      <c r="R22" s="578"/>
      <c r="S22" s="578">
        <f>Q22+16</f>
        <v>106</v>
      </c>
      <c r="T22" s="578"/>
      <c r="U22" s="578">
        <v>120</v>
      </c>
      <c r="V22" s="580"/>
      <c r="W22" s="580"/>
      <c r="X22" s="582" t="s">
        <v>703</v>
      </c>
      <c r="Y22" s="551" t="s">
        <v>703</v>
      </c>
      <c r="Z22" s="551" t="s">
        <v>674</v>
      </c>
      <c r="AA22" s="220" t="s">
        <v>60</v>
      </c>
      <c r="AB22" s="218" t="s">
        <v>704</v>
      </c>
      <c r="AC22" s="218"/>
      <c r="AD22" s="218"/>
      <c r="AE22" s="236">
        <v>1</v>
      </c>
      <c r="AF22" s="237"/>
      <c r="AG22" s="237"/>
      <c r="AH22" s="237"/>
      <c r="AI22" s="237"/>
      <c r="AJ22" s="237"/>
      <c r="AK22" s="219"/>
      <c r="AL22" s="219"/>
      <c r="AM22" s="219"/>
      <c r="AN22" s="219"/>
      <c r="AO22" s="219"/>
      <c r="AP22" s="218"/>
      <c r="AQ22" s="551" t="s">
        <v>677</v>
      </c>
      <c r="AR22" s="551" t="s">
        <v>657</v>
      </c>
      <c r="AS22" s="551" t="s">
        <v>657</v>
      </c>
      <c r="AT22" s="576" t="s">
        <v>678</v>
      </c>
    </row>
    <row r="23" spans="1:46" ht="28.5" x14ac:dyDescent="0.25">
      <c r="A23" s="548"/>
      <c r="B23" s="548"/>
      <c r="C23" s="548"/>
      <c r="D23" s="548"/>
      <c r="E23" s="547"/>
      <c r="F23" s="127"/>
      <c r="G23" s="127"/>
      <c r="H23" s="127"/>
      <c r="I23" s="584"/>
      <c r="J23" s="559"/>
      <c r="K23" s="550"/>
      <c r="L23" s="586"/>
      <c r="M23" s="588"/>
      <c r="N23" s="588"/>
      <c r="O23" s="581"/>
      <c r="P23" s="581"/>
      <c r="Q23" s="579"/>
      <c r="R23" s="579"/>
      <c r="S23" s="579"/>
      <c r="T23" s="579"/>
      <c r="U23" s="579"/>
      <c r="V23" s="581"/>
      <c r="W23" s="581"/>
      <c r="X23" s="558"/>
      <c r="Y23" s="559"/>
      <c r="Z23" s="559"/>
      <c r="AA23" s="215" t="s">
        <v>705</v>
      </c>
      <c r="AB23" s="216" t="s">
        <v>706</v>
      </c>
      <c r="AC23" s="216"/>
      <c r="AD23" s="216"/>
      <c r="AE23" s="234">
        <v>2</v>
      </c>
      <c r="AF23" s="234">
        <v>2</v>
      </c>
      <c r="AG23" s="234">
        <v>2</v>
      </c>
      <c r="AH23" s="234">
        <v>2</v>
      </c>
      <c r="AI23" s="232"/>
      <c r="AJ23" s="232"/>
      <c r="AK23" s="217"/>
      <c r="AL23" s="217"/>
      <c r="AM23" s="217"/>
      <c r="AN23" s="217"/>
      <c r="AO23" s="217"/>
      <c r="AP23" s="216"/>
      <c r="AQ23" s="559"/>
      <c r="AR23" s="559"/>
      <c r="AS23" s="559"/>
      <c r="AT23" s="577"/>
    </row>
    <row r="24" spans="1:46" ht="20.25" x14ac:dyDescent="0.25">
      <c r="A24" s="548"/>
      <c r="B24" s="548"/>
      <c r="C24" s="548"/>
      <c r="D24" s="548"/>
      <c r="E24" s="547"/>
      <c r="F24" s="127"/>
      <c r="G24" s="127"/>
      <c r="H24" s="127"/>
      <c r="I24" s="584"/>
      <c r="J24" s="559"/>
      <c r="K24" s="550"/>
      <c r="L24" s="586"/>
      <c r="M24" s="588"/>
      <c r="N24" s="588"/>
      <c r="O24" s="581"/>
      <c r="P24" s="581"/>
      <c r="Q24" s="579"/>
      <c r="R24" s="579"/>
      <c r="S24" s="579"/>
      <c r="T24" s="579"/>
      <c r="U24" s="579"/>
      <c r="V24" s="581"/>
      <c r="W24" s="581"/>
      <c r="X24" s="558"/>
      <c r="Y24" s="559"/>
      <c r="Z24" s="559"/>
      <c r="AA24" s="558" t="s">
        <v>60</v>
      </c>
      <c r="AB24" s="216" t="s">
        <v>707</v>
      </c>
      <c r="AC24" s="216"/>
      <c r="AD24" s="216"/>
      <c r="AE24" s="232"/>
      <c r="AF24" s="229"/>
      <c r="AG24" s="229"/>
      <c r="AH24" s="234">
        <v>3</v>
      </c>
      <c r="AI24" s="234">
        <v>3</v>
      </c>
      <c r="AJ24" s="232"/>
      <c r="AK24" s="217"/>
      <c r="AL24" s="217"/>
      <c r="AM24" s="217"/>
      <c r="AN24" s="217"/>
      <c r="AO24" s="217"/>
      <c r="AP24" s="216"/>
      <c r="AQ24" s="559" t="s">
        <v>687</v>
      </c>
      <c r="AR24" s="559" t="s">
        <v>263</v>
      </c>
      <c r="AS24" s="559" t="s">
        <v>263</v>
      </c>
      <c r="AT24" s="577" t="s">
        <v>708</v>
      </c>
    </row>
    <row r="25" spans="1:46" ht="28.5" x14ac:dyDescent="0.25">
      <c r="A25" s="548"/>
      <c r="B25" s="548"/>
      <c r="C25" s="548"/>
      <c r="D25" s="548"/>
      <c r="E25" s="547"/>
      <c r="F25" s="127"/>
      <c r="G25" s="127"/>
      <c r="H25" s="127"/>
      <c r="I25" s="584"/>
      <c r="J25" s="559"/>
      <c r="K25" s="551"/>
      <c r="L25" s="586"/>
      <c r="M25" s="588"/>
      <c r="N25" s="588"/>
      <c r="O25" s="581"/>
      <c r="P25" s="581"/>
      <c r="Q25" s="579"/>
      <c r="R25" s="579"/>
      <c r="S25" s="579"/>
      <c r="T25" s="579"/>
      <c r="U25" s="579"/>
      <c r="V25" s="581"/>
      <c r="W25" s="581"/>
      <c r="X25" s="558"/>
      <c r="Y25" s="559"/>
      <c r="Z25" s="559"/>
      <c r="AA25" s="558"/>
      <c r="AB25" s="216" t="s">
        <v>709</v>
      </c>
      <c r="AC25" s="216"/>
      <c r="AD25" s="216"/>
      <c r="AE25" s="232"/>
      <c r="AF25" s="229"/>
      <c r="AG25" s="229"/>
      <c r="AH25" s="232"/>
      <c r="AI25" s="231">
        <v>4</v>
      </c>
      <c r="AJ25" s="232"/>
      <c r="AK25" s="217"/>
      <c r="AL25" s="217"/>
      <c r="AM25" s="217"/>
      <c r="AN25" s="217"/>
      <c r="AO25" s="217"/>
      <c r="AP25" s="216"/>
      <c r="AQ25" s="559"/>
      <c r="AR25" s="559"/>
      <c r="AS25" s="559"/>
      <c r="AT25" s="577"/>
    </row>
    <row r="26" spans="1:46" ht="15.75" hidden="1" x14ac:dyDescent="0.25">
      <c r="A26" s="548"/>
      <c r="B26" s="548"/>
      <c r="C26" s="548"/>
      <c r="D26" s="548"/>
      <c r="E26" s="547" t="s">
        <v>47</v>
      </c>
      <c r="F26" s="127"/>
      <c r="G26" s="127"/>
      <c r="H26" s="127"/>
      <c r="I26" s="548"/>
      <c r="J26" s="548"/>
      <c r="K26" s="548"/>
      <c r="L26" s="548"/>
      <c r="M26" s="548"/>
      <c r="N26" s="63"/>
      <c r="O26" s="548"/>
      <c r="P26" s="548"/>
      <c r="Q26" s="548"/>
      <c r="R26" s="548"/>
      <c r="S26" s="548"/>
      <c r="T26" s="548"/>
      <c r="U26" s="548"/>
      <c r="V26" s="548"/>
      <c r="W26" s="548"/>
      <c r="X26" s="548"/>
      <c r="Y26" s="548"/>
      <c r="Z26" s="548"/>
      <c r="AA26" s="548"/>
      <c r="AB26" s="548"/>
      <c r="AC26" s="15"/>
      <c r="AD26" s="547"/>
      <c r="AE26" s="547"/>
      <c r="AF26" s="547"/>
      <c r="AG26" s="547"/>
      <c r="AH26" s="547"/>
      <c r="AI26" s="547"/>
      <c r="AJ26" s="547"/>
      <c r="AK26" s="547"/>
      <c r="AL26" s="547"/>
      <c r="AM26" s="547"/>
      <c r="AN26" s="547"/>
      <c r="AO26" s="547"/>
      <c r="AP26" s="42"/>
      <c r="AQ26" s="41"/>
      <c r="AR26" s="39"/>
      <c r="AS26" s="127"/>
      <c r="AT26" s="14"/>
    </row>
    <row r="27" spans="1:46" ht="15.75" hidden="1" x14ac:dyDescent="0.25">
      <c r="A27" s="548"/>
      <c r="B27" s="548"/>
      <c r="C27" s="548"/>
      <c r="D27" s="548"/>
      <c r="E27" s="547"/>
      <c r="F27" s="127"/>
      <c r="G27" s="127"/>
      <c r="H27" s="127"/>
      <c r="I27" s="548"/>
      <c r="J27" s="548"/>
      <c r="K27" s="548"/>
      <c r="L27" s="548"/>
      <c r="M27" s="548"/>
      <c r="N27" s="63"/>
      <c r="O27" s="548"/>
      <c r="P27" s="548"/>
      <c r="Q27" s="548"/>
      <c r="R27" s="548"/>
      <c r="S27" s="548"/>
      <c r="T27" s="548"/>
      <c r="U27" s="548"/>
      <c r="V27" s="548"/>
      <c r="W27" s="548"/>
      <c r="X27" s="548"/>
      <c r="Y27" s="548"/>
      <c r="Z27" s="548"/>
      <c r="AA27" s="548"/>
      <c r="AB27" s="548"/>
      <c r="AC27" s="15"/>
      <c r="AD27" s="547"/>
      <c r="AE27" s="547"/>
      <c r="AF27" s="547"/>
      <c r="AG27" s="547"/>
      <c r="AH27" s="547"/>
      <c r="AI27" s="547"/>
      <c r="AJ27" s="547"/>
      <c r="AK27" s="547"/>
      <c r="AL27" s="547"/>
      <c r="AM27" s="547"/>
      <c r="AN27" s="547"/>
      <c r="AO27" s="547"/>
      <c r="AP27" s="42"/>
      <c r="AQ27" s="41"/>
      <c r="AR27" s="39"/>
      <c r="AS27" s="127"/>
      <c r="AT27" s="14"/>
    </row>
    <row r="28" spans="1:46" ht="15.75" hidden="1" x14ac:dyDescent="0.25">
      <c r="A28" s="548"/>
      <c r="B28" s="548"/>
      <c r="C28" s="548"/>
      <c r="D28" s="548"/>
      <c r="E28" s="547"/>
      <c r="F28" s="127"/>
      <c r="G28" s="127"/>
      <c r="H28" s="127"/>
      <c r="I28" s="548"/>
      <c r="J28" s="548"/>
      <c r="K28" s="548"/>
      <c r="L28" s="548"/>
      <c r="M28" s="548"/>
      <c r="N28" s="63"/>
      <c r="O28" s="548"/>
      <c r="P28" s="548"/>
      <c r="Q28" s="548"/>
      <c r="R28" s="548"/>
      <c r="S28" s="548"/>
      <c r="T28" s="548"/>
      <c r="U28" s="548"/>
      <c r="V28" s="548"/>
      <c r="W28" s="548"/>
      <c r="X28" s="548"/>
      <c r="Y28" s="548"/>
      <c r="Z28" s="548"/>
      <c r="AA28" s="548"/>
      <c r="AB28" s="548"/>
      <c r="AC28" s="15"/>
      <c r="AD28" s="547"/>
      <c r="AE28" s="547"/>
      <c r="AF28" s="547"/>
      <c r="AG28" s="547"/>
      <c r="AH28" s="547"/>
      <c r="AI28" s="547"/>
      <c r="AJ28" s="547"/>
      <c r="AK28" s="547"/>
      <c r="AL28" s="547"/>
      <c r="AM28" s="547"/>
      <c r="AN28" s="547"/>
      <c r="AO28" s="547"/>
      <c r="AP28" s="42"/>
      <c r="AQ28" s="43"/>
      <c r="AR28" s="39"/>
      <c r="AS28" s="127"/>
      <c r="AT28" s="14"/>
    </row>
    <row r="29" spans="1:46" ht="97.5" hidden="1" customHeight="1" x14ac:dyDescent="0.25">
      <c r="A29" s="548"/>
      <c r="B29" s="548"/>
      <c r="C29" s="548"/>
      <c r="D29" s="548"/>
      <c r="E29" s="14" t="s">
        <v>48</v>
      </c>
      <c r="F29" s="127"/>
      <c r="G29" s="127"/>
      <c r="H29" s="127"/>
      <c r="I29" s="14"/>
      <c r="J29" s="14"/>
      <c r="K29" s="127"/>
      <c r="L29" s="14"/>
      <c r="M29" s="127"/>
      <c r="N29" s="63"/>
      <c r="O29" s="127"/>
      <c r="P29" s="127"/>
      <c r="Q29" s="127"/>
      <c r="R29" s="127"/>
      <c r="S29" s="127"/>
      <c r="T29" s="127"/>
      <c r="U29" s="127"/>
      <c r="V29" s="127"/>
      <c r="W29" s="127"/>
      <c r="X29" s="15"/>
      <c r="Y29" s="14"/>
      <c r="Z29" s="127"/>
      <c r="AA29" s="127"/>
      <c r="AB29" s="127"/>
      <c r="AC29" s="15"/>
      <c r="AD29" s="31"/>
      <c r="AE29" s="31"/>
      <c r="AF29" s="31"/>
      <c r="AG29" s="31"/>
      <c r="AH29" s="31"/>
      <c r="AI29" s="31"/>
      <c r="AJ29" s="31"/>
      <c r="AK29" s="31"/>
      <c r="AL29" s="31"/>
      <c r="AM29" s="31"/>
      <c r="AN29" s="31"/>
      <c r="AO29" s="31"/>
      <c r="AP29" s="42"/>
      <c r="AQ29" s="14"/>
      <c r="AR29" s="39"/>
      <c r="AS29" s="127"/>
      <c r="AT29" s="14"/>
    </row>
    <row r="30" spans="1:46" s="99" customFormat="1" ht="77.25" customHeight="1" x14ac:dyDescent="0.25">
      <c r="A30" s="548"/>
      <c r="B30" s="548"/>
      <c r="C30" s="548"/>
      <c r="D30" s="548" t="s">
        <v>239</v>
      </c>
      <c r="E30" s="533" t="s">
        <v>191</v>
      </c>
      <c r="F30" s="127"/>
      <c r="G30" s="127"/>
      <c r="H30" s="127"/>
      <c r="I30" s="250" t="s">
        <v>736</v>
      </c>
      <c r="J30" s="30" t="s">
        <v>737</v>
      </c>
      <c r="K30" s="250" t="s">
        <v>718</v>
      </c>
      <c r="L30" s="97" t="s">
        <v>738</v>
      </c>
      <c r="M30" s="97">
        <v>0.9</v>
      </c>
      <c r="N30" s="283">
        <v>1</v>
      </c>
      <c r="O30" s="297">
        <v>300000</v>
      </c>
      <c r="P30" s="298">
        <v>70000</v>
      </c>
      <c r="Q30" s="97">
        <v>0.4</v>
      </c>
      <c r="R30" s="298">
        <v>70000</v>
      </c>
      <c r="S30" s="97">
        <v>0.4</v>
      </c>
      <c r="T30" s="298">
        <v>70000</v>
      </c>
      <c r="U30" s="299">
        <v>0.1</v>
      </c>
      <c r="V30" s="298">
        <v>70000</v>
      </c>
      <c r="W30" s="300">
        <v>0.1</v>
      </c>
      <c r="X30" s="30" t="s">
        <v>739</v>
      </c>
      <c r="Y30" s="250" t="s">
        <v>740</v>
      </c>
      <c r="Z30" s="250" t="s">
        <v>741</v>
      </c>
      <c r="AA30" s="250" t="s">
        <v>742</v>
      </c>
      <c r="AB30" s="30" t="s">
        <v>743</v>
      </c>
      <c r="AC30" s="30"/>
      <c r="AD30" s="26" t="s">
        <v>247</v>
      </c>
      <c r="AE30" s="26" t="s">
        <v>247</v>
      </c>
      <c r="AF30" s="26" t="s">
        <v>247</v>
      </c>
      <c r="AG30" s="26" t="s">
        <v>247</v>
      </c>
      <c r="AH30" s="26" t="s">
        <v>247</v>
      </c>
      <c r="AI30" s="26" t="s">
        <v>247</v>
      </c>
      <c r="AJ30" s="26" t="s">
        <v>247</v>
      </c>
      <c r="AK30" s="26" t="s">
        <v>247</v>
      </c>
      <c r="AL30" s="26" t="s">
        <v>247</v>
      </c>
      <c r="AM30" s="26" t="s">
        <v>247</v>
      </c>
      <c r="AN30" s="26" t="s">
        <v>247</v>
      </c>
      <c r="AO30" s="26" t="s">
        <v>247</v>
      </c>
      <c r="AP30" s="32">
        <v>300000</v>
      </c>
      <c r="AQ30" s="250" t="s">
        <v>744</v>
      </c>
      <c r="AR30" s="97" t="s">
        <v>39</v>
      </c>
      <c r="AS30" s="250" t="s">
        <v>78</v>
      </c>
      <c r="AT30" s="287" t="s">
        <v>745</v>
      </c>
    </row>
    <row r="31" spans="1:46" s="99" customFormat="1" ht="77.25" customHeight="1" thickBot="1" x14ac:dyDescent="0.3">
      <c r="A31" s="548"/>
      <c r="B31" s="548"/>
      <c r="C31" s="548"/>
      <c r="D31" s="548"/>
      <c r="E31" s="534"/>
      <c r="F31" s="249"/>
      <c r="G31" s="249"/>
      <c r="H31" s="249"/>
      <c r="I31" s="295" t="s">
        <v>746</v>
      </c>
      <c r="J31" s="289" t="s">
        <v>747</v>
      </c>
      <c r="K31" s="295" t="s">
        <v>718</v>
      </c>
      <c r="L31" s="291" t="s">
        <v>748</v>
      </c>
      <c r="M31" s="291">
        <v>0</v>
      </c>
      <c r="N31" s="292">
        <v>1</v>
      </c>
      <c r="O31" s="301"/>
      <c r="P31" s="295"/>
      <c r="Q31" s="291">
        <v>0.2</v>
      </c>
      <c r="R31" s="295"/>
      <c r="S31" s="291">
        <v>0.4</v>
      </c>
      <c r="T31" s="295"/>
      <c r="U31" s="302">
        <v>0.3</v>
      </c>
      <c r="V31" s="295"/>
      <c r="W31" s="294">
        <v>0.1</v>
      </c>
      <c r="X31" s="289" t="s">
        <v>749</v>
      </c>
      <c r="Y31" s="295" t="s">
        <v>740</v>
      </c>
      <c r="Z31" s="295" t="s">
        <v>741</v>
      </c>
      <c r="AA31" s="295" t="s">
        <v>742</v>
      </c>
      <c r="AB31" s="289" t="s">
        <v>750</v>
      </c>
      <c r="AC31" s="289"/>
      <c r="AD31" s="303"/>
      <c r="AE31" s="303"/>
      <c r="AF31" s="303"/>
      <c r="AG31" s="303"/>
      <c r="AH31" s="303" t="s">
        <v>247</v>
      </c>
      <c r="AI31" s="303"/>
      <c r="AJ31" s="303"/>
      <c r="AK31" s="303"/>
      <c r="AL31" s="303"/>
      <c r="AM31" s="303" t="s">
        <v>247</v>
      </c>
      <c r="AN31" s="303"/>
      <c r="AO31" s="303"/>
      <c r="AP31" s="304"/>
      <c r="AQ31" s="295" t="s">
        <v>751</v>
      </c>
      <c r="AR31" s="291" t="s">
        <v>752</v>
      </c>
      <c r="AS31" s="295" t="s">
        <v>78</v>
      </c>
      <c r="AT31" s="305" t="s">
        <v>753</v>
      </c>
    </row>
    <row r="32" spans="1:46" ht="47.25" x14ac:dyDescent="0.25">
      <c r="A32" s="548"/>
      <c r="B32" s="548"/>
      <c r="C32" s="548"/>
      <c r="D32" s="548"/>
      <c r="E32" s="533" t="s">
        <v>192</v>
      </c>
      <c r="F32" s="127"/>
      <c r="G32" s="127"/>
      <c r="H32" s="127"/>
      <c r="I32" s="250" t="s">
        <v>754</v>
      </c>
      <c r="J32" s="30" t="s">
        <v>755</v>
      </c>
      <c r="K32" s="250" t="s">
        <v>42</v>
      </c>
      <c r="L32" s="97" t="s">
        <v>756</v>
      </c>
      <c r="M32" s="97">
        <v>1</v>
      </c>
      <c r="N32" s="283">
        <v>1</v>
      </c>
      <c r="O32" s="284"/>
      <c r="P32" s="250"/>
      <c r="Q32" s="97">
        <v>0.25</v>
      </c>
      <c r="R32" s="250"/>
      <c r="S32" s="97">
        <v>0.25</v>
      </c>
      <c r="T32" s="250"/>
      <c r="U32" s="97">
        <v>0.25</v>
      </c>
      <c r="V32" s="250"/>
      <c r="W32" s="97">
        <v>0.25</v>
      </c>
      <c r="X32" s="30" t="s">
        <v>757</v>
      </c>
      <c r="Y32" s="26" t="s">
        <v>758</v>
      </c>
      <c r="Z32" s="250" t="s">
        <v>759</v>
      </c>
      <c r="AA32" s="250" t="s">
        <v>731</v>
      </c>
      <c r="AB32" s="30" t="s">
        <v>760</v>
      </c>
      <c r="AC32" s="30"/>
      <c r="AD32" s="31" t="s">
        <v>247</v>
      </c>
      <c r="AE32" s="31" t="s">
        <v>247</v>
      </c>
      <c r="AF32" s="31" t="s">
        <v>247</v>
      </c>
      <c r="AG32" s="31" t="s">
        <v>247</v>
      </c>
      <c r="AH32" s="31" t="s">
        <v>247</v>
      </c>
      <c r="AI32" s="31" t="s">
        <v>247</v>
      </c>
      <c r="AJ32" s="31" t="s">
        <v>247</v>
      </c>
      <c r="AK32" s="31" t="s">
        <v>247</v>
      </c>
      <c r="AL32" s="31" t="s">
        <v>247</v>
      </c>
      <c r="AM32" s="31" t="s">
        <v>247</v>
      </c>
      <c r="AN32" s="31"/>
      <c r="AO32" s="31" t="s">
        <v>247</v>
      </c>
      <c r="AP32" s="32"/>
      <c r="AQ32" s="250" t="s">
        <v>761</v>
      </c>
      <c r="AR32" s="97" t="s">
        <v>39</v>
      </c>
      <c r="AS32" s="250" t="s">
        <v>40</v>
      </c>
      <c r="AT32" s="306" t="s">
        <v>762</v>
      </c>
    </row>
    <row r="33" spans="1:46" ht="47.25" x14ac:dyDescent="0.25">
      <c r="A33" s="548"/>
      <c r="B33" s="548"/>
      <c r="C33" s="548"/>
      <c r="D33" s="548"/>
      <c r="E33" s="563"/>
      <c r="F33" s="127"/>
      <c r="G33" s="127"/>
      <c r="H33" s="127"/>
      <c r="I33" s="250" t="s">
        <v>763</v>
      </c>
      <c r="J33" s="30" t="s">
        <v>764</v>
      </c>
      <c r="K33" s="250" t="s">
        <v>42</v>
      </c>
      <c r="L33" s="97" t="s">
        <v>765</v>
      </c>
      <c r="M33" s="97">
        <v>0.5</v>
      </c>
      <c r="N33" s="283">
        <v>1</v>
      </c>
      <c r="O33" s="284"/>
      <c r="P33" s="250"/>
      <c r="Q33" s="97">
        <v>0.1</v>
      </c>
      <c r="R33" s="250"/>
      <c r="S33" s="97">
        <v>0.1</v>
      </c>
      <c r="T33" s="250"/>
      <c r="U33" s="97">
        <v>0.1</v>
      </c>
      <c r="V33" s="250"/>
      <c r="W33" s="97">
        <v>0.2</v>
      </c>
      <c r="X33" s="30" t="s">
        <v>766</v>
      </c>
      <c r="Y33" s="26" t="s">
        <v>767</v>
      </c>
      <c r="Z33" s="250" t="s">
        <v>759</v>
      </c>
      <c r="AA33" s="250" t="s">
        <v>731</v>
      </c>
      <c r="AB33" s="30" t="s">
        <v>768</v>
      </c>
      <c r="AC33" s="30"/>
      <c r="AD33" s="31" t="s">
        <v>247</v>
      </c>
      <c r="AE33" s="31" t="s">
        <v>247</v>
      </c>
      <c r="AF33" s="31" t="s">
        <v>247</v>
      </c>
      <c r="AG33" s="31" t="s">
        <v>247</v>
      </c>
      <c r="AH33" s="31" t="s">
        <v>247</v>
      </c>
      <c r="AI33" s="31" t="s">
        <v>247</v>
      </c>
      <c r="AJ33" s="31" t="s">
        <v>247</v>
      </c>
      <c r="AK33" s="31" t="s">
        <v>247</v>
      </c>
      <c r="AL33" s="31" t="s">
        <v>247</v>
      </c>
      <c r="AM33" s="31" t="s">
        <v>247</v>
      </c>
      <c r="AN33" s="31"/>
      <c r="AO33" s="31" t="s">
        <v>247</v>
      </c>
      <c r="AP33" s="32"/>
      <c r="AQ33" s="250" t="s">
        <v>769</v>
      </c>
      <c r="AR33" s="97" t="s">
        <v>311</v>
      </c>
      <c r="AS33" s="250" t="s">
        <v>40</v>
      </c>
      <c r="AT33" s="306" t="s">
        <v>762</v>
      </c>
    </row>
    <row r="34" spans="1:46" ht="47.25" x14ac:dyDescent="0.25">
      <c r="A34" s="548"/>
      <c r="B34" s="548"/>
      <c r="C34" s="548"/>
      <c r="D34" s="548"/>
      <c r="E34" s="563"/>
      <c r="F34" s="127"/>
      <c r="G34" s="127"/>
      <c r="H34" s="127"/>
      <c r="I34" s="250" t="s">
        <v>770</v>
      </c>
      <c r="J34" s="30" t="s">
        <v>771</v>
      </c>
      <c r="K34" s="250" t="s">
        <v>42</v>
      </c>
      <c r="L34" s="97" t="s">
        <v>772</v>
      </c>
      <c r="M34" s="97">
        <v>0</v>
      </c>
      <c r="N34" s="283">
        <v>0.5</v>
      </c>
      <c r="O34" s="284"/>
      <c r="P34" s="250"/>
      <c r="Q34" s="97">
        <v>0.25</v>
      </c>
      <c r="R34" s="250"/>
      <c r="S34" s="97">
        <v>0.25</v>
      </c>
      <c r="T34" s="250"/>
      <c r="U34" s="97">
        <v>0</v>
      </c>
      <c r="V34" s="250"/>
      <c r="W34" s="97">
        <v>0</v>
      </c>
      <c r="X34" s="30" t="s">
        <v>773</v>
      </c>
      <c r="Y34" s="26" t="s">
        <v>774</v>
      </c>
      <c r="Z34" s="250" t="s">
        <v>759</v>
      </c>
      <c r="AA34" s="250" t="s">
        <v>775</v>
      </c>
      <c r="AB34" s="30" t="s">
        <v>776</v>
      </c>
      <c r="AC34" s="30"/>
      <c r="AD34" s="26"/>
      <c r="AE34" s="31" t="s">
        <v>247</v>
      </c>
      <c r="AF34" s="26"/>
      <c r="AG34" s="26"/>
      <c r="AH34" s="26"/>
      <c r="AI34" s="26"/>
      <c r="AJ34" s="26"/>
      <c r="AK34" s="26"/>
      <c r="AL34" s="26"/>
      <c r="AM34" s="26"/>
      <c r="AN34" s="31" t="s">
        <v>247</v>
      </c>
      <c r="AO34" s="31"/>
      <c r="AP34" s="32"/>
      <c r="AQ34" s="250" t="s">
        <v>777</v>
      </c>
      <c r="AR34" s="97" t="s">
        <v>311</v>
      </c>
      <c r="AS34" s="250" t="s">
        <v>40</v>
      </c>
      <c r="AT34" s="306" t="s">
        <v>778</v>
      </c>
    </row>
    <row r="35" spans="1:46" ht="78.75" x14ac:dyDescent="0.25">
      <c r="A35" s="548"/>
      <c r="B35" s="548"/>
      <c r="C35" s="548"/>
      <c r="D35" s="548"/>
      <c r="E35" s="563"/>
      <c r="F35" s="249"/>
      <c r="G35" s="249"/>
      <c r="H35" s="249"/>
      <c r="I35" s="250" t="s">
        <v>779</v>
      </c>
      <c r="J35" s="30" t="s">
        <v>780</v>
      </c>
      <c r="K35" s="250" t="s">
        <v>42</v>
      </c>
      <c r="L35" s="97" t="s">
        <v>781</v>
      </c>
      <c r="M35" s="97">
        <v>0</v>
      </c>
      <c r="N35" s="283">
        <v>0.5</v>
      </c>
      <c r="O35" s="284"/>
      <c r="P35" s="250"/>
      <c r="Q35" s="97">
        <v>0.1</v>
      </c>
      <c r="R35" s="250"/>
      <c r="S35" s="97">
        <v>0.1</v>
      </c>
      <c r="T35" s="250"/>
      <c r="U35" s="97">
        <v>0.1</v>
      </c>
      <c r="V35" s="250"/>
      <c r="W35" s="97">
        <v>0.2</v>
      </c>
      <c r="X35" s="30" t="s">
        <v>782</v>
      </c>
      <c r="Y35" s="26" t="s">
        <v>783</v>
      </c>
      <c r="Z35" s="250" t="s">
        <v>759</v>
      </c>
      <c r="AA35" s="250" t="s">
        <v>775</v>
      </c>
      <c r="AB35" s="30" t="s">
        <v>784</v>
      </c>
      <c r="AC35" s="30"/>
      <c r="AD35" s="26"/>
      <c r="AE35" s="26"/>
      <c r="AF35" s="31" t="s">
        <v>247</v>
      </c>
      <c r="AG35" s="31"/>
      <c r="AH35" s="31"/>
      <c r="AI35" s="31" t="s">
        <v>247</v>
      </c>
      <c r="AJ35" s="31" t="s">
        <v>247</v>
      </c>
      <c r="AK35" s="31"/>
      <c r="AL35" s="31"/>
      <c r="AM35" s="31"/>
      <c r="AN35" s="31"/>
      <c r="AO35" s="31" t="s">
        <v>247</v>
      </c>
      <c r="AP35" s="32"/>
      <c r="AQ35" s="250" t="s">
        <v>785</v>
      </c>
      <c r="AR35" s="97" t="s">
        <v>311</v>
      </c>
      <c r="AS35" s="250" t="s">
        <v>40</v>
      </c>
      <c r="AT35" s="306" t="s">
        <v>786</v>
      </c>
    </row>
    <row r="36" spans="1:46" ht="126" x14ac:dyDescent="0.25">
      <c r="A36" s="548"/>
      <c r="B36" s="548"/>
      <c r="C36" s="548"/>
      <c r="D36" s="548"/>
      <c r="E36" s="563"/>
      <c r="F36" s="249"/>
      <c r="G36" s="249"/>
      <c r="H36" s="249"/>
      <c r="I36" s="250" t="s">
        <v>787</v>
      </c>
      <c r="J36" s="30" t="s">
        <v>788</v>
      </c>
      <c r="K36" s="250" t="s">
        <v>42</v>
      </c>
      <c r="L36" s="97" t="s">
        <v>789</v>
      </c>
      <c r="M36" s="97">
        <v>0.9</v>
      </c>
      <c r="N36" s="97">
        <v>1</v>
      </c>
      <c r="O36" s="284"/>
      <c r="P36" s="250"/>
      <c r="Q36" s="97">
        <v>0.25</v>
      </c>
      <c r="R36" s="250"/>
      <c r="S36" s="97">
        <v>0.25</v>
      </c>
      <c r="T36" s="250"/>
      <c r="U36" s="97">
        <v>0.4</v>
      </c>
      <c r="V36" s="250"/>
      <c r="W36" s="97">
        <v>0.1</v>
      </c>
      <c r="X36" s="30" t="s">
        <v>790</v>
      </c>
      <c r="Y36" s="250" t="s">
        <v>791</v>
      </c>
      <c r="Z36" s="250" t="s">
        <v>184</v>
      </c>
      <c r="AA36" s="250"/>
      <c r="AB36" s="30" t="s">
        <v>792</v>
      </c>
      <c r="AC36" s="30"/>
      <c r="AD36" s="31" t="s">
        <v>247</v>
      </c>
      <c r="AE36" s="31" t="s">
        <v>247</v>
      </c>
      <c r="AF36" s="31" t="s">
        <v>247</v>
      </c>
      <c r="AG36" s="31" t="s">
        <v>247</v>
      </c>
      <c r="AH36" s="31" t="s">
        <v>247</v>
      </c>
      <c r="AI36" s="31" t="s">
        <v>247</v>
      </c>
      <c r="AJ36" s="31" t="s">
        <v>247</v>
      </c>
      <c r="AK36" s="31" t="s">
        <v>247</v>
      </c>
      <c r="AL36" s="31" t="s">
        <v>247</v>
      </c>
      <c r="AM36" s="31" t="s">
        <v>247</v>
      </c>
      <c r="AN36" s="31" t="s">
        <v>247</v>
      </c>
      <c r="AO36" s="31" t="s">
        <v>247</v>
      </c>
      <c r="AP36" s="32"/>
      <c r="AQ36" s="250" t="s">
        <v>793</v>
      </c>
      <c r="AR36" s="97" t="s">
        <v>39</v>
      </c>
      <c r="AS36" s="250" t="s">
        <v>78</v>
      </c>
      <c r="AT36" s="98" t="s">
        <v>794</v>
      </c>
    </row>
    <row r="37" spans="1:46" ht="142.5" thickBot="1" x14ac:dyDescent="0.3">
      <c r="A37" s="548"/>
      <c r="B37" s="548"/>
      <c r="C37" s="548"/>
      <c r="D37" s="548"/>
      <c r="E37" s="563"/>
      <c r="F37" s="249"/>
      <c r="G37" s="249"/>
      <c r="H37" s="249"/>
      <c r="I37" s="250" t="s">
        <v>795</v>
      </c>
      <c r="J37" s="30" t="s">
        <v>796</v>
      </c>
      <c r="K37" s="250" t="s">
        <v>42</v>
      </c>
      <c r="L37" s="97" t="s">
        <v>797</v>
      </c>
      <c r="M37" s="97">
        <v>1</v>
      </c>
      <c r="N37" s="97">
        <v>1</v>
      </c>
      <c r="O37" s="284"/>
      <c r="P37" s="250"/>
      <c r="Q37" s="97">
        <v>0.25</v>
      </c>
      <c r="R37" s="250"/>
      <c r="S37" s="97">
        <v>0.25</v>
      </c>
      <c r="T37" s="250"/>
      <c r="U37" s="97">
        <v>0.25</v>
      </c>
      <c r="V37" s="250"/>
      <c r="W37" s="97">
        <v>0.25</v>
      </c>
      <c r="X37" s="30" t="s">
        <v>798</v>
      </c>
      <c r="Y37" s="26" t="s">
        <v>799</v>
      </c>
      <c r="Z37" s="250" t="s">
        <v>184</v>
      </c>
      <c r="AA37" s="250"/>
      <c r="AB37" s="30" t="s">
        <v>800</v>
      </c>
      <c r="AC37" s="30"/>
      <c r="AD37" s="31" t="s">
        <v>247</v>
      </c>
      <c r="AE37" s="31" t="s">
        <v>247</v>
      </c>
      <c r="AF37" s="31"/>
      <c r="AG37" s="31"/>
      <c r="AH37" s="31"/>
      <c r="AI37" s="31"/>
      <c r="AJ37" s="31"/>
      <c r="AK37" s="31"/>
      <c r="AL37" s="31"/>
      <c r="AM37" s="31"/>
      <c r="AN37" s="31" t="s">
        <v>247</v>
      </c>
      <c r="AO37" s="31" t="s">
        <v>247</v>
      </c>
      <c r="AP37" s="32"/>
      <c r="AQ37" s="250" t="s">
        <v>793</v>
      </c>
      <c r="AR37" s="97" t="s">
        <v>39</v>
      </c>
      <c r="AS37" s="250" t="s">
        <v>78</v>
      </c>
      <c r="AT37" s="98" t="s">
        <v>794</v>
      </c>
    </row>
    <row r="38" spans="1:46" ht="94.5" x14ac:dyDescent="0.25">
      <c r="A38" s="548"/>
      <c r="B38" s="548"/>
      <c r="C38" s="548"/>
      <c r="D38" s="548"/>
      <c r="E38" s="563"/>
      <c r="F38" s="249"/>
      <c r="G38" s="249"/>
      <c r="H38" s="249"/>
      <c r="I38" s="250" t="s">
        <v>801</v>
      </c>
      <c r="J38" s="30" t="s">
        <v>802</v>
      </c>
      <c r="K38" s="250" t="s">
        <v>718</v>
      </c>
      <c r="L38" s="97" t="s">
        <v>803</v>
      </c>
      <c r="M38" s="97">
        <v>0.9</v>
      </c>
      <c r="N38" s="283">
        <v>1</v>
      </c>
      <c r="O38" s="307"/>
      <c r="P38" s="307"/>
      <c r="Q38" s="97">
        <v>0.4</v>
      </c>
      <c r="R38" s="250"/>
      <c r="S38" s="97">
        <v>0.3</v>
      </c>
      <c r="T38" s="250"/>
      <c r="U38" s="299">
        <v>0.2</v>
      </c>
      <c r="V38" s="250"/>
      <c r="W38" s="300">
        <v>0.1</v>
      </c>
      <c r="X38" s="30" t="s">
        <v>804</v>
      </c>
      <c r="Y38" s="250" t="s">
        <v>805</v>
      </c>
      <c r="Z38" s="250" t="s">
        <v>741</v>
      </c>
      <c r="AA38" s="250" t="s">
        <v>742</v>
      </c>
      <c r="AB38" s="30" t="s">
        <v>806</v>
      </c>
      <c r="AC38" s="30"/>
      <c r="AD38" s="31"/>
      <c r="AE38" s="31" t="s">
        <v>247</v>
      </c>
      <c r="AF38" s="31"/>
      <c r="AG38" s="31" t="s">
        <v>247</v>
      </c>
      <c r="AH38" s="31"/>
      <c r="AI38" s="31" t="s">
        <v>247</v>
      </c>
      <c r="AJ38" s="31"/>
      <c r="AK38" s="31"/>
      <c r="AL38" s="31"/>
      <c r="AM38" s="31"/>
      <c r="AN38" s="31"/>
      <c r="AO38" s="31" t="s">
        <v>247</v>
      </c>
      <c r="AP38" s="32" t="s">
        <v>179</v>
      </c>
      <c r="AQ38" s="250" t="s">
        <v>751</v>
      </c>
      <c r="AR38" s="97" t="s">
        <v>39</v>
      </c>
      <c r="AS38" s="250" t="s">
        <v>78</v>
      </c>
      <c r="AT38" s="308" t="s">
        <v>807</v>
      </c>
    </row>
    <row r="39" spans="1:46" ht="78.75" x14ac:dyDescent="0.25">
      <c r="A39" s="548"/>
      <c r="B39" s="548"/>
      <c r="C39" s="548"/>
      <c r="D39" s="548"/>
      <c r="E39" s="563"/>
      <c r="F39" s="249"/>
      <c r="G39" s="249"/>
      <c r="H39" s="249"/>
      <c r="I39" s="250" t="s">
        <v>808</v>
      </c>
      <c r="J39" s="282" t="s">
        <v>809</v>
      </c>
      <c r="K39" s="250" t="s">
        <v>718</v>
      </c>
      <c r="L39" s="97" t="s">
        <v>810</v>
      </c>
      <c r="M39" s="97">
        <v>1</v>
      </c>
      <c r="N39" s="283">
        <v>1</v>
      </c>
      <c r="O39" s="307"/>
      <c r="P39" s="250"/>
      <c r="Q39" s="97">
        <v>0.25</v>
      </c>
      <c r="R39" s="250"/>
      <c r="S39" s="97">
        <v>0.25</v>
      </c>
      <c r="T39" s="250"/>
      <c r="U39" s="97">
        <v>0.25</v>
      </c>
      <c r="V39" s="250"/>
      <c r="W39" s="97">
        <v>0.25</v>
      </c>
      <c r="X39" s="309" t="s">
        <v>811</v>
      </c>
      <c r="Y39" s="250" t="s">
        <v>812</v>
      </c>
      <c r="Z39" s="250" t="s">
        <v>813</v>
      </c>
      <c r="AA39" s="250" t="s">
        <v>184</v>
      </c>
      <c r="AB39" s="250" t="s">
        <v>814</v>
      </c>
      <c r="AC39" s="30"/>
      <c r="AD39" s="26" t="s">
        <v>247</v>
      </c>
      <c r="AE39" s="31" t="s">
        <v>247</v>
      </c>
      <c r="AF39" s="31" t="s">
        <v>247</v>
      </c>
      <c r="AG39" s="31" t="s">
        <v>247</v>
      </c>
      <c r="AH39" s="31" t="s">
        <v>247</v>
      </c>
      <c r="AI39" s="31" t="s">
        <v>247</v>
      </c>
      <c r="AJ39" s="31" t="s">
        <v>247</v>
      </c>
      <c r="AK39" s="31" t="s">
        <v>247</v>
      </c>
      <c r="AL39" s="31" t="s">
        <v>247</v>
      </c>
      <c r="AM39" s="31" t="s">
        <v>247</v>
      </c>
      <c r="AN39" s="31" t="s">
        <v>247</v>
      </c>
      <c r="AO39" s="31" t="s">
        <v>247</v>
      </c>
      <c r="AP39" s="32"/>
      <c r="AQ39" s="250" t="s">
        <v>815</v>
      </c>
      <c r="AR39" s="97" t="s">
        <v>45</v>
      </c>
      <c r="AS39" s="250" t="s">
        <v>78</v>
      </c>
      <c r="AT39" s="250" t="s">
        <v>816</v>
      </c>
    </row>
    <row r="40" spans="1:46" ht="47.25" x14ac:dyDescent="0.25">
      <c r="A40" s="548"/>
      <c r="B40" s="548"/>
      <c r="C40" s="548"/>
      <c r="D40" s="548"/>
      <c r="E40" s="563"/>
      <c r="F40" s="249"/>
      <c r="G40" s="249"/>
      <c r="H40" s="249"/>
      <c r="I40" s="250" t="s">
        <v>817</v>
      </c>
      <c r="J40" s="310" t="s">
        <v>818</v>
      </c>
      <c r="K40" s="250" t="s">
        <v>718</v>
      </c>
      <c r="L40" s="97" t="s">
        <v>819</v>
      </c>
      <c r="M40" s="97">
        <v>0.5</v>
      </c>
      <c r="N40" s="283">
        <v>1</v>
      </c>
      <c r="O40" s="284"/>
      <c r="P40" s="250"/>
      <c r="Q40" s="97">
        <v>0.2</v>
      </c>
      <c r="R40" s="250"/>
      <c r="S40" s="97">
        <v>0.3</v>
      </c>
      <c r="T40" s="250"/>
      <c r="U40" s="299">
        <v>0.3</v>
      </c>
      <c r="V40" s="250"/>
      <c r="W40" s="300">
        <v>0.2</v>
      </c>
      <c r="X40" s="30" t="s">
        <v>820</v>
      </c>
      <c r="Y40" s="250" t="s">
        <v>821</v>
      </c>
      <c r="Z40" s="250" t="s">
        <v>184</v>
      </c>
      <c r="AA40" s="250" t="s">
        <v>822</v>
      </c>
      <c r="AB40" s="30" t="s">
        <v>823</v>
      </c>
      <c r="AC40" s="30"/>
      <c r="AD40" s="26" t="s">
        <v>247</v>
      </c>
      <c r="AE40" s="26" t="s">
        <v>247</v>
      </c>
      <c r="AF40" s="26" t="s">
        <v>247</v>
      </c>
      <c r="AG40" s="26" t="s">
        <v>247</v>
      </c>
      <c r="AH40" s="26" t="s">
        <v>247</v>
      </c>
      <c r="AI40" s="26" t="s">
        <v>247</v>
      </c>
      <c r="AJ40" s="26" t="s">
        <v>247</v>
      </c>
      <c r="AK40" s="26" t="s">
        <v>247</v>
      </c>
      <c r="AL40" s="26" t="s">
        <v>247</v>
      </c>
      <c r="AM40" s="26" t="s">
        <v>247</v>
      </c>
      <c r="AN40" s="26" t="s">
        <v>247</v>
      </c>
      <c r="AO40" s="26" t="s">
        <v>247</v>
      </c>
      <c r="AP40" s="32"/>
      <c r="AQ40" s="250" t="s">
        <v>179</v>
      </c>
      <c r="AR40" s="250" t="s">
        <v>179</v>
      </c>
      <c r="AS40" s="250" t="s">
        <v>179</v>
      </c>
      <c r="AT40" s="250" t="s">
        <v>179</v>
      </c>
    </row>
    <row r="41" spans="1:46" ht="157.5" x14ac:dyDescent="0.25">
      <c r="A41" s="548"/>
      <c r="B41" s="548"/>
      <c r="C41" s="548"/>
      <c r="D41" s="548"/>
      <c r="E41" s="563"/>
      <c r="F41" s="249"/>
      <c r="G41" s="249"/>
      <c r="H41" s="249"/>
      <c r="I41" s="250" t="s">
        <v>824</v>
      </c>
      <c r="J41" s="250" t="s">
        <v>825</v>
      </c>
      <c r="K41" s="250" t="s">
        <v>826</v>
      </c>
      <c r="L41" s="97" t="s">
        <v>827</v>
      </c>
      <c r="M41" s="97">
        <v>0.05</v>
      </c>
      <c r="N41" s="283">
        <v>0.8</v>
      </c>
      <c r="O41" s="311" t="s">
        <v>828</v>
      </c>
      <c r="P41" s="312"/>
      <c r="Q41" s="97">
        <v>0.25</v>
      </c>
      <c r="R41" s="312"/>
      <c r="S41" s="97">
        <v>0.25</v>
      </c>
      <c r="T41" s="312"/>
      <c r="U41" s="97">
        <v>0.15</v>
      </c>
      <c r="V41" s="250"/>
      <c r="W41" s="97">
        <v>0.1</v>
      </c>
      <c r="X41" s="30" t="s">
        <v>829</v>
      </c>
      <c r="Y41" s="26" t="s">
        <v>830</v>
      </c>
      <c r="Z41" s="250" t="s">
        <v>731</v>
      </c>
      <c r="AA41" s="250" t="s">
        <v>822</v>
      </c>
      <c r="AB41" s="30" t="s">
        <v>831</v>
      </c>
      <c r="AC41" s="30"/>
      <c r="AD41" s="31" t="s">
        <v>247</v>
      </c>
      <c r="AE41" s="31"/>
      <c r="AF41" s="31"/>
      <c r="AG41" s="31"/>
      <c r="AH41" s="31" t="s">
        <v>247</v>
      </c>
      <c r="AI41" s="31"/>
      <c r="AJ41" s="31"/>
      <c r="AK41" s="31"/>
      <c r="AL41" s="31"/>
      <c r="AM41" s="31"/>
      <c r="AN41" s="31" t="s">
        <v>247</v>
      </c>
      <c r="AO41" s="31"/>
      <c r="AP41" s="32"/>
      <c r="AQ41" s="250" t="s">
        <v>832</v>
      </c>
      <c r="AR41" s="97" t="s">
        <v>311</v>
      </c>
      <c r="AS41" s="250" t="s">
        <v>78</v>
      </c>
      <c r="AT41" s="98" t="s">
        <v>833</v>
      </c>
    </row>
    <row r="42" spans="1:46" ht="252" x14ac:dyDescent="0.25">
      <c r="A42" s="548"/>
      <c r="B42" s="548"/>
      <c r="C42" s="548"/>
      <c r="D42" s="548"/>
      <c r="E42" s="563"/>
      <c r="F42" s="249"/>
      <c r="G42" s="249"/>
      <c r="H42" s="249"/>
      <c r="I42" s="250" t="s">
        <v>834</v>
      </c>
      <c r="J42" s="30" t="s">
        <v>835</v>
      </c>
      <c r="K42" s="250" t="s">
        <v>718</v>
      </c>
      <c r="L42" s="97" t="s">
        <v>836</v>
      </c>
      <c r="M42" s="283">
        <v>0.9</v>
      </c>
      <c r="N42" s="283">
        <v>1</v>
      </c>
      <c r="O42" s="32">
        <v>0</v>
      </c>
      <c r="P42" s="313"/>
      <c r="Q42" s="97">
        <v>0.05</v>
      </c>
      <c r="R42" s="314"/>
      <c r="S42" s="97">
        <v>0.05</v>
      </c>
      <c r="T42" s="314"/>
      <c r="U42" s="97">
        <v>0</v>
      </c>
      <c r="V42" s="315"/>
      <c r="W42" s="97">
        <v>0</v>
      </c>
      <c r="X42" s="30" t="s">
        <v>837</v>
      </c>
      <c r="Y42" s="30" t="s">
        <v>838</v>
      </c>
      <c r="Z42" s="250" t="s">
        <v>730</v>
      </c>
      <c r="AA42" s="250" t="s">
        <v>731</v>
      </c>
      <c r="AB42" s="30" t="s">
        <v>839</v>
      </c>
      <c r="AC42" s="121"/>
      <c r="AD42" s="316" t="s">
        <v>247</v>
      </c>
      <c r="AE42" s="316" t="s">
        <v>247</v>
      </c>
      <c r="AF42" s="316" t="s">
        <v>247</v>
      </c>
      <c r="AG42" s="316" t="s">
        <v>247</v>
      </c>
      <c r="AH42" s="316" t="s">
        <v>247</v>
      </c>
      <c r="AI42" s="316" t="s">
        <v>247</v>
      </c>
      <c r="AJ42" s="316" t="s">
        <v>247</v>
      </c>
      <c r="AK42" s="316" t="s">
        <v>247</v>
      </c>
      <c r="AL42" s="316" t="s">
        <v>247</v>
      </c>
      <c r="AM42" s="316" t="s">
        <v>247</v>
      </c>
      <c r="AN42" s="316" t="s">
        <v>247</v>
      </c>
      <c r="AO42" s="316" t="s">
        <v>247</v>
      </c>
      <c r="AP42" s="315"/>
      <c r="AQ42" s="250" t="s">
        <v>840</v>
      </c>
      <c r="AR42" s="97" t="s">
        <v>45</v>
      </c>
      <c r="AS42" s="250" t="s">
        <v>78</v>
      </c>
      <c r="AT42" s="137" t="s">
        <v>841</v>
      </c>
    </row>
    <row r="43" spans="1:46" ht="96" customHeight="1" x14ac:dyDescent="0.25">
      <c r="A43" s="548"/>
      <c r="B43" s="548"/>
      <c r="C43" s="548"/>
      <c r="D43" s="548"/>
      <c r="E43" s="534"/>
      <c r="F43" s="249"/>
      <c r="G43" s="249"/>
      <c r="H43" s="249"/>
      <c r="I43" s="250" t="s">
        <v>842</v>
      </c>
      <c r="J43" s="26" t="s">
        <v>843</v>
      </c>
      <c r="K43" s="250" t="s">
        <v>718</v>
      </c>
      <c r="L43" s="97" t="s">
        <v>844</v>
      </c>
      <c r="M43" s="97">
        <v>1</v>
      </c>
      <c r="N43" s="283">
        <v>1</v>
      </c>
      <c r="O43" s="315"/>
      <c r="P43" s="314"/>
      <c r="Q43" s="97">
        <v>0.25</v>
      </c>
      <c r="R43" s="314"/>
      <c r="S43" s="97">
        <v>0.25</v>
      </c>
      <c r="T43" s="314"/>
      <c r="U43" s="97">
        <v>0.25</v>
      </c>
      <c r="V43" s="315"/>
      <c r="W43" s="97">
        <v>0.25</v>
      </c>
      <c r="X43" s="317" t="s">
        <v>845</v>
      </c>
      <c r="Y43" s="317" t="s">
        <v>846</v>
      </c>
      <c r="Z43" s="250" t="s">
        <v>731</v>
      </c>
      <c r="AA43" s="250"/>
      <c r="AB43" s="30" t="s">
        <v>847</v>
      </c>
      <c r="AC43" s="121"/>
      <c r="AD43" s="316" t="s">
        <v>247</v>
      </c>
      <c r="AE43" s="316" t="s">
        <v>247</v>
      </c>
      <c r="AF43" s="316" t="s">
        <v>247</v>
      </c>
      <c r="AG43" s="316" t="s">
        <v>247</v>
      </c>
      <c r="AH43" s="316" t="s">
        <v>247</v>
      </c>
      <c r="AI43" s="316" t="s">
        <v>247</v>
      </c>
      <c r="AJ43" s="316" t="s">
        <v>247</v>
      </c>
      <c r="AK43" s="316" t="s">
        <v>247</v>
      </c>
      <c r="AL43" s="316" t="s">
        <v>247</v>
      </c>
      <c r="AM43" s="316" t="s">
        <v>247</v>
      </c>
      <c r="AN43" s="316" t="s">
        <v>247</v>
      </c>
      <c r="AO43" s="316" t="s">
        <v>247</v>
      </c>
      <c r="AP43" s="315"/>
      <c r="AQ43" s="250" t="s">
        <v>848</v>
      </c>
      <c r="AR43" s="97" t="s">
        <v>45</v>
      </c>
      <c r="AS43" s="250" t="s">
        <v>78</v>
      </c>
      <c r="AT43" s="250" t="s">
        <v>849</v>
      </c>
    </row>
    <row r="44" spans="1:46" ht="66" customHeight="1" thickBot="1" x14ac:dyDescent="0.3">
      <c r="A44" s="548"/>
      <c r="B44" s="548"/>
      <c r="C44" s="548"/>
      <c r="D44" s="548"/>
      <c r="E44" s="533" t="s">
        <v>193</v>
      </c>
      <c r="F44" s="127"/>
      <c r="G44" s="127"/>
      <c r="H44" s="127"/>
      <c r="I44" s="250" t="s">
        <v>850</v>
      </c>
      <c r="J44" s="30" t="s">
        <v>851</v>
      </c>
      <c r="K44" s="250" t="s">
        <v>822</v>
      </c>
      <c r="L44" s="97" t="s">
        <v>852</v>
      </c>
      <c r="M44" s="283">
        <v>1</v>
      </c>
      <c r="N44" s="283">
        <v>1</v>
      </c>
      <c r="O44" s="121"/>
      <c r="P44" s="121"/>
      <c r="Q44" s="318">
        <v>0</v>
      </c>
      <c r="R44" s="318"/>
      <c r="S44" s="318">
        <v>0</v>
      </c>
      <c r="T44" s="121"/>
      <c r="U44" s="318">
        <v>0</v>
      </c>
      <c r="V44" s="121"/>
      <c r="W44" s="97">
        <v>1</v>
      </c>
      <c r="X44" s="289" t="s">
        <v>853</v>
      </c>
      <c r="Y44" s="303" t="s">
        <v>854</v>
      </c>
      <c r="Z44" s="250" t="s">
        <v>759</v>
      </c>
      <c r="AA44" s="250" t="s">
        <v>775</v>
      </c>
      <c r="AB44" s="30" t="s">
        <v>855</v>
      </c>
      <c r="AC44" s="121"/>
      <c r="AD44" s="319" t="s">
        <v>247</v>
      </c>
      <c r="AE44" s="316"/>
      <c r="AF44" s="316"/>
      <c r="AG44" s="316"/>
      <c r="AH44" s="316"/>
      <c r="AI44" s="316"/>
      <c r="AJ44" s="316"/>
      <c r="AK44" s="316"/>
      <c r="AL44" s="316"/>
      <c r="AM44" s="316"/>
      <c r="AN44" s="316"/>
      <c r="AO44" s="316"/>
      <c r="AP44" s="318"/>
      <c r="AQ44" s="250" t="s">
        <v>856</v>
      </c>
      <c r="AR44" s="97" t="s">
        <v>311</v>
      </c>
      <c r="AS44" s="250" t="s">
        <v>40</v>
      </c>
      <c r="AT44" s="250" t="s">
        <v>857</v>
      </c>
    </row>
    <row r="45" spans="1:46" ht="66" customHeight="1" x14ac:dyDescent="0.25">
      <c r="A45" s="548"/>
      <c r="B45" s="548"/>
      <c r="C45" s="548"/>
      <c r="D45" s="548"/>
      <c r="E45" s="563"/>
      <c r="F45" s="127"/>
      <c r="G45" s="127"/>
      <c r="H45" s="127"/>
      <c r="I45" s="250" t="s">
        <v>858</v>
      </c>
      <c r="J45" s="30" t="s">
        <v>859</v>
      </c>
      <c r="K45" s="250" t="s">
        <v>42</v>
      </c>
      <c r="L45" s="97" t="s">
        <v>860</v>
      </c>
      <c r="M45" s="97">
        <v>1</v>
      </c>
      <c r="N45" s="283">
        <v>1</v>
      </c>
      <c r="O45" s="284"/>
      <c r="P45" s="250"/>
      <c r="Q45" s="32">
        <v>0</v>
      </c>
      <c r="R45" s="32"/>
      <c r="S45" s="32">
        <v>0</v>
      </c>
      <c r="T45" s="250"/>
      <c r="U45" s="97">
        <v>0.5</v>
      </c>
      <c r="V45" s="250"/>
      <c r="W45" s="97">
        <v>0.5</v>
      </c>
      <c r="X45" s="30" t="s">
        <v>861</v>
      </c>
      <c r="Y45" s="250" t="s">
        <v>862</v>
      </c>
      <c r="Z45" s="250" t="s">
        <v>759</v>
      </c>
      <c r="AA45" s="250" t="s">
        <v>863</v>
      </c>
      <c r="AB45" s="30" t="s">
        <v>864</v>
      </c>
      <c r="AC45" s="30"/>
      <c r="AD45" s="31"/>
      <c r="AE45" s="31"/>
      <c r="AF45" s="31"/>
      <c r="AG45" s="31"/>
      <c r="AH45" s="31"/>
      <c r="AI45" s="31"/>
      <c r="AJ45" s="31"/>
      <c r="AK45" s="31"/>
      <c r="AL45" s="31" t="s">
        <v>247</v>
      </c>
      <c r="AM45" s="31"/>
      <c r="AN45" s="31"/>
      <c r="AO45" s="31"/>
      <c r="AP45" s="32"/>
      <c r="AQ45" s="250" t="s">
        <v>865</v>
      </c>
      <c r="AR45" s="97" t="s">
        <v>39</v>
      </c>
      <c r="AS45" s="250" t="s">
        <v>78</v>
      </c>
      <c r="AT45" s="98" t="s">
        <v>866</v>
      </c>
    </row>
    <row r="46" spans="1:46" ht="97.5" customHeight="1" x14ac:dyDescent="0.25">
      <c r="A46" s="548"/>
      <c r="B46" s="548"/>
      <c r="C46" s="548"/>
      <c r="D46" s="245"/>
      <c r="E46" s="563"/>
      <c r="F46" s="249"/>
      <c r="G46" s="249"/>
      <c r="H46" s="249"/>
      <c r="I46" s="246" t="s">
        <v>867</v>
      </c>
      <c r="J46" s="317" t="s">
        <v>868</v>
      </c>
      <c r="K46" s="246" t="s">
        <v>42</v>
      </c>
      <c r="L46" s="225" t="s">
        <v>869</v>
      </c>
      <c r="M46" s="225">
        <v>0.7</v>
      </c>
      <c r="N46" s="320">
        <v>1</v>
      </c>
      <c r="O46" s="321"/>
      <c r="P46" s="246"/>
      <c r="Q46" s="250" t="s">
        <v>870</v>
      </c>
      <c r="R46" s="246"/>
      <c r="S46" s="250" t="s">
        <v>870</v>
      </c>
      <c r="T46" s="246"/>
      <c r="U46" s="250" t="s">
        <v>870</v>
      </c>
      <c r="V46" s="246"/>
      <c r="W46" s="250" t="s">
        <v>870</v>
      </c>
      <c r="X46" s="322" t="s">
        <v>871</v>
      </c>
      <c r="Y46" s="246" t="s">
        <v>872</v>
      </c>
      <c r="Z46" s="246" t="s">
        <v>759</v>
      </c>
      <c r="AA46" s="246" t="s">
        <v>863</v>
      </c>
      <c r="AB46" s="317" t="s">
        <v>873</v>
      </c>
      <c r="AC46" s="30"/>
      <c r="AD46" s="31" t="s">
        <v>247</v>
      </c>
      <c r="AE46" s="31" t="s">
        <v>247</v>
      </c>
      <c r="AF46" s="31" t="s">
        <v>247</v>
      </c>
      <c r="AG46" s="31" t="s">
        <v>247</v>
      </c>
      <c r="AH46" s="31" t="s">
        <v>247</v>
      </c>
      <c r="AI46" s="31" t="s">
        <v>247</v>
      </c>
      <c r="AJ46" s="31" t="s">
        <v>247</v>
      </c>
      <c r="AK46" s="31" t="s">
        <v>247</v>
      </c>
      <c r="AL46" s="31" t="s">
        <v>247</v>
      </c>
      <c r="AM46" s="31" t="s">
        <v>247</v>
      </c>
      <c r="AN46" s="31" t="s">
        <v>247</v>
      </c>
      <c r="AO46" s="31" t="s">
        <v>247</v>
      </c>
      <c r="AP46" s="32"/>
      <c r="AQ46" s="250" t="s">
        <v>874</v>
      </c>
      <c r="AR46" s="97" t="s">
        <v>311</v>
      </c>
      <c r="AS46" s="250" t="s">
        <v>40</v>
      </c>
      <c r="AT46" s="98" t="s">
        <v>875</v>
      </c>
    </row>
    <row r="47" spans="1:46" ht="66" customHeight="1" x14ac:dyDescent="0.25">
      <c r="A47" s="548"/>
      <c r="B47" s="548"/>
      <c r="C47" s="548"/>
      <c r="D47" s="245"/>
      <c r="E47" s="563"/>
      <c r="F47" s="249"/>
      <c r="G47" s="249"/>
      <c r="H47" s="249"/>
      <c r="I47" s="250" t="s">
        <v>876</v>
      </c>
      <c r="J47" s="323" t="s">
        <v>877</v>
      </c>
      <c r="K47" s="250" t="s">
        <v>718</v>
      </c>
      <c r="L47" s="97" t="s">
        <v>878</v>
      </c>
      <c r="M47" s="97">
        <v>0</v>
      </c>
      <c r="N47" s="97">
        <v>1</v>
      </c>
      <c r="O47" s="284"/>
      <c r="P47" s="250"/>
      <c r="Q47" s="250" t="s">
        <v>870</v>
      </c>
      <c r="R47" s="250"/>
      <c r="S47" s="250" t="s">
        <v>870</v>
      </c>
      <c r="T47" s="250"/>
      <c r="U47" s="250" t="s">
        <v>870</v>
      </c>
      <c r="V47" s="250"/>
      <c r="W47" s="250" t="s">
        <v>870</v>
      </c>
      <c r="X47" s="323" t="s">
        <v>879</v>
      </c>
      <c r="Y47" s="250" t="s">
        <v>880</v>
      </c>
      <c r="Z47" s="250" t="s">
        <v>184</v>
      </c>
      <c r="AA47" s="250" t="s">
        <v>881</v>
      </c>
      <c r="AB47" s="30" t="s">
        <v>882</v>
      </c>
      <c r="AC47" s="30"/>
      <c r="AD47" s="31" t="s">
        <v>247</v>
      </c>
      <c r="AE47" s="31" t="s">
        <v>247</v>
      </c>
      <c r="AF47" s="31" t="s">
        <v>247</v>
      </c>
      <c r="AG47" s="31" t="s">
        <v>247</v>
      </c>
      <c r="AH47" s="31" t="s">
        <v>247</v>
      </c>
      <c r="AI47" s="31" t="s">
        <v>247</v>
      </c>
      <c r="AJ47" s="31" t="s">
        <v>247</v>
      </c>
      <c r="AK47" s="31" t="s">
        <v>247</v>
      </c>
      <c r="AL47" s="31" t="s">
        <v>247</v>
      </c>
      <c r="AM47" s="31" t="s">
        <v>247</v>
      </c>
      <c r="AN47" s="31" t="s">
        <v>247</v>
      </c>
      <c r="AO47" s="31" t="s">
        <v>247</v>
      </c>
      <c r="AP47" s="32"/>
      <c r="AQ47" s="250" t="s">
        <v>883</v>
      </c>
      <c r="AR47" s="97" t="s">
        <v>39</v>
      </c>
      <c r="AS47" s="250" t="s">
        <v>78</v>
      </c>
      <c r="AT47" s="98" t="s">
        <v>884</v>
      </c>
    </row>
    <row r="48" spans="1:46" ht="66" customHeight="1" x14ac:dyDescent="0.25">
      <c r="A48" s="548"/>
      <c r="B48" s="548"/>
      <c r="C48" s="548"/>
      <c r="D48" s="245"/>
      <c r="E48" s="563"/>
      <c r="F48" s="249"/>
      <c r="G48" s="249"/>
      <c r="H48" s="249"/>
      <c r="I48" s="248" t="s">
        <v>885</v>
      </c>
      <c r="J48" s="324" t="s">
        <v>886</v>
      </c>
      <c r="K48" s="250" t="s">
        <v>0</v>
      </c>
      <c r="L48" s="325" t="s">
        <v>887</v>
      </c>
      <c r="M48" s="325">
        <v>1</v>
      </c>
      <c r="N48" s="325">
        <v>1</v>
      </c>
      <c r="O48" s="326"/>
      <c r="P48" s="248"/>
      <c r="Q48" s="327">
        <v>0</v>
      </c>
      <c r="R48" s="327"/>
      <c r="S48" s="327">
        <v>0</v>
      </c>
      <c r="T48" s="248"/>
      <c r="U48" s="325">
        <v>0.5</v>
      </c>
      <c r="V48" s="248"/>
      <c r="W48" s="325">
        <v>0.5</v>
      </c>
      <c r="X48" s="328" t="s">
        <v>888</v>
      </c>
      <c r="Y48" s="248" t="s">
        <v>889</v>
      </c>
      <c r="Z48" s="248" t="s">
        <v>184</v>
      </c>
      <c r="AA48" s="248" t="s">
        <v>826</v>
      </c>
      <c r="AB48" s="329" t="s">
        <v>890</v>
      </c>
      <c r="AC48" s="30"/>
      <c r="AD48" s="31"/>
      <c r="AE48" s="31"/>
      <c r="AF48" s="31"/>
      <c r="AG48" s="31"/>
      <c r="AH48" s="31"/>
      <c r="AI48" s="31"/>
      <c r="AJ48" s="31"/>
      <c r="AK48" s="31"/>
      <c r="AL48" s="31" t="s">
        <v>247</v>
      </c>
      <c r="AM48" s="31"/>
      <c r="AN48" s="31"/>
      <c r="AO48" s="31"/>
      <c r="AP48" s="32" t="s">
        <v>891</v>
      </c>
      <c r="AQ48" s="250" t="s">
        <v>892</v>
      </c>
      <c r="AR48" s="97" t="s">
        <v>311</v>
      </c>
      <c r="AS48" s="250" t="s">
        <v>40</v>
      </c>
      <c r="AT48" s="98" t="s">
        <v>893</v>
      </c>
    </row>
    <row r="49" spans="1:46" ht="66" customHeight="1" x14ac:dyDescent="0.25">
      <c r="A49" s="548"/>
      <c r="B49" s="548"/>
      <c r="C49" s="548"/>
      <c r="D49" s="245"/>
      <c r="E49" s="563"/>
      <c r="F49" s="249"/>
      <c r="G49" s="249"/>
      <c r="H49" s="249"/>
      <c r="I49" s="250" t="s">
        <v>894</v>
      </c>
      <c r="J49" s="30" t="s">
        <v>895</v>
      </c>
      <c r="K49" s="250" t="s">
        <v>718</v>
      </c>
      <c r="L49" s="97" t="s">
        <v>896</v>
      </c>
      <c r="M49" s="97">
        <v>0.5</v>
      </c>
      <c r="N49" s="283">
        <v>1</v>
      </c>
      <c r="O49" s="315"/>
      <c r="P49" s="330"/>
      <c r="Q49" s="97">
        <v>0.1</v>
      </c>
      <c r="R49" s="331"/>
      <c r="S49" s="97">
        <v>0.1</v>
      </c>
      <c r="T49" s="331"/>
      <c r="U49" s="97">
        <v>0.1</v>
      </c>
      <c r="V49" s="332"/>
      <c r="W49" s="300">
        <v>0.2</v>
      </c>
      <c r="X49" s="30" t="s">
        <v>897</v>
      </c>
      <c r="Y49" s="30" t="s">
        <v>898</v>
      </c>
      <c r="Z49" s="250" t="s">
        <v>730</v>
      </c>
      <c r="AA49" s="250" t="s">
        <v>731</v>
      </c>
      <c r="AB49" s="30" t="s">
        <v>899</v>
      </c>
      <c r="AC49" s="121"/>
      <c r="AD49" s="31"/>
      <c r="AE49" s="31"/>
      <c r="AF49" s="31"/>
      <c r="AG49" s="31" t="s">
        <v>247</v>
      </c>
      <c r="AH49" s="31"/>
      <c r="AI49" s="31"/>
      <c r="AJ49" s="31"/>
      <c r="AK49" s="31"/>
      <c r="AL49" s="31" t="s">
        <v>247</v>
      </c>
      <c r="AM49" s="31"/>
      <c r="AN49" s="31"/>
      <c r="AO49" s="31"/>
      <c r="AP49" s="315"/>
      <c r="AQ49" s="250" t="s">
        <v>900</v>
      </c>
      <c r="AR49" s="97" t="s">
        <v>39</v>
      </c>
      <c r="AS49" s="250" t="s">
        <v>78</v>
      </c>
      <c r="AT49" s="250" t="s">
        <v>901</v>
      </c>
    </row>
    <row r="50" spans="1:46" ht="66" customHeight="1" x14ac:dyDescent="0.25">
      <c r="A50" s="548"/>
      <c r="B50" s="548"/>
      <c r="C50" s="548"/>
      <c r="D50" s="245"/>
      <c r="E50" s="563"/>
      <c r="F50" s="249"/>
      <c r="G50" s="249"/>
      <c r="H50" s="249"/>
      <c r="I50" s="137" t="s">
        <v>902</v>
      </c>
      <c r="J50" s="282" t="s">
        <v>903</v>
      </c>
      <c r="K50" s="250" t="s">
        <v>718</v>
      </c>
      <c r="L50" s="97" t="s">
        <v>727</v>
      </c>
      <c r="M50" s="97">
        <v>0</v>
      </c>
      <c r="N50" s="283">
        <v>1</v>
      </c>
      <c r="O50" s="333"/>
      <c r="P50" s="334"/>
      <c r="Q50" s="97">
        <v>0.25</v>
      </c>
      <c r="R50" s="334"/>
      <c r="S50" s="97">
        <v>0.25</v>
      </c>
      <c r="T50" s="334"/>
      <c r="U50" s="97">
        <v>0.25</v>
      </c>
      <c r="V50" s="334"/>
      <c r="W50" s="97">
        <v>0.25</v>
      </c>
      <c r="X50" s="30" t="s">
        <v>904</v>
      </c>
      <c r="Y50" s="250" t="s">
        <v>905</v>
      </c>
      <c r="Z50" s="250" t="s">
        <v>730</v>
      </c>
      <c r="AA50" s="250" t="s">
        <v>731</v>
      </c>
      <c r="AB50" s="250" t="s">
        <v>906</v>
      </c>
      <c r="AC50" s="30"/>
      <c r="AD50" s="31"/>
      <c r="AE50" s="31"/>
      <c r="AF50" s="31"/>
      <c r="AG50" s="31" t="s">
        <v>247</v>
      </c>
      <c r="AH50" s="31"/>
      <c r="AI50" s="31"/>
      <c r="AJ50" s="31" t="s">
        <v>247</v>
      </c>
      <c r="AK50" s="31"/>
      <c r="AL50" s="31"/>
      <c r="AM50" s="31"/>
      <c r="AN50" s="31"/>
      <c r="AO50" s="31"/>
      <c r="AP50" s="32"/>
      <c r="AQ50" s="250" t="s">
        <v>848</v>
      </c>
      <c r="AR50" s="97" t="s">
        <v>907</v>
      </c>
      <c r="AS50" s="250" t="s">
        <v>78</v>
      </c>
      <c r="AT50" s="121"/>
    </row>
    <row r="51" spans="1:46" ht="116.25" customHeight="1" x14ac:dyDescent="0.25">
      <c r="A51" s="548"/>
      <c r="B51" s="548"/>
      <c r="C51" s="548"/>
      <c r="D51" s="245"/>
      <c r="E51" s="563"/>
      <c r="F51" s="249"/>
      <c r="G51" s="249"/>
      <c r="H51" s="249"/>
      <c r="I51" s="250" t="s">
        <v>908</v>
      </c>
      <c r="J51" s="310" t="s">
        <v>909</v>
      </c>
      <c r="K51" s="250" t="s">
        <v>718</v>
      </c>
      <c r="L51" s="97" t="s">
        <v>910</v>
      </c>
      <c r="M51" s="97">
        <v>0.5</v>
      </c>
      <c r="N51" s="283">
        <v>1</v>
      </c>
      <c r="O51" s="307"/>
      <c r="P51" s="250"/>
      <c r="Q51" s="97">
        <v>0.1</v>
      </c>
      <c r="R51" s="250"/>
      <c r="S51" s="97">
        <v>0.1</v>
      </c>
      <c r="T51" s="250"/>
      <c r="U51" s="97">
        <v>0.1</v>
      </c>
      <c r="V51" s="250"/>
      <c r="W51" s="97">
        <v>0.2</v>
      </c>
      <c r="X51" s="30" t="s">
        <v>911</v>
      </c>
      <c r="Y51" s="250" t="s">
        <v>905</v>
      </c>
      <c r="Z51" s="250" t="s">
        <v>730</v>
      </c>
      <c r="AA51" s="250" t="s">
        <v>731</v>
      </c>
      <c r="AB51" s="26" t="s">
        <v>912</v>
      </c>
      <c r="AC51" s="30"/>
      <c r="AD51" s="31" t="s">
        <v>247</v>
      </c>
      <c r="AE51" s="31" t="s">
        <v>247</v>
      </c>
      <c r="AF51" s="31" t="s">
        <v>247</v>
      </c>
      <c r="AG51" s="31" t="s">
        <v>247</v>
      </c>
      <c r="AH51" s="31" t="s">
        <v>247</v>
      </c>
      <c r="AI51" s="31" t="s">
        <v>247</v>
      </c>
      <c r="AJ51" s="31" t="s">
        <v>247</v>
      </c>
      <c r="AK51" s="31" t="s">
        <v>247</v>
      </c>
      <c r="AL51" s="31" t="s">
        <v>247</v>
      </c>
      <c r="AM51" s="31" t="s">
        <v>247</v>
      </c>
      <c r="AN51" s="31" t="s">
        <v>247</v>
      </c>
      <c r="AO51" s="31" t="s">
        <v>247</v>
      </c>
      <c r="AP51" s="32"/>
      <c r="AQ51" s="250" t="s">
        <v>913</v>
      </c>
      <c r="AR51" s="97" t="s">
        <v>39</v>
      </c>
      <c r="AS51" s="250" t="s">
        <v>78</v>
      </c>
      <c r="AT51" s="98" t="s">
        <v>914</v>
      </c>
    </row>
    <row r="52" spans="1:46" ht="84" customHeight="1" x14ac:dyDescent="0.25">
      <c r="A52" s="548"/>
      <c r="B52" s="548"/>
      <c r="C52" s="548"/>
      <c r="D52" s="533" t="s">
        <v>49</v>
      </c>
      <c r="E52" s="564" t="s">
        <v>50</v>
      </c>
      <c r="F52" s="127"/>
      <c r="G52" s="127"/>
      <c r="H52" s="127"/>
      <c r="I52" s="15" t="s">
        <v>362</v>
      </c>
      <c r="J52" s="134" t="s">
        <v>363</v>
      </c>
      <c r="K52" s="533" t="s">
        <v>42</v>
      </c>
      <c r="L52" s="127" t="s">
        <v>76</v>
      </c>
      <c r="M52" s="35">
        <v>0</v>
      </c>
      <c r="N52" s="148">
        <v>0.5</v>
      </c>
      <c r="O52" s="81">
        <v>0</v>
      </c>
      <c r="P52" s="81"/>
      <c r="Q52" s="97">
        <v>0.25</v>
      </c>
      <c r="R52" s="25"/>
      <c r="S52" s="97">
        <v>0.25</v>
      </c>
      <c r="T52" s="150"/>
      <c r="U52" s="151"/>
      <c r="V52" s="150"/>
      <c r="W52" s="151"/>
      <c r="X52" s="533" t="s">
        <v>364</v>
      </c>
      <c r="Y52" s="15" t="s">
        <v>365</v>
      </c>
      <c r="Z52" s="15" t="s">
        <v>187</v>
      </c>
      <c r="AA52" s="15" t="s">
        <v>60</v>
      </c>
      <c r="AB52" s="15" t="s">
        <v>366</v>
      </c>
      <c r="AC52" s="83"/>
      <c r="AD52" s="152"/>
      <c r="AE52" s="153">
        <v>1</v>
      </c>
      <c r="AF52" s="153"/>
      <c r="AG52" s="153"/>
      <c r="AH52" s="153">
        <v>2</v>
      </c>
      <c r="AI52" s="153"/>
      <c r="AJ52" s="153"/>
      <c r="AK52" s="153"/>
      <c r="AL52" s="152"/>
      <c r="AM52" s="152"/>
      <c r="AN52" s="152"/>
      <c r="AO52" s="152"/>
      <c r="AP52" s="44">
        <v>0</v>
      </c>
      <c r="AQ52" s="38">
        <v>0</v>
      </c>
      <c r="AR52" s="35" t="s">
        <v>45</v>
      </c>
      <c r="AS52" s="127" t="s">
        <v>78</v>
      </c>
      <c r="AT52" s="38">
        <v>0</v>
      </c>
    </row>
    <row r="53" spans="1:46" ht="97.5" customHeight="1" x14ac:dyDescent="0.25">
      <c r="A53" s="548"/>
      <c r="B53" s="548"/>
      <c r="C53" s="548"/>
      <c r="D53" s="563"/>
      <c r="E53" s="565"/>
      <c r="F53" s="127"/>
      <c r="G53" s="127"/>
      <c r="H53" s="127"/>
      <c r="I53" s="129" t="s">
        <v>77</v>
      </c>
      <c r="J53" s="129" t="s">
        <v>367</v>
      </c>
      <c r="K53" s="563"/>
      <c r="L53" s="128" t="s">
        <v>76</v>
      </c>
      <c r="M53" s="214">
        <v>0</v>
      </c>
      <c r="N53" s="224">
        <v>1</v>
      </c>
      <c r="O53" s="128">
        <v>0</v>
      </c>
      <c r="P53" s="128"/>
      <c r="Q53" s="225"/>
      <c r="R53" s="131"/>
      <c r="S53" s="225"/>
      <c r="T53" s="131"/>
      <c r="U53" s="226">
        <v>0.5</v>
      </c>
      <c r="V53" s="131"/>
      <c r="W53" s="226">
        <v>0.5</v>
      </c>
      <c r="X53" s="563"/>
      <c r="Y53" s="129" t="s">
        <v>368</v>
      </c>
      <c r="Z53" s="129" t="s">
        <v>187</v>
      </c>
      <c r="AA53" s="129" t="s">
        <v>60</v>
      </c>
      <c r="AB53" s="129" t="s">
        <v>369</v>
      </c>
      <c r="AC53" s="129"/>
      <c r="AD53" s="221"/>
      <c r="AE53" s="221"/>
      <c r="AF53" s="221"/>
      <c r="AG53" s="221"/>
      <c r="AH53" s="221"/>
      <c r="AI53" s="221"/>
      <c r="AJ53" s="221"/>
      <c r="AK53" s="221">
        <v>1</v>
      </c>
      <c r="AL53" s="221"/>
      <c r="AM53" s="221">
        <v>2</v>
      </c>
      <c r="AN53" s="221"/>
      <c r="AO53" s="221"/>
      <c r="AP53" s="133">
        <v>0</v>
      </c>
      <c r="AQ53" s="227" t="s">
        <v>370</v>
      </c>
      <c r="AR53" s="214" t="s">
        <v>45</v>
      </c>
      <c r="AS53" s="128" t="s">
        <v>78</v>
      </c>
      <c r="AT53" s="128" t="s">
        <v>371</v>
      </c>
    </row>
    <row r="54" spans="1:46" ht="28.5" x14ac:dyDescent="0.25">
      <c r="A54" s="548"/>
      <c r="B54" s="548"/>
      <c r="C54" s="548"/>
      <c r="D54" s="563"/>
      <c r="E54" s="564" t="s">
        <v>51</v>
      </c>
      <c r="F54" s="127"/>
      <c r="G54" s="127"/>
      <c r="H54" s="127"/>
      <c r="I54" s="558" t="s">
        <v>648</v>
      </c>
      <c r="J54" s="559" t="s">
        <v>649</v>
      </c>
      <c r="K54" s="559" t="s">
        <v>42</v>
      </c>
      <c r="L54" s="559" t="s">
        <v>650</v>
      </c>
      <c r="M54" s="559">
        <v>3</v>
      </c>
      <c r="N54" s="559" t="s">
        <v>651</v>
      </c>
      <c r="O54" s="560"/>
      <c r="P54" s="554"/>
      <c r="Q54" s="554">
        <v>1</v>
      </c>
      <c r="R54" s="554"/>
      <c r="S54" s="554">
        <v>1</v>
      </c>
      <c r="T54" s="554"/>
      <c r="U54" s="554">
        <v>1</v>
      </c>
      <c r="V54" s="554"/>
      <c r="W54" s="554">
        <v>1</v>
      </c>
      <c r="X54" s="558" t="s">
        <v>652</v>
      </c>
      <c r="Y54" s="559" t="s">
        <v>653</v>
      </c>
      <c r="Z54" s="559" t="s">
        <v>654</v>
      </c>
      <c r="AA54" s="215" t="s">
        <v>183</v>
      </c>
      <c r="AB54" s="216" t="s">
        <v>655</v>
      </c>
      <c r="AC54" s="216"/>
      <c r="AD54" s="229"/>
      <c r="AE54" s="234">
        <v>1.1000000000000001</v>
      </c>
      <c r="AF54" s="234">
        <v>1.1000000000000001</v>
      </c>
      <c r="AG54" s="234">
        <v>1.1000000000000001</v>
      </c>
      <c r="AH54" s="234">
        <v>1.1000000000000001</v>
      </c>
      <c r="AI54" s="234">
        <v>1.1000000000000001</v>
      </c>
      <c r="AJ54" s="234">
        <v>1.1000000000000001</v>
      </c>
      <c r="AK54" s="234">
        <v>1.1000000000000001</v>
      </c>
      <c r="AL54" s="234">
        <v>1.1000000000000001</v>
      </c>
      <c r="AM54" s="234">
        <v>1.1000000000000001</v>
      </c>
      <c r="AN54" s="234">
        <v>1.1000000000000001</v>
      </c>
      <c r="AO54" s="234">
        <v>1.1000000000000001</v>
      </c>
      <c r="AP54" s="216"/>
      <c r="AQ54" s="558" t="s">
        <v>656</v>
      </c>
      <c r="AR54" s="558" t="s">
        <v>657</v>
      </c>
      <c r="AS54" s="558" t="s">
        <v>658</v>
      </c>
      <c r="AT54" s="558" t="s">
        <v>659</v>
      </c>
    </row>
    <row r="55" spans="1:46" ht="28.5" x14ac:dyDescent="0.25">
      <c r="A55" s="548"/>
      <c r="B55" s="548"/>
      <c r="C55" s="548"/>
      <c r="D55" s="563"/>
      <c r="E55" s="572"/>
      <c r="F55" s="127"/>
      <c r="G55" s="127"/>
      <c r="H55" s="127"/>
      <c r="I55" s="558"/>
      <c r="J55" s="559"/>
      <c r="K55" s="559"/>
      <c r="L55" s="559"/>
      <c r="M55" s="559"/>
      <c r="N55" s="559"/>
      <c r="O55" s="560"/>
      <c r="P55" s="554"/>
      <c r="Q55" s="554"/>
      <c r="R55" s="554"/>
      <c r="S55" s="554"/>
      <c r="T55" s="554"/>
      <c r="U55" s="554"/>
      <c r="V55" s="554"/>
      <c r="W55" s="554"/>
      <c r="X55" s="558"/>
      <c r="Y55" s="559"/>
      <c r="Z55" s="559"/>
      <c r="AA55" s="215" t="s">
        <v>660</v>
      </c>
      <c r="AB55" s="216" t="s">
        <v>661</v>
      </c>
      <c r="AC55" s="216"/>
      <c r="AD55" s="229"/>
      <c r="AE55" s="234">
        <v>2</v>
      </c>
      <c r="AF55" s="234">
        <v>2</v>
      </c>
      <c r="AG55" s="234">
        <v>2</v>
      </c>
      <c r="AH55" s="231"/>
      <c r="AI55" s="231"/>
      <c r="AJ55" s="232"/>
      <c r="AK55" s="232"/>
      <c r="AL55" s="232"/>
      <c r="AM55" s="232"/>
      <c r="AN55" s="232"/>
      <c r="AO55" s="232"/>
      <c r="AP55" s="216"/>
      <c r="AQ55" s="558"/>
      <c r="AR55" s="558"/>
      <c r="AS55" s="558"/>
      <c r="AT55" s="558"/>
    </row>
    <row r="56" spans="1:46" ht="28.5" customHeight="1" x14ac:dyDescent="0.25">
      <c r="A56" s="548"/>
      <c r="B56" s="548"/>
      <c r="C56" s="548"/>
      <c r="D56" s="563"/>
      <c r="E56" s="572"/>
      <c r="F56" s="127"/>
      <c r="G56" s="127"/>
      <c r="H56" s="127"/>
      <c r="I56" s="558"/>
      <c r="J56" s="559"/>
      <c r="K56" s="559"/>
      <c r="L56" s="559"/>
      <c r="M56" s="559"/>
      <c r="N56" s="559"/>
      <c r="O56" s="560"/>
      <c r="P56" s="554"/>
      <c r="Q56" s="554"/>
      <c r="R56" s="554"/>
      <c r="S56" s="554"/>
      <c r="T56" s="554"/>
      <c r="U56" s="554"/>
      <c r="V56" s="554"/>
      <c r="W56" s="554"/>
      <c r="X56" s="558"/>
      <c r="Y56" s="559"/>
      <c r="Z56" s="559"/>
      <c r="AA56" s="215" t="s">
        <v>660</v>
      </c>
      <c r="AB56" s="216" t="s">
        <v>662</v>
      </c>
      <c r="AC56" s="216"/>
      <c r="AD56" s="229"/>
      <c r="AE56" s="232"/>
      <c r="AF56" s="232"/>
      <c r="AG56" s="234">
        <v>3</v>
      </c>
      <c r="AH56" s="234">
        <v>3</v>
      </c>
      <c r="AI56" s="234">
        <v>3</v>
      </c>
      <c r="AJ56" s="234">
        <v>3</v>
      </c>
      <c r="AK56" s="234">
        <v>3</v>
      </c>
      <c r="AL56" s="234">
        <v>3</v>
      </c>
      <c r="AM56" s="234">
        <v>3</v>
      </c>
      <c r="AN56" s="234">
        <v>3</v>
      </c>
      <c r="AO56" s="234">
        <v>3</v>
      </c>
      <c r="AP56" s="216"/>
      <c r="AQ56" s="558" t="s">
        <v>663</v>
      </c>
      <c r="AR56" s="558" t="s">
        <v>664</v>
      </c>
      <c r="AS56" s="558" t="s">
        <v>657</v>
      </c>
      <c r="AT56" s="558" t="s">
        <v>665</v>
      </c>
    </row>
    <row r="57" spans="1:46" ht="28.5" x14ac:dyDescent="0.25">
      <c r="A57" s="548"/>
      <c r="B57" s="548"/>
      <c r="C57" s="548"/>
      <c r="D57" s="563"/>
      <c r="E57" s="572"/>
      <c r="F57" s="127"/>
      <c r="G57" s="127"/>
      <c r="H57" s="127"/>
      <c r="I57" s="558"/>
      <c r="J57" s="559"/>
      <c r="K57" s="559"/>
      <c r="L57" s="559"/>
      <c r="M57" s="559"/>
      <c r="N57" s="559"/>
      <c r="O57" s="560"/>
      <c r="P57" s="554"/>
      <c r="Q57" s="554"/>
      <c r="R57" s="554"/>
      <c r="S57" s="554"/>
      <c r="T57" s="554"/>
      <c r="U57" s="554"/>
      <c r="V57" s="554"/>
      <c r="W57" s="554"/>
      <c r="X57" s="558"/>
      <c r="Y57" s="559"/>
      <c r="Z57" s="559"/>
      <c r="AA57" s="215" t="s">
        <v>666</v>
      </c>
      <c r="AB57" s="216" t="s">
        <v>667</v>
      </c>
      <c r="AC57" s="216"/>
      <c r="AD57" s="229"/>
      <c r="AE57" s="232"/>
      <c r="AF57" s="232"/>
      <c r="AG57" s="232"/>
      <c r="AH57" s="234">
        <v>4</v>
      </c>
      <c r="AI57" s="234">
        <v>4</v>
      </c>
      <c r="AJ57" s="234">
        <v>4</v>
      </c>
      <c r="AK57" s="234">
        <v>4</v>
      </c>
      <c r="AL57" s="234">
        <v>4</v>
      </c>
      <c r="AM57" s="234">
        <v>4</v>
      </c>
      <c r="AN57" s="234">
        <v>4</v>
      </c>
      <c r="AO57" s="234">
        <v>4</v>
      </c>
      <c r="AP57" s="216"/>
      <c r="AQ57" s="558"/>
      <c r="AR57" s="558"/>
      <c r="AS57" s="558"/>
      <c r="AT57" s="558"/>
    </row>
    <row r="58" spans="1:46" ht="28.5" x14ac:dyDescent="0.25">
      <c r="A58" s="548"/>
      <c r="B58" s="548"/>
      <c r="C58" s="548"/>
      <c r="D58" s="563"/>
      <c r="E58" s="572"/>
      <c r="F58" s="127"/>
      <c r="G58" s="127"/>
      <c r="H58" s="127"/>
      <c r="I58" s="558"/>
      <c r="J58" s="559"/>
      <c r="K58" s="559"/>
      <c r="L58" s="559"/>
      <c r="M58" s="559"/>
      <c r="N58" s="559"/>
      <c r="O58" s="560"/>
      <c r="P58" s="554"/>
      <c r="Q58" s="554"/>
      <c r="R58" s="554"/>
      <c r="S58" s="554"/>
      <c r="T58" s="554"/>
      <c r="U58" s="554"/>
      <c r="V58" s="554"/>
      <c r="W58" s="554"/>
      <c r="X58" s="558"/>
      <c r="Y58" s="559"/>
      <c r="Z58" s="559"/>
      <c r="AA58" s="215" t="s">
        <v>666</v>
      </c>
      <c r="AB58" s="216" t="s">
        <v>668</v>
      </c>
      <c r="AC58" s="216"/>
      <c r="AD58" s="229"/>
      <c r="AE58" s="232"/>
      <c r="AF58" s="232"/>
      <c r="AG58" s="232"/>
      <c r="AH58" s="232"/>
      <c r="AI58" s="234">
        <v>5</v>
      </c>
      <c r="AJ58" s="234">
        <v>5</v>
      </c>
      <c r="AK58" s="234">
        <v>5</v>
      </c>
      <c r="AL58" s="234">
        <v>5</v>
      </c>
      <c r="AM58" s="234">
        <v>5</v>
      </c>
      <c r="AN58" s="234">
        <v>5</v>
      </c>
      <c r="AO58" s="234">
        <v>5</v>
      </c>
      <c r="AP58" s="216"/>
      <c r="AQ58" s="558"/>
      <c r="AR58" s="558"/>
      <c r="AS58" s="558"/>
      <c r="AT58" s="558"/>
    </row>
    <row r="59" spans="1:46" ht="42.75" customHeight="1" x14ac:dyDescent="0.25">
      <c r="A59" s="548"/>
      <c r="B59" s="548"/>
      <c r="C59" s="548"/>
      <c r="D59" s="563"/>
      <c r="E59" s="572"/>
      <c r="F59" s="127"/>
      <c r="G59" s="127"/>
      <c r="H59" s="127"/>
      <c r="I59" s="559" t="s">
        <v>669</v>
      </c>
      <c r="J59" s="559" t="s">
        <v>670</v>
      </c>
      <c r="K59" s="559" t="s">
        <v>42</v>
      </c>
      <c r="L59" s="559" t="s">
        <v>671</v>
      </c>
      <c r="M59" s="561">
        <v>0.47</v>
      </c>
      <c r="N59" s="561">
        <v>1</v>
      </c>
      <c r="O59" s="562"/>
      <c r="P59" s="562"/>
      <c r="Q59" s="566">
        <v>0.64600000000000002</v>
      </c>
      <c r="R59" s="566"/>
      <c r="S59" s="566">
        <v>0.82199999999999995</v>
      </c>
      <c r="T59" s="566"/>
      <c r="U59" s="566">
        <v>1</v>
      </c>
      <c r="V59" s="567"/>
      <c r="W59" s="562"/>
      <c r="X59" s="558" t="s">
        <v>672</v>
      </c>
      <c r="Y59" s="559" t="s">
        <v>673</v>
      </c>
      <c r="Z59" s="559" t="s">
        <v>674</v>
      </c>
      <c r="AA59" s="216" t="s">
        <v>675</v>
      </c>
      <c r="AB59" s="216" t="s">
        <v>676</v>
      </c>
      <c r="AC59" s="216"/>
      <c r="AD59" s="231">
        <v>1</v>
      </c>
      <c r="AE59" s="232"/>
      <c r="AF59" s="232"/>
      <c r="AG59" s="232"/>
      <c r="AH59" s="232"/>
      <c r="AI59" s="232"/>
      <c r="AJ59" s="232"/>
      <c r="AK59" s="232"/>
      <c r="AL59" s="232"/>
      <c r="AM59" s="232"/>
      <c r="AN59" s="232"/>
      <c r="AO59" s="232"/>
      <c r="AP59" s="216"/>
      <c r="AQ59" s="559" t="s">
        <v>677</v>
      </c>
      <c r="AR59" s="559" t="s">
        <v>657</v>
      </c>
      <c r="AS59" s="559" t="s">
        <v>657</v>
      </c>
      <c r="AT59" s="559" t="s">
        <v>678</v>
      </c>
    </row>
    <row r="60" spans="1:46" ht="20.25" x14ac:dyDescent="0.25">
      <c r="A60" s="548"/>
      <c r="B60" s="548"/>
      <c r="C60" s="548"/>
      <c r="D60" s="563"/>
      <c r="E60" s="572"/>
      <c r="F60" s="127"/>
      <c r="G60" s="127"/>
      <c r="H60" s="127"/>
      <c r="I60" s="559"/>
      <c r="J60" s="559"/>
      <c r="K60" s="559"/>
      <c r="L60" s="559"/>
      <c r="M60" s="559"/>
      <c r="N60" s="559"/>
      <c r="O60" s="562"/>
      <c r="P60" s="562"/>
      <c r="Q60" s="566"/>
      <c r="R60" s="566"/>
      <c r="S60" s="566"/>
      <c r="T60" s="566"/>
      <c r="U60" s="566"/>
      <c r="V60" s="567"/>
      <c r="W60" s="562"/>
      <c r="X60" s="558"/>
      <c r="Y60" s="559"/>
      <c r="Z60" s="559"/>
      <c r="AA60" s="216" t="s">
        <v>679</v>
      </c>
      <c r="AB60" s="216" t="s">
        <v>680</v>
      </c>
      <c r="AC60" s="216"/>
      <c r="AD60" s="231">
        <v>2</v>
      </c>
      <c r="AE60" s="232"/>
      <c r="AF60" s="232"/>
      <c r="AG60" s="232"/>
      <c r="AH60" s="232"/>
      <c r="AI60" s="232"/>
      <c r="AJ60" s="232"/>
      <c r="AK60" s="232"/>
      <c r="AL60" s="232"/>
      <c r="AM60" s="232"/>
      <c r="AN60" s="232"/>
      <c r="AO60" s="232"/>
      <c r="AP60" s="216"/>
      <c r="AQ60" s="559"/>
      <c r="AR60" s="559"/>
      <c r="AS60" s="559"/>
      <c r="AT60" s="559"/>
    </row>
    <row r="61" spans="1:46" ht="42.75" customHeight="1" x14ac:dyDescent="0.25">
      <c r="A61" s="548"/>
      <c r="B61" s="548"/>
      <c r="C61" s="548"/>
      <c r="D61" s="563"/>
      <c r="E61" s="572"/>
      <c r="F61" s="127"/>
      <c r="G61" s="127"/>
      <c r="H61" s="127"/>
      <c r="I61" s="559"/>
      <c r="J61" s="559"/>
      <c r="K61" s="559"/>
      <c r="L61" s="559"/>
      <c r="M61" s="559"/>
      <c r="N61" s="559"/>
      <c r="O61" s="562"/>
      <c r="P61" s="562"/>
      <c r="Q61" s="566"/>
      <c r="R61" s="566"/>
      <c r="S61" s="566"/>
      <c r="T61" s="566"/>
      <c r="U61" s="566"/>
      <c r="V61" s="567"/>
      <c r="W61" s="562"/>
      <c r="X61" s="558"/>
      <c r="Y61" s="559"/>
      <c r="Z61" s="559"/>
      <c r="AA61" s="216" t="s">
        <v>178</v>
      </c>
      <c r="AB61" s="216" t="s">
        <v>681</v>
      </c>
      <c r="AC61" s="216"/>
      <c r="AD61" s="229"/>
      <c r="AE61" s="234">
        <v>3</v>
      </c>
      <c r="AF61" s="234">
        <v>3</v>
      </c>
      <c r="AG61" s="232"/>
      <c r="AH61" s="232"/>
      <c r="AI61" s="232"/>
      <c r="AJ61" s="232"/>
      <c r="AK61" s="232"/>
      <c r="AL61" s="232"/>
      <c r="AM61" s="232"/>
      <c r="AN61" s="232"/>
      <c r="AO61" s="232"/>
      <c r="AP61" s="216"/>
      <c r="AQ61" s="559" t="s">
        <v>682</v>
      </c>
      <c r="AR61" s="559" t="s">
        <v>263</v>
      </c>
      <c r="AS61" s="559" t="s">
        <v>664</v>
      </c>
      <c r="AT61" s="559" t="s">
        <v>683</v>
      </c>
    </row>
    <row r="62" spans="1:46" ht="28.5" x14ac:dyDescent="0.25">
      <c r="A62" s="548"/>
      <c r="B62" s="548"/>
      <c r="C62" s="548"/>
      <c r="D62" s="563"/>
      <c r="E62" s="572"/>
      <c r="F62" s="127"/>
      <c r="G62" s="127"/>
      <c r="H62" s="127"/>
      <c r="I62" s="559"/>
      <c r="J62" s="559"/>
      <c r="K62" s="559"/>
      <c r="L62" s="559"/>
      <c r="M62" s="559"/>
      <c r="N62" s="559"/>
      <c r="O62" s="562"/>
      <c r="P62" s="562"/>
      <c r="Q62" s="566"/>
      <c r="R62" s="566"/>
      <c r="S62" s="566"/>
      <c r="T62" s="566"/>
      <c r="U62" s="566"/>
      <c r="V62" s="567"/>
      <c r="W62" s="562"/>
      <c r="X62" s="558"/>
      <c r="Y62" s="559"/>
      <c r="Z62" s="559"/>
      <c r="AA62" s="216" t="s">
        <v>684</v>
      </c>
      <c r="AB62" s="216" t="s">
        <v>685</v>
      </c>
      <c r="AC62" s="216"/>
      <c r="AD62" s="229"/>
      <c r="AE62" s="232"/>
      <c r="AF62" s="568">
        <v>4</v>
      </c>
      <c r="AG62" s="568">
        <v>3.4</v>
      </c>
      <c r="AH62" s="232"/>
      <c r="AI62" s="232"/>
      <c r="AJ62" s="232"/>
      <c r="AK62" s="232"/>
      <c r="AL62" s="232"/>
      <c r="AM62" s="232"/>
      <c r="AN62" s="232"/>
      <c r="AO62" s="232"/>
      <c r="AP62" s="216"/>
      <c r="AQ62" s="559"/>
      <c r="AR62" s="559"/>
      <c r="AS62" s="559"/>
      <c r="AT62" s="559"/>
    </row>
    <row r="63" spans="1:46" ht="28.5" customHeight="1" x14ac:dyDescent="0.25">
      <c r="A63" s="548"/>
      <c r="B63" s="548"/>
      <c r="C63" s="548"/>
      <c r="D63" s="563"/>
      <c r="E63" s="572"/>
      <c r="F63" s="127"/>
      <c r="G63" s="127"/>
      <c r="H63" s="127"/>
      <c r="I63" s="559"/>
      <c r="J63" s="559"/>
      <c r="K63" s="559"/>
      <c r="L63" s="559"/>
      <c r="M63" s="559"/>
      <c r="N63" s="559"/>
      <c r="O63" s="562"/>
      <c r="P63" s="562"/>
      <c r="Q63" s="566"/>
      <c r="R63" s="566"/>
      <c r="S63" s="566"/>
      <c r="T63" s="566"/>
      <c r="U63" s="566"/>
      <c r="V63" s="567"/>
      <c r="W63" s="562"/>
      <c r="X63" s="558"/>
      <c r="Y63" s="559"/>
      <c r="Z63" s="559"/>
      <c r="AA63" s="216" t="s">
        <v>377</v>
      </c>
      <c r="AB63" s="216" t="s">
        <v>686</v>
      </c>
      <c r="AC63" s="216"/>
      <c r="AD63" s="229"/>
      <c r="AE63" s="232"/>
      <c r="AF63" s="232"/>
      <c r="AG63" s="234">
        <v>5</v>
      </c>
      <c r="AH63" s="234">
        <v>5</v>
      </c>
      <c r="AI63" s="232"/>
      <c r="AJ63" s="232"/>
      <c r="AK63" s="232"/>
      <c r="AL63" s="232"/>
      <c r="AM63" s="232"/>
      <c r="AN63" s="232"/>
      <c r="AO63" s="232"/>
      <c r="AP63" s="216"/>
      <c r="AQ63" s="559" t="s">
        <v>687</v>
      </c>
      <c r="AR63" s="559" t="s">
        <v>263</v>
      </c>
      <c r="AS63" s="559" t="s">
        <v>263</v>
      </c>
      <c r="AT63" s="559" t="s">
        <v>688</v>
      </c>
    </row>
    <row r="64" spans="1:46" ht="28.5" x14ac:dyDescent="0.25">
      <c r="A64" s="548"/>
      <c r="B64" s="548"/>
      <c r="C64" s="548"/>
      <c r="D64" s="563"/>
      <c r="E64" s="572"/>
      <c r="F64" s="127"/>
      <c r="G64" s="127"/>
      <c r="H64" s="127"/>
      <c r="I64" s="559"/>
      <c r="J64" s="559"/>
      <c r="K64" s="559"/>
      <c r="L64" s="559"/>
      <c r="M64" s="559"/>
      <c r="N64" s="559"/>
      <c r="O64" s="562"/>
      <c r="P64" s="562"/>
      <c r="Q64" s="566"/>
      <c r="R64" s="566"/>
      <c r="S64" s="566"/>
      <c r="T64" s="566"/>
      <c r="U64" s="566"/>
      <c r="V64" s="567"/>
      <c r="W64" s="562"/>
      <c r="X64" s="558"/>
      <c r="Y64" s="559"/>
      <c r="Z64" s="559"/>
      <c r="AA64" s="216" t="s">
        <v>550</v>
      </c>
      <c r="AB64" s="216" t="s">
        <v>689</v>
      </c>
      <c r="AC64" s="216"/>
      <c r="AD64" s="229"/>
      <c r="AE64" s="232"/>
      <c r="AF64" s="232"/>
      <c r="AG64" s="232"/>
      <c r="AH64" s="234">
        <v>6</v>
      </c>
      <c r="AI64" s="234">
        <v>6</v>
      </c>
      <c r="AJ64" s="232"/>
      <c r="AK64" s="232"/>
      <c r="AL64" s="232"/>
      <c r="AM64" s="232"/>
      <c r="AN64" s="232"/>
      <c r="AO64" s="232"/>
      <c r="AP64" s="216"/>
      <c r="AQ64" s="559"/>
      <c r="AR64" s="559"/>
      <c r="AS64" s="559"/>
      <c r="AT64" s="559"/>
    </row>
    <row r="65" spans="1:46" ht="28.5" x14ac:dyDescent="0.25">
      <c r="A65" s="548"/>
      <c r="B65" s="548"/>
      <c r="C65" s="548"/>
      <c r="D65" s="563"/>
      <c r="E65" s="572"/>
      <c r="F65" s="127"/>
      <c r="G65" s="127"/>
      <c r="H65" s="127"/>
      <c r="I65" s="559"/>
      <c r="J65" s="559"/>
      <c r="K65" s="559"/>
      <c r="L65" s="559"/>
      <c r="M65" s="559"/>
      <c r="N65" s="559"/>
      <c r="O65" s="562"/>
      <c r="P65" s="562"/>
      <c r="Q65" s="566"/>
      <c r="R65" s="566"/>
      <c r="S65" s="566"/>
      <c r="T65" s="566"/>
      <c r="U65" s="566"/>
      <c r="V65" s="567"/>
      <c r="W65" s="562"/>
      <c r="X65" s="558"/>
      <c r="Y65" s="559"/>
      <c r="Z65" s="559"/>
      <c r="AA65" s="216" t="s">
        <v>690</v>
      </c>
      <c r="AB65" s="216" t="s">
        <v>691</v>
      </c>
      <c r="AC65" s="216"/>
      <c r="AD65" s="229"/>
      <c r="AE65" s="232"/>
      <c r="AF65" s="232"/>
      <c r="AG65" s="232"/>
      <c r="AH65" s="234">
        <v>7</v>
      </c>
      <c r="AI65" s="234">
        <v>7</v>
      </c>
      <c r="AJ65" s="232"/>
      <c r="AK65" s="232"/>
      <c r="AL65" s="232"/>
      <c r="AM65" s="232"/>
      <c r="AN65" s="232"/>
      <c r="AO65" s="232"/>
      <c r="AP65" s="216"/>
      <c r="AQ65" s="559"/>
      <c r="AR65" s="559"/>
      <c r="AS65" s="559"/>
      <c r="AT65" s="559"/>
    </row>
    <row r="66" spans="1:46" ht="33.75" customHeight="1" x14ac:dyDescent="0.25">
      <c r="A66" s="548"/>
      <c r="B66" s="548"/>
      <c r="C66" s="548"/>
      <c r="D66" s="563"/>
      <c r="E66" s="572"/>
      <c r="F66" s="127"/>
      <c r="G66" s="127"/>
      <c r="H66" s="127"/>
      <c r="I66" s="559" t="s">
        <v>692</v>
      </c>
      <c r="J66" s="559" t="s">
        <v>693</v>
      </c>
      <c r="K66" s="559" t="s">
        <v>42</v>
      </c>
      <c r="L66" s="569" t="s">
        <v>694</v>
      </c>
      <c r="M66" s="570">
        <v>0</v>
      </c>
      <c r="N66" s="570">
        <v>12</v>
      </c>
      <c r="O66" s="571"/>
      <c r="P66" s="571"/>
      <c r="Q66" s="555">
        <v>3</v>
      </c>
      <c r="R66" s="555"/>
      <c r="S66" s="555">
        <v>6</v>
      </c>
      <c r="T66" s="555"/>
      <c r="U66" s="555">
        <v>9</v>
      </c>
      <c r="V66" s="555"/>
      <c r="W66" s="555">
        <v>12</v>
      </c>
      <c r="X66" s="573" t="s">
        <v>695</v>
      </c>
      <c r="Y66" s="574" t="s">
        <v>696</v>
      </c>
      <c r="Z66" s="569" t="s">
        <v>697</v>
      </c>
      <c r="AA66" s="569" t="s">
        <v>60</v>
      </c>
      <c r="AB66" s="216" t="s">
        <v>698</v>
      </c>
      <c r="AC66" s="216"/>
      <c r="AD66" s="233">
        <v>1</v>
      </c>
      <c r="AE66" s="230"/>
      <c r="AF66" s="230"/>
      <c r="AG66" s="230"/>
      <c r="AH66" s="230"/>
      <c r="AI66" s="230"/>
      <c r="AJ66" s="230"/>
      <c r="AK66" s="230"/>
      <c r="AL66" s="230"/>
      <c r="AM66" s="230"/>
      <c r="AN66" s="230"/>
      <c r="AO66" s="230"/>
      <c r="AP66" s="222"/>
      <c r="AQ66" s="558" t="s">
        <v>677</v>
      </c>
      <c r="AR66" s="558" t="s">
        <v>657</v>
      </c>
      <c r="AS66" s="558" t="s">
        <v>657</v>
      </c>
      <c r="AT66" s="558" t="s">
        <v>678</v>
      </c>
    </row>
    <row r="67" spans="1:46" ht="24" customHeight="1" x14ac:dyDescent="0.25">
      <c r="A67" s="548"/>
      <c r="B67" s="548"/>
      <c r="C67" s="548"/>
      <c r="D67" s="563"/>
      <c r="E67" s="572"/>
      <c r="F67" s="127"/>
      <c r="G67" s="127"/>
      <c r="H67" s="127"/>
      <c r="I67" s="559"/>
      <c r="J67" s="559"/>
      <c r="K67" s="559"/>
      <c r="L67" s="569"/>
      <c r="M67" s="570"/>
      <c r="N67" s="570"/>
      <c r="O67" s="571"/>
      <c r="P67" s="571"/>
      <c r="Q67" s="555"/>
      <c r="R67" s="555"/>
      <c r="S67" s="555"/>
      <c r="T67" s="555"/>
      <c r="U67" s="555"/>
      <c r="V67" s="555"/>
      <c r="W67" s="555"/>
      <c r="X67" s="573"/>
      <c r="Y67" s="574"/>
      <c r="Z67" s="569"/>
      <c r="AA67" s="569"/>
      <c r="AB67" s="223" t="s">
        <v>699</v>
      </c>
      <c r="AC67" s="223"/>
      <c r="AD67" s="235">
        <v>2</v>
      </c>
      <c r="AE67" s="235">
        <v>2</v>
      </c>
      <c r="AF67" s="235">
        <v>2</v>
      </c>
      <c r="AG67" s="235">
        <v>2</v>
      </c>
      <c r="AH67" s="235">
        <v>2</v>
      </c>
      <c r="AI67" s="235">
        <v>2</v>
      </c>
      <c r="AJ67" s="235">
        <v>2</v>
      </c>
      <c r="AK67" s="235">
        <v>2</v>
      </c>
      <c r="AL67" s="235">
        <v>2</v>
      </c>
      <c r="AM67" s="235">
        <v>2</v>
      </c>
      <c r="AN67" s="235">
        <v>2</v>
      </c>
      <c r="AO67" s="235">
        <v>2</v>
      </c>
      <c r="AP67" s="222"/>
      <c r="AQ67" s="558"/>
      <c r="AR67" s="558"/>
      <c r="AS67" s="558"/>
      <c r="AT67" s="558"/>
    </row>
    <row r="68" spans="1:46" ht="15.75" customHeight="1" x14ac:dyDescent="0.25">
      <c r="A68" s="548"/>
      <c r="B68" s="548"/>
      <c r="C68" s="548"/>
      <c r="D68" s="563"/>
      <c r="E68" s="533" t="s">
        <v>52</v>
      </c>
      <c r="F68" s="127"/>
      <c r="G68" s="127"/>
      <c r="H68" s="127"/>
      <c r="I68" s="563" t="s">
        <v>231</v>
      </c>
      <c r="J68" s="563" t="s">
        <v>232</v>
      </c>
      <c r="K68" s="563" t="s">
        <v>233</v>
      </c>
      <c r="L68" s="563" t="s">
        <v>338</v>
      </c>
      <c r="M68" s="563" t="s">
        <v>234</v>
      </c>
      <c r="N68" s="556">
        <v>1</v>
      </c>
      <c r="O68" s="556"/>
      <c r="P68" s="563"/>
      <c r="Q68" s="556">
        <v>0.25</v>
      </c>
      <c r="R68" s="556"/>
      <c r="S68" s="563">
        <v>0.25</v>
      </c>
      <c r="T68" s="556"/>
      <c r="U68" s="556">
        <v>0.25</v>
      </c>
      <c r="V68" s="563"/>
      <c r="W68" s="556">
        <v>0.25</v>
      </c>
      <c r="X68" s="556" t="s">
        <v>235</v>
      </c>
      <c r="Y68" s="563" t="s">
        <v>236</v>
      </c>
      <c r="Z68" s="556" t="s">
        <v>194</v>
      </c>
      <c r="AA68" s="556" t="s">
        <v>179</v>
      </c>
      <c r="AB68" s="228" t="s">
        <v>339</v>
      </c>
      <c r="AC68" s="130"/>
      <c r="AD68" s="132">
        <v>1</v>
      </c>
      <c r="AE68" s="132">
        <v>1</v>
      </c>
      <c r="AF68" s="132">
        <v>1</v>
      </c>
      <c r="AG68" s="132"/>
      <c r="AH68" s="132"/>
      <c r="AI68" s="132"/>
      <c r="AJ68" s="132"/>
      <c r="AK68" s="132"/>
      <c r="AL68" s="132"/>
      <c r="AM68" s="132"/>
      <c r="AN68" s="132"/>
      <c r="AO68" s="132"/>
      <c r="AP68" s="563"/>
      <c r="AQ68" s="556" t="s">
        <v>237</v>
      </c>
      <c r="AR68" s="556" t="s">
        <v>39</v>
      </c>
      <c r="AS68" s="563" t="s">
        <v>78</v>
      </c>
      <c r="AT68" s="556" t="s">
        <v>238</v>
      </c>
    </row>
    <row r="69" spans="1:46" ht="15.75" x14ac:dyDescent="0.25">
      <c r="A69" s="548"/>
      <c r="B69" s="548"/>
      <c r="C69" s="548"/>
      <c r="D69" s="563"/>
      <c r="E69" s="563"/>
      <c r="F69" s="127"/>
      <c r="G69" s="127"/>
      <c r="H69" s="127"/>
      <c r="I69" s="563"/>
      <c r="J69" s="563"/>
      <c r="K69" s="563"/>
      <c r="L69" s="563"/>
      <c r="M69" s="563"/>
      <c r="N69" s="556"/>
      <c r="O69" s="556"/>
      <c r="P69" s="563"/>
      <c r="Q69" s="556"/>
      <c r="R69" s="556"/>
      <c r="S69" s="563"/>
      <c r="T69" s="556"/>
      <c r="U69" s="556"/>
      <c r="V69" s="563"/>
      <c r="W69" s="556"/>
      <c r="X69" s="556"/>
      <c r="Y69" s="563"/>
      <c r="Z69" s="556"/>
      <c r="AA69" s="556"/>
      <c r="AB69" s="144" t="s">
        <v>340</v>
      </c>
      <c r="AC69" s="15"/>
      <c r="AD69" s="25"/>
      <c r="AE69" s="25">
        <v>2</v>
      </c>
      <c r="AF69" s="25"/>
      <c r="AG69" s="25"/>
      <c r="AH69" s="25"/>
      <c r="AI69" s="25"/>
      <c r="AJ69" s="25"/>
      <c r="AK69" s="25"/>
      <c r="AL69" s="25"/>
      <c r="AM69" s="25"/>
      <c r="AN69" s="25"/>
      <c r="AO69" s="25"/>
      <c r="AP69" s="563"/>
      <c r="AQ69" s="556"/>
      <c r="AR69" s="556"/>
      <c r="AS69" s="563"/>
      <c r="AT69" s="556"/>
    </row>
    <row r="70" spans="1:46" ht="31.5" x14ac:dyDescent="0.25">
      <c r="A70" s="548"/>
      <c r="B70" s="548"/>
      <c r="C70" s="548"/>
      <c r="D70" s="563"/>
      <c r="E70" s="563"/>
      <c r="F70" s="127"/>
      <c r="G70" s="127"/>
      <c r="H70" s="127"/>
      <c r="I70" s="563"/>
      <c r="J70" s="563"/>
      <c r="K70" s="563"/>
      <c r="L70" s="563"/>
      <c r="M70" s="563"/>
      <c r="N70" s="556"/>
      <c r="O70" s="556"/>
      <c r="P70" s="563"/>
      <c r="Q70" s="556"/>
      <c r="R70" s="556"/>
      <c r="S70" s="563"/>
      <c r="T70" s="556"/>
      <c r="U70" s="556"/>
      <c r="V70" s="563"/>
      <c r="W70" s="556"/>
      <c r="X70" s="556"/>
      <c r="Y70" s="563"/>
      <c r="Z70" s="556"/>
      <c r="AA70" s="556"/>
      <c r="AB70" s="145" t="s">
        <v>341</v>
      </c>
      <c r="AC70" s="54"/>
      <c r="AD70" s="213"/>
      <c r="AE70" s="213">
        <v>3</v>
      </c>
      <c r="AF70" s="213">
        <v>3</v>
      </c>
      <c r="AG70" s="213">
        <v>3</v>
      </c>
      <c r="AH70" s="213">
        <v>3</v>
      </c>
      <c r="AI70" s="213">
        <v>3</v>
      </c>
      <c r="AJ70" s="213">
        <v>3</v>
      </c>
      <c r="AK70" s="213">
        <v>3</v>
      </c>
      <c r="AL70" s="213">
        <v>3</v>
      </c>
      <c r="AM70" s="213">
        <v>3</v>
      </c>
      <c r="AN70" s="213">
        <v>3</v>
      </c>
      <c r="AO70" s="213">
        <v>3</v>
      </c>
      <c r="AP70" s="563"/>
      <c r="AQ70" s="556"/>
      <c r="AR70" s="556"/>
      <c r="AS70" s="563"/>
      <c r="AT70" s="556"/>
    </row>
    <row r="71" spans="1:46" ht="15.75" x14ac:dyDescent="0.25">
      <c r="A71" s="548"/>
      <c r="B71" s="548"/>
      <c r="C71" s="548"/>
      <c r="D71" s="563"/>
      <c r="E71" s="563"/>
      <c r="F71" s="127"/>
      <c r="G71" s="127"/>
      <c r="H71" s="127"/>
      <c r="I71" s="563"/>
      <c r="J71" s="563"/>
      <c r="K71" s="563"/>
      <c r="L71" s="563"/>
      <c r="M71" s="563"/>
      <c r="N71" s="556"/>
      <c r="O71" s="556"/>
      <c r="P71" s="563"/>
      <c r="Q71" s="556"/>
      <c r="R71" s="556"/>
      <c r="S71" s="563"/>
      <c r="T71" s="556"/>
      <c r="U71" s="556"/>
      <c r="V71" s="563"/>
      <c r="W71" s="556"/>
      <c r="X71" s="556"/>
      <c r="Y71" s="563"/>
      <c r="Z71" s="556"/>
      <c r="AA71" s="556"/>
      <c r="AB71" s="82" t="s">
        <v>342</v>
      </c>
      <c r="AC71" s="54"/>
      <c r="AD71" s="213">
        <v>4</v>
      </c>
      <c r="AE71" s="213">
        <v>4</v>
      </c>
      <c r="AF71" s="213"/>
      <c r="AG71" s="213"/>
      <c r="AH71" s="213"/>
      <c r="AI71" s="213"/>
      <c r="AJ71" s="213"/>
      <c r="AK71" s="213"/>
      <c r="AL71" s="213"/>
      <c r="AM71" s="213"/>
      <c r="AN71" s="213"/>
      <c r="AO71" s="213"/>
      <c r="AP71" s="563"/>
      <c r="AQ71" s="556"/>
      <c r="AR71" s="556"/>
      <c r="AS71" s="563"/>
      <c r="AT71" s="556"/>
    </row>
    <row r="72" spans="1:46" ht="15.75" x14ac:dyDescent="0.25">
      <c r="A72" s="548"/>
      <c r="B72" s="548"/>
      <c r="C72" s="548"/>
      <c r="D72" s="563"/>
      <c r="E72" s="563"/>
      <c r="F72" s="127"/>
      <c r="G72" s="127"/>
      <c r="H72" s="127"/>
      <c r="I72" s="563"/>
      <c r="J72" s="563"/>
      <c r="K72" s="563"/>
      <c r="L72" s="563"/>
      <c r="M72" s="563"/>
      <c r="N72" s="556"/>
      <c r="O72" s="556"/>
      <c r="P72" s="563"/>
      <c r="Q72" s="556"/>
      <c r="R72" s="556"/>
      <c r="S72" s="563"/>
      <c r="T72" s="556"/>
      <c r="U72" s="556"/>
      <c r="V72" s="563"/>
      <c r="W72" s="556"/>
      <c r="X72" s="556"/>
      <c r="Y72" s="563"/>
      <c r="Z72" s="556"/>
      <c r="AA72" s="556"/>
      <c r="AB72" s="146" t="s">
        <v>343</v>
      </c>
      <c r="AC72" s="54"/>
      <c r="AD72" s="213">
        <v>5</v>
      </c>
      <c r="AE72" s="213">
        <v>5</v>
      </c>
      <c r="AF72" s="213">
        <v>5</v>
      </c>
      <c r="AG72" s="213">
        <v>5</v>
      </c>
      <c r="AH72" s="213">
        <v>5</v>
      </c>
      <c r="AI72" s="213">
        <v>5</v>
      </c>
      <c r="AJ72" s="213">
        <v>5</v>
      </c>
      <c r="AK72" s="213">
        <v>5</v>
      </c>
      <c r="AL72" s="213">
        <v>5</v>
      </c>
      <c r="AM72" s="213">
        <v>5</v>
      </c>
      <c r="AN72" s="213">
        <v>5</v>
      </c>
      <c r="AO72" s="213">
        <v>5</v>
      </c>
      <c r="AP72" s="563"/>
      <c r="AQ72" s="556"/>
      <c r="AR72" s="556"/>
      <c r="AS72" s="563"/>
      <c r="AT72" s="556"/>
    </row>
    <row r="73" spans="1:46" ht="31.5" x14ac:dyDescent="0.25">
      <c r="A73" s="548"/>
      <c r="B73" s="548"/>
      <c r="C73" s="548"/>
      <c r="D73" s="563"/>
      <c r="E73" s="563"/>
      <c r="F73" s="127"/>
      <c r="G73" s="127"/>
      <c r="H73" s="127"/>
      <c r="I73" s="563"/>
      <c r="J73" s="563"/>
      <c r="K73" s="563"/>
      <c r="L73" s="563"/>
      <c r="M73" s="563"/>
      <c r="N73" s="556"/>
      <c r="O73" s="556"/>
      <c r="P73" s="563"/>
      <c r="Q73" s="556"/>
      <c r="R73" s="556"/>
      <c r="S73" s="563"/>
      <c r="T73" s="556"/>
      <c r="U73" s="556"/>
      <c r="V73" s="563"/>
      <c r="W73" s="556"/>
      <c r="X73" s="556"/>
      <c r="Y73" s="563"/>
      <c r="Z73" s="556"/>
      <c r="AA73" s="556"/>
      <c r="AB73" s="147" t="s">
        <v>344</v>
      </c>
      <c r="AC73" s="54"/>
      <c r="AD73" s="213">
        <v>6</v>
      </c>
      <c r="AE73" s="213">
        <v>6</v>
      </c>
      <c r="AF73" s="213">
        <v>6</v>
      </c>
      <c r="AG73" s="213">
        <v>6</v>
      </c>
      <c r="AH73" s="213">
        <v>6</v>
      </c>
      <c r="AI73" s="213">
        <v>6</v>
      </c>
      <c r="AJ73" s="213">
        <v>6</v>
      </c>
      <c r="AK73" s="213">
        <v>6</v>
      </c>
      <c r="AL73" s="213">
        <v>6</v>
      </c>
      <c r="AM73" s="213">
        <v>6</v>
      </c>
      <c r="AN73" s="213">
        <v>6</v>
      </c>
      <c r="AO73" s="213">
        <v>6</v>
      </c>
      <c r="AP73" s="563"/>
      <c r="AQ73" s="556"/>
      <c r="AR73" s="556"/>
      <c r="AS73" s="563"/>
      <c r="AT73" s="556"/>
    </row>
    <row r="74" spans="1:46" ht="30" x14ac:dyDescent="0.25">
      <c r="A74" s="548"/>
      <c r="B74" s="548"/>
      <c r="C74" s="548"/>
      <c r="D74" s="563"/>
      <c r="E74" s="563"/>
      <c r="F74" s="127"/>
      <c r="G74" s="127"/>
      <c r="H74" s="127"/>
      <c r="I74" s="563"/>
      <c r="J74" s="563"/>
      <c r="K74" s="563"/>
      <c r="L74" s="563"/>
      <c r="M74" s="563"/>
      <c r="N74" s="556"/>
      <c r="O74" s="556"/>
      <c r="P74" s="563"/>
      <c r="Q74" s="556"/>
      <c r="R74" s="556"/>
      <c r="S74" s="563"/>
      <c r="T74" s="556"/>
      <c r="U74" s="556"/>
      <c r="V74" s="563"/>
      <c r="W74" s="556"/>
      <c r="X74" s="556"/>
      <c r="Y74" s="563"/>
      <c r="Z74" s="556"/>
      <c r="AA74" s="556"/>
      <c r="AB74" s="142" t="s">
        <v>345</v>
      </c>
      <c r="AC74" s="54"/>
      <c r="AD74" s="213"/>
      <c r="AE74" s="213">
        <v>7</v>
      </c>
      <c r="AF74" s="213">
        <v>7</v>
      </c>
      <c r="AG74" s="213">
        <v>7</v>
      </c>
      <c r="AH74" s="213"/>
      <c r="AI74" s="213"/>
      <c r="AJ74" s="213"/>
      <c r="AK74" s="213"/>
      <c r="AL74" s="213"/>
      <c r="AM74" s="213"/>
      <c r="AN74" s="213"/>
      <c r="AO74" s="213"/>
      <c r="AP74" s="563"/>
      <c r="AQ74" s="556"/>
      <c r="AR74" s="556"/>
      <c r="AS74" s="563"/>
      <c r="AT74" s="556"/>
    </row>
    <row r="75" spans="1:46" ht="15.75" x14ac:dyDescent="0.25">
      <c r="A75" s="548"/>
      <c r="B75" s="548"/>
      <c r="C75" s="548"/>
      <c r="D75" s="563"/>
      <c r="E75" s="563"/>
      <c r="F75" s="127"/>
      <c r="G75" s="127"/>
      <c r="H75" s="127"/>
      <c r="I75" s="563"/>
      <c r="J75" s="563"/>
      <c r="K75" s="563"/>
      <c r="L75" s="563"/>
      <c r="M75" s="563"/>
      <c r="N75" s="556"/>
      <c r="O75" s="556"/>
      <c r="P75" s="563"/>
      <c r="Q75" s="556"/>
      <c r="R75" s="556"/>
      <c r="S75" s="563"/>
      <c r="T75" s="556"/>
      <c r="U75" s="556"/>
      <c r="V75" s="563"/>
      <c r="W75" s="556"/>
      <c r="X75" s="556"/>
      <c r="Y75" s="563"/>
      <c r="Z75" s="556"/>
      <c r="AA75" s="556"/>
      <c r="AB75" s="68" t="s">
        <v>346</v>
      </c>
      <c r="AC75" s="54"/>
      <c r="AD75" s="213"/>
      <c r="AE75" s="213"/>
      <c r="AF75" s="213">
        <v>8</v>
      </c>
      <c r="AG75" s="213">
        <v>8</v>
      </c>
      <c r="AH75" s="213">
        <v>8</v>
      </c>
      <c r="AI75" s="213"/>
      <c r="AJ75" s="213"/>
      <c r="AK75" s="213"/>
      <c r="AL75" s="213"/>
      <c r="AM75" s="213"/>
      <c r="AN75" s="213"/>
      <c r="AO75" s="213"/>
      <c r="AP75" s="563"/>
      <c r="AQ75" s="556"/>
      <c r="AR75" s="556"/>
      <c r="AS75" s="563"/>
      <c r="AT75" s="556"/>
    </row>
    <row r="76" spans="1:46" ht="15.75" x14ac:dyDescent="0.25">
      <c r="A76" s="548"/>
      <c r="B76" s="548"/>
      <c r="C76" s="548"/>
      <c r="D76" s="563"/>
      <c r="E76" s="563"/>
      <c r="F76" s="127"/>
      <c r="G76" s="127"/>
      <c r="H76" s="127"/>
      <c r="I76" s="563"/>
      <c r="J76" s="563"/>
      <c r="K76" s="563"/>
      <c r="L76" s="563"/>
      <c r="M76" s="563"/>
      <c r="N76" s="556"/>
      <c r="O76" s="556"/>
      <c r="P76" s="563"/>
      <c r="Q76" s="556"/>
      <c r="R76" s="556"/>
      <c r="S76" s="563"/>
      <c r="T76" s="556"/>
      <c r="U76" s="556"/>
      <c r="V76" s="563"/>
      <c r="W76" s="556"/>
      <c r="X76" s="556"/>
      <c r="Y76" s="563"/>
      <c r="Z76" s="556"/>
      <c r="AA76" s="556"/>
      <c r="AB76" s="68" t="s">
        <v>347</v>
      </c>
      <c r="AC76" s="54"/>
      <c r="AD76" s="213"/>
      <c r="AE76" s="213"/>
      <c r="AF76" s="213"/>
      <c r="AG76" s="213">
        <v>9</v>
      </c>
      <c r="AH76" s="213">
        <v>9</v>
      </c>
      <c r="AI76" s="213">
        <v>9</v>
      </c>
      <c r="AJ76" s="213">
        <v>9</v>
      </c>
      <c r="AK76" s="213"/>
      <c r="AL76" s="213"/>
      <c r="AM76" s="213"/>
      <c r="AN76" s="213"/>
      <c r="AO76" s="213"/>
      <c r="AP76" s="563"/>
      <c r="AQ76" s="556"/>
      <c r="AR76" s="556"/>
      <c r="AS76" s="563"/>
      <c r="AT76" s="556"/>
    </row>
    <row r="77" spans="1:46" ht="15.75" x14ac:dyDescent="0.25">
      <c r="A77" s="548"/>
      <c r="B77" s="548"/>
      <c r="C77" s="548"/>
      <c r="D77" s="563"/>
      <c r="E77" s="563"/>
      <c r="F77" s="127"/>
      <c r="G77" s="127"/>
      <c r="H77" s="127"/>
      <c r="I77" s="563"/>
      <c r="J77" s="563"/>
      <c r="K77" s="563"/>
      <c r="L77" s="563"/>
      <c r="M77" s="563"/>
      <c r="N77" s="556"/>
      <c r="O77" s="556"/>
      <c r="P77" s="563"/>
      <c r="Q77" s="556"/>
      <c r="R77" s="556"/>
      <c r="S77" s="563"/>
      <c r="T77" s="556"/>
      <c r="U77" s="556"/>
      <c r="V77" s="563"/>
      <c r="W77" s="556"/>
      <c r="X77" s="556"/>
      <c r="Y77" s="563"/>
      <c r="Z77" s="556"/>
      <c r="AA77" s="556"/>
      <c r="AB77" s="68" t="s">
        <v>348</v>
      </c>
      <c r="AC77" s="54"/>
      <c r="AD77" s="213"/>
      <c r="AE77" s="213"/>
      <c r="AF77" s="213"/>
      <c r="AG77" s="213"/>
      <c r="AH77" s="213"/>
      <c r="AI77" s="213"/>
      <c r="AJ77" s="213"/>
      <c r="AK77" s="213"/>
      <c r="AL77" s="213"/>
      <c r="AM77" s="213">
        <v>10</v>
      </c>
      <c r="AN77" s="213">
        <v>10</v>
      </c>
      <c r="AO77" s="213">
        <v>10</v>
      </c>
      <c r="AP77" s="563"/>
      <c r="AQ77" s="556"/>
      <c r="AR77" s="556"/>
      <c r="AS77" s="563"/>
      <c r="AT77" s="556"/>
    </row>
    <row r="78" spans="1:46" ht="15.75" x14ac:dyDescent="0.25">
      <c r="A78" s="548"/>
      <c r="B78" s="548"/>
      <c r="C78" s="548"/>
      <c r="D78" s="563"/>
      <c r="E78" s="563"/>
      <c r="F78" s="127"/>
      <c r="G78" s="127"/>
      <c r="H78" s="127"/>
      <c r="I78" s="563"/>
      <c r="J78" s="563"/>
      <c r="K78" s="563"/>
      <c r="L78" s="563"/>
      <c r="M78" s="563"/>
      <c r="N78" s="556"/>
      <c r="O78" s="556"/>
      <c r="P78" s="563"/>
      <c r="Q78" s="556"/>
      <c r="R78" s="556"/>
      <c r="S78" s="563"/>
      <c r="T78" s="556"/>
      <c r="U78" s="556"/>
      <c r="V78" s="563"/>
      <c r="W78" s="556"/>
      <c r="X78" s="556"/>
      <c r="Y78" s="563"/>
      <c r="Z78" s="556"/>
      <c r="AA78" s="556"/>
      <c r="AB78" s="68" t="s">
        <v>349</v>
      </c>
      <c r="AC78" s="54"/>
      <c r="AD78" s="213">
        <v>11</v>
      </c>
      <c r="AE78" s="213">
        <v>11</v>
      </c>
      <c r="AF78" s="213">
        <v>11</v>
      </c>
      <c r="AG78" s="213">
        <v>11</v>
      </c>
      <c r="AH78" s="213">
        <v>11</v>
      </c>
      <c r="AI78" s="213">
        <v>11</v>
      </c>
      <c r="AJ78" s="213">
        <v>11</v>
      </c>
      <c r="AK78" s="213">
        <v>11</v>
      </c>
      <c r="AL78" s="213">
        <v>11</v>
      </c>
      <c r="AM78" s="213">
        <v>11</v>
      </c>
      <c r="AN78" s="213"/>
      <c r="AO78" s="213"/>
      <c r="AP78" s="563"/>
      <c r="AQ78" s="556"/>
      <c r="AR78" s="556"/>
      <c r="AS78" s="563"/>
      <c r="AT78" s="556"/>
    </row>
    <row r="79" spans="1:46" ht="15.75" x14ac:dyDescent="0.25">
      <c r="A79" s="548"/>
      <c r="B79" s="548"/>
      <c r="C79" s="548"/>
      <c r="D79" s="563"/>
      <c r="E79" s="563"/>
      <c r="F79" s="127"/>
      <c r="G79" s="127"/>
      <c r="H79" s="127"/>
      <c r="I79" s="563"/>
      <c r="J79" s="563"/>
      <c r="K79" s="563"/>
      <c r="L79" s="563"/>
      <c r="M79" s="563"/>
      <c r="N79" s="556"/>
      <c r="O79" s="556"/>
      <c r="P79" s="563"/>
      <c r="Q79" s="556"/>
      <c r="R79" s="556"/>
      <c r="S79" s="563"/>
      <c r="T79" s="556"/>
      <c r="U79" s="556"/>
      <c r="V79" s="563"/>
      <c r="W79" s="556"/>
      <c r="X79" s="556"/>
      <c r="Y79" s="563"/>
      <c r="Z79" s="556"/>
      <c r="AA79" s="556"/>
      <c r="AB79" s="68" t="s">
        <v>350</v>
      </c>
      <c r="AC79" s="54"/>
      <c r="AD79" s="213">
        <v>12</v>
      </c>
      <c r="AE79" s="213">
        <v>12</v>
      </c>
      <c r="AF79" s="213">
        <v>12</v>
      </c>
      <c r="AG79" s="213">
        <v>12</v>
      </c>
      <c r="AH79" s="213">
        <v>12</v>
      </c>
      <c r="AI79" s="213">
        <v>12</v>
      </c>
      <c r="AJ79" s="213">
        <v>12</v>
      </c>
      <c r="AK79" s="213"/>
      <c r="AL79" s="213"/>
      <c r="AM79" s="213"/>
      <c r="AN79" s="213"/>
      <c r="AO79" s="213"/>
      <c r="AP79" s="563"/>
      <c r="AQ79" s="556"/>
      <c r="AR79" s="556"/>
      <c r="AS79" s="563"/>
      <c r="AT79" s="556"/>
    </row>
    <row r="80" spans="1:46" ht="15.75" x14ac:dyDescent="0.25">
      <c r="A80" s="548"/>
      <c r="B80" s="548"/>
      <c r="C80" s="548"/>
      <c r="D80" s="563"/>
      <c r="E80" s="563"/>
      <c r="F80" s="127"/>
      <c r="G80" s="127"/>
      <c r="H80" s="127"/>
      <c r="I80" s="563"/>
      <c r="J80" s="563"/>
      <c r="K80" s="563"/>
      <c r="L80" s="563"/>
      <c r="M80" s="563"/>
      <c r="N80" s="556"/>
      <c r="O80" s="556"/>
      <c r="P80" s="563"/>
      <c r="Q80" s="556"/>
      <c r="R80" s="556"/>
      <c r="S80" s="563"/>
      <c r="T80" s="556"/>
      <c r="U80" s="556"/>
      <c r="V80" s="563"/>
      <c r="W80" s="556"/>
      <c r="X80" s="556"/>
      <c r="Y80" s="563"/>
      <c r="Z80" s="556"/>
      <c r="AA80" s="556"/>
      <c r="AB80" s="68" t="s">
        <v>351</v>
      </c>
      <c r="AC80" s="54"/>
      <c r="AD80" s="213"/>
      <c r="AE80" s="213"/>
      <c r="AF80" s="213"/>
      <c r="AG80" s="213"/>
      <c r="AH80" s="213"/>
      <c r="AI80" s="213">
        <v>13</v>
      </c>
      <c r="AJ80" s="213">
        <v>13</v>
      </c>
      <c r="AK80" s="213">
        <v>13</v>
      </c>
      <c r="AL80" s="213"/>
      <c r="AM80" s="213"/>
      <c r="AN80" s="213"/>
      <c r="AO80" s="213"/>
      <c r="AP80" s="563"/>
      <c r="AQ80" s="556"/>
      <c r="AR80" s="556"/>
      <c r="AS80" s="563"/>
      <c r="AT80" s="556"/>
    </row>
    <row r="81" spans="1:46" ht="15.75" x14ac:dyDescent="0.25">
      <c r="A81" s="548"/>
      <c r="B81" s="548"/>
      <c r="C81" s="548"/>
      <c r="D81" s="563"/>
      <c r="E81" s="563"/>
      <c r="F81" s="127"/>
      <c r="G81" s="127"/>
      <c r="H81" s="127"/>
      <c r="I81" s="563"/>
      <c r="J81" s="563"/>
      <c r="K81" s="563"/>
      <c r="L81" s="563"/>
      <c r="M81" s="563"/>
      <c r="N81" s="556"/>
      <c r="O81" s="556"/>
      <c r="P81" s="563"/>
      <c r="Q81" s="556"/>
      <c r="R81" s="556"/>
      <c r="S81" s="563"/>
      <c r="T81" s="556"/>
      <c r="U81" s="556"/>
      <c r="V81" s="563"/>
      <c r="W81" s="556"/>
      <c r="X81" s="556"/>
      <c r="Y81" s="563"/>
      <c r="Z81" s="556"/>
      <c r="AA81" s="556"/>
      <c r="AB81" s="68" t="s">
        <v>352</v>
      </c>
      <c r="AC81" s="54"/>
      <c r="AD81" s="213"/>
      <c r="AE81" s="213"/>
      <c r="AF81" s="213">
        <v>14</v>
      </c>
      <c r="AG81" s="213">
        <v>14</v>
      </c>
      <c r="AH81" s="213">
        <v>14</v>
      </c>
      <c r="AI81" s="213">
        <v>14</v>
      </c>
      <c r="AJ81" s="213">
        <v>14</v>
      </c>
      <c r="AK81" s="213">
        <v>14</v>
      </c>
      <c r="AL81" s="213">
        <v>14</v>
      </c>
      <c r="AM81" s="213">
        <v>14</v>
      </c>
      <c r="AN81" s="213"/>
      <c r="AO81" s="213"/>
      <c r="AP81" s="563"/>
      <c r="AQ81" s="556"/>
      <c r="AR81" s="556"/>
      <c r="AS81" s="563"/>
      <c r="AT81" s="556"/>
    </row>
    <row r="82" spans="1:46" ht="18" customHeight="1" x14ac:dyDescent="0.25">
      <c r="A82" s="548"/>
      <c r="B82" s="548"/>
      <c r="C82" s="548"/>
      <c r="D82" s="534"/>
      <c r="E82" s="534"/>
      <c r="F82" s="127"/>
      <c r="G82" s="127"/>
      <c r="H82" s="127"/>
      <c r="I82" s="534"/>
      <c r="J82" s="534"/>
      <c r="K82" s="534"/>
      <c r="L82" s="534"/>
      <c r="M82" s="534"/>
      <c r="N82" s="557"/>
      <c r="O82" s="557"/>
      <c r="P82" s="534"/>
      <c r="Q82" s="557"/>
      <c r="R82" s="557"/>
      <c r="S82" s="534"/>
      <c r="T82" s="557"/>
      <c r="U82" s="557"/>
      <c r="V82" s="534"/>
      <c r="W82" s="557"/>
      <c r="X82" s="557"/>
      <c r="Y82" s="534"/>
      <c r="Z82" s="557"/>
      <c r="AA82" s="557"/>
      <c r="AB82" s="68" t="s">
        <v>353</v>
      </c>
      <c r="AC82" s="54"/>
      <c r="AD82" s="213">
        <v>15</v>
      </c>
      <c r="AE82" s="213">
        <v>15</v>
      </c>
      <c r="AF82" s="213">
        <v>15</v>
      </c>
      <c r="AG82" s="213">
        <v>15</v>
      </c>
      <c r="AH82" s="213">
        <v>15</v>
      </c>
      <c r="AI82" s="213">
        <v>15</v>
      </c>
      <c r="AJ82" s="213">
        <v>15</v>
      </c>
      <c r="AK82" s="213">
        <v>15</v>
      </c>
      <c r="AL82" s="213">
        <v>15</v>
      </c>
      <c r="AM82" s="213">
        <v>15</v>
      </c>
      <c r="AN82" s="213">
        <v>15</v>
      </c>
      <c r="AO82" s="213">
        <v>15</v>
      </c>
      <c r="AP82" s="534"/>
      <c r="AQ82" s="557"/>
      <c r="AR82" s="557"/>
      <c r="AS82" s="534"/>
      <c r="AT82" s="557"/>
    </row>
    <row r="83" spans="1:46" ht="65.25" hidden="1" customHeight="1" x14ac:dyDescent="0.25">
      <c r="A83" s="548"/>
      <c r="B83" s="548"/>
      <c r="C83" s="548"/>
      <c r="D83" s="548" t="s">
        <v>53</v>
      </c>
      <c r="E83" s="14" t="s">
        <v>54</v>
      </c>
      <c r="F83" s="37"/>
      <c r="G83" s="37"/>
      <c r="H83" s="37"/>
      <c r="I83" s="37"/>
      <c r="J83" s="37"/>
      <c r="K83" s="40"/>
      <c r="L83" s="37"/>
      <c r="M83" s="40"/>
      <c r="N83" s="63"/>
      <c r="O83" s="37"/>
      <c r="P83" s="40"/>
      <c r="Q83" s="40"/>
      <c r="R83" s="40"/>
      <c r="S83" s="40"/>
      <c r="T83" s="40"/>
      <c r="U83" s="40"/>
      <c r="V83" s="40"/>
      <c r="W83" s="40"/>
      <c r="X83" s="45"/>
      <c r="Y83" s="37"/>
      <c r="Z83" s="127"/>
      <c r="AA83" s="127"/>
      <c r="AB83" s="37"/>
      <c r="AC83" s="37"/>
      <c r="AD83" s="121"/>
      <c r="AE83" s="121"/>
      <c r="AF83" s="121"/>
      <c r="AG83" s="31"/>
      <c r="AH83" s="31"/>
      <c r="AI83" s="31"/>
      <c r="AJ83" s="31"/>
      <c r="AK83" s="31"/>
      <c r="AL83" s="31"/>
      <c r="AM83" s="121"/>
      <c r="AN83" s="121"/>
      <c r="AO83" s="121"/>
      <c r="AP83" s="37"/>
      <c r="AQ83" s="46"/>
      <c r="AR83" s="39"/>
      <c r="AS83" s="127"/>
      <c r="AT83" s="37"/>
    </row>
    <row r="84" spans="1:46" ht="112.5" customHeight="1" x14ac:dyDescent="0.25">
      <c r="A84" s="548"/>
      <c r="B84" s="548"/>
      <c r="C84" s="548"/>
      <c r="D84" s="548"/>
      <c r="E84" s="127" t="s">
        <v>55</v>
      </c>
      <c r="F84" s="37"/>
      <c r="G84" s="37"/>
      <c r="H84" s="37"/>
      <c r="I84" s="249" t="s">
        <v>954</v>
      </c>
      <c r="J84" s="249" t="s">
        <v>955</v>
      </c>
      <c r="K84" s="249" t="s">
        <v>0</v>
      </c>
      <c r="L84" s="249" t="s">
        <v>76</v>
      </c>
      <c r="M84" s="249" t="s">
        <v>956</v>
      </c>
      <c r="N84" s="249" t="s">
        <v>957</v>
      </c>
      <c r="O84" s="249"/>
      <c r="P84" s="249"/>
      <c r="Q84" s="38">
        <v>0</v>
      </c>
      <c r="R84" s="38"/>
      <c r="S84" s="38">
        <v>0</v>
      </c>
      <c r="T84" s="249"/>
      <c r="U84" s="35">
        <v>0.4</v>
      </c>
      <c r="V84" s="249"/>
      <c r="W84" s="35">
        <v>0.6</v>
      </c>
      <c r="X84" s="249" t="s">
        <v>958</v>
      </c>
      <c r="Y84" s="249" t="s">
        <v>959</v>
      </c>
      <c r="Z84" s="250" t="s">
        <v>960</v>
      </c>
      <c r="AA84" s="249" t="s">
        <v>927</v>
      </c>
      <c r="AB84" s="82" t="s">
        <v>962</v>
      </c>
      <c r="AC84" s="249"/>
      <c r="AD84" s="249"/>
      <c r="AE84" s="249"/>
      <c r="AF84" s="249"/>
      <c r="AG84" s="249"/>
      <c r="AH84" s="249"/>
      <c r="AI84" s="249"/>
      <c r="AJ84" s="249"/>
      <c r="AK84" s="249" t="s">
        <v>949</v>
      </c>
      <c r="AL84" s="249">
        <v>3</v>
      </c>
      <c r="AM84" s="249">
        <v>4</v>
      </c>
      <c r="AN84" s="349">
        <v>4.5</v>
      </c>
      <c r="AO84" s="249">
        <v>6</v>
      </c>
      <c r="AP84" s="249"/>
      <c r="AQ84" s="249" t="s">
        <v>961</v>
      </c>
      <c r="AR84" s="82" t="s">
        <v>39</v>
      </c>
      <c r="AS84" s="249" t="s">
        <v>40</v>
      </c>
      <c r="AT84" s="249" t="s">
        <v>928</v>
      </c>
    </row>
    <row r="85" spans="1:46" x14ac:dyDescent="0.25">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row>
    <row r="86" spans="1:46" x14ac:dyDescent="0.25">
      <c r="A86" s="34"/>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row>
    <row r="87" spans="1:46" x14ac:dyDescent="0.25">
      <c r="A87" s="34"/>
    </row>
    <row r="88" spans="1:46" x14ac:dyDescent="0.25">
      <c r="A88" s="34"/>
    </row>
    <row r="89" spans="1:46" x14ac:dyDescent="0.25">
      <c r="A89" s="34"/>
    </row>
    <row r="90" spans="1:46" s="48" customFormat="1" x14ac:dyDescent="0.25">
      <c r="Z90" s="22"/>
      <c r="AA90" s="22"/>
    </row>
    <row r="91" spans="1:46" s="2" customFormat="1" x14ac:dyDescent="0.25">
      <c r="D91" s="3"/>
      <c r="E91" s="4"/>
      <c r="X91" s="3"/>
      <c r="Z91" s="22"/>
      <c r="AA91" s="22"/>
      <c r="AP91" s="72"/>
      <c r="AS91" s="24"/>
    </row>
    <row r="92" spans="1:46" s="2" customFormat="1" x14ac:dyDescent="0.25">
      <c r="D92" s="3"/>
      <c r="E92" s="4"/>
      <c r="L92" s="420" t="s">
        <v>272</v>
      </c>
      <c r="M92" s="420"/>
      <c r="N92" s="420"/>
      <c r="X92" s="3"/>
      <c r="Z92" s="22"/>
      <c r="AA92" s="22"/>
      <c r="AP92" s="72"/>
      <c r="AS92" s="24"/>
    </row>
    <row r="93" spans="1:46" s="2" customFormat="1" x14ac:dyDescent="0.25">
      <c r="D93" s="3"/>
      <c r="E93" s="4"/>
      <c r="L93" s="421" t="s">
        <v>273</v>
      </c>
      <c r="M93" s="421"/>
      <c r="N93" s="421"/>
      <c r="X93" s="3"/>
      <c r="Z93" s="22"/>
      <c r="AA93" s="22"/>
      <c r="AP93" s="72"/>
      <c r="AS93" s="24"/>
    </row>
    <row r="94" spans="1:46" x14ac:dyDescent="0.25">
      <c r="A94" s="34"/>
    </row>
    <row r="95" spans="1:46" x14ac:dyDescent="0.25">
      <c r="A95" s="34"/>
    </row>
    <row r="96" spans="1:46" ht="25.5" customHeight="1" x14ac:dyDescent="0.25">
      <c r="A96" s="34"/>
    </row>
    <row r="97" spans="1:1" x14ac:dyDescent="0.25">
      <c r="A97" s="34"/>
    </row>
    <row r="98" spans="1:1" x14ac:dyDescent="0.25">
      <c r="A98" s="34"/>
    </row>
    <row r="99" spans="1:1" x14ac:dyDescent="0.25">
      <c r="A99" s="34"/>
    </row>
    <row r="100" spans="1:1" x14ac:dyDescent="0.25">
      <c r="A100" s="34"/>
    </row>
    <row r="101" spans="1:1" x14ac:dyDescent="0.25">
      <c r="A101" s="34"/>
    </row>
    <row r="102" spans="1:1" x14ac:dyDescent="0.25">
      <c r="A102" s="34"/>
    </row>
    <row r="103" spans="1:1" x14ac:dyDescent="0.25">
      <c r="A103" s="34"/>
    </row>
    <row r="104" spans="1:1" x14ac:dyDescent="0.25">
      <c r="A104" s="34"/>
    </row>
  </sheetData>
  <mergeCells count="235">
    <mergeCell ref="K19:K20"/>
    <mergeCell ref="AQ19:AQ20"/>
    <mergeCell ref="AR19:AR20"/>
    <mergeCell ref="AS19:AS20"/>
    <mergeCell ref="AT19:AT20"/>
    <mergeCell ref="E18:E20"/>
    <mergeCell ref="E16:E17"/>
    <mergeCell ref="D13:D17"/>
    <mergeCell ref="E30:E31"/>
    <mergeCell ref="L22:L25"/>
    <mergeCell ref="M22:M25"/>
    <mergeCell ref="N22:N25"/>
    <mergeCell ref="O22:O25"/>
    <mergeCell ref="P22:P25"/>
    <mergeCell ref="Q22:Q25"/>
    <mergeCell ref="R22:R25"/>
    <mergeCell ref="AF26:AF28"/>
    <mergeCell ref="AG26:AG28"/>
    <mergeCell ref="AH26:AH28"/>
    <mergeCell ref="AI26:AI28"/>
    <mergeCell ref="AJ26:AJ28"/>
    <mergeCell ref="AK26:AK28"/>
    <mergeCell ref="AL26:AL28"/>
    <mergeCell ref="AN26:AN28"/>
    <mergeCell ref="E32:E43"/>
    <mergeCell ref="E44:E51"/>
    <mergeCell ref="E13:E14"/>
    <mergeCell ref="I19:I20"/>
    <mergeCell ref="J19:J20"/>
    <mergeCell ref="AR22:AR23"/>
    <mergeCell ref="AS22:AS23"/>
    <mergeCell ref="AT22:AT23"/>
    <mergeCell ref="AA24:AA25"/>
    <mergeCell ref="AQ24:AQ25"/>
    <mergeCell ref="AR24:AR25"/>
    <mergeCell ref="AS24:AS25"/>
    <mergeCell ref="AT24:AT25"/>
    <mergeCell ref="S22:S25"/>
    <mergeCell ref="T22:T25"/>
    <mergeCell ref="U22:U25"/>
    <mergeCell ref="V22:V25"/>
    <mergeCell ref="W22:W25"/>
    <mergeCell ref="X22:X25"/>
    <mergeCell ref="Y22:Y25"/>
    <mergeCell ref="Z22:Z25"/>
    <mergeCell ref="AQ22:AQ23"/>
    <mergeCell ref="I22:I25"/>
    <mergeCell ref="J22:J25"/>
    <mergeCell ref="D52:D82"/>
    <mergeCell ref="Z54:Z58"/>
    <mergeCell ref="AS54:AS55"/>
    <mergeCell ref="AS56:AS58"/>
    <mergeCell ref="Z59:Z65"/>
    <mergeCell ref="AS59:AS60"/>
    <mergeCell ref="AS61:AS62"/>
    <mergeCell ref="AS63:AS65"/>
    <mergeCell ref="AA66:AA67"/>
    <mergeCell ref="AR66:AR67"/>
    <mergeCell ref="AQ66:AQ67"/>
    <mergeCell ref="AR56:AR58"/>
    <mergeCell ref="AQ56:AQ58"/>
    <mergeCell ref="AR54:AR55"/>
    <mergeCell ref="AQ54:AQ55"/>
    <mergeCell ref="E54:E67"/>
    <mergeCell ref="X66:X67"/>
    <mergeCell ref="Y66:Y67"/>
    <mergeCell ref="Z66:Z67"/>
    <mergeCell ref="I59:I65"/>
    <mergeCell ref="J59:J65"/>
    <mergeCell ref="K59:K65"/>
    <mergeCell ref="L59:L65"/>
    <mergeCell ref="AS66:AS67"/>
    <mergeCell ref="AT54:AT55"/>
    <mergeCell ref="AT56:AT58"/>
    <mergeCell ref="AT59:AT60"/>
    <mergeCell ref="AT61:AT62"/>
    <mergeCell ref="AF62:AG62"/>
    <mergeCell ref="AT63:AT65"/>
    <mergeCell ref="AT66:AT67"/>
    <mergeCell ref="I66:I67"/>
    <mergeCell ref="J66:J67"/>
    <mergeCell ref="K66:K67"/>
    <mergeCell ref="L66:L67"/>
    <mergeCell ref="M66:M67"/>
    <mergeCell ref="N66:N67"/>
    <mergeCell ref="O66:O67"/>
    <mergeCell ref="P66:P67"/>
    <mergeCell ref="Q66:Q67"/>
    <mergeCell ref="AR59:AR60"/>
    <mergeCell ref="AQ59:AQ60"/>
    <mergeCell ref="AQ61:AQ62"/>
    <mergeCell ref="AR61:AR62"/>
    <mergeCell ref="R59:R65"/>
    <mergeCell ref="S59:S65"/>
    <mergeCell ref="T59:T65"/>
    <mergeCell ref="U59:U65"/>
    <mergeCell ref="W59:W65"/>
    <mergeCell ref="X59:X65"/>
    <mergeCell ref="Y59:Y65"/>
    <mergeCell ref="AR63:AR65"/>
    <mergeCell ref="AQ63:AQ65"/>
    <mergeCell ref="AP68:AP82"/>
    <mergeCell ref="AQ68:AQ82"/>
    <mergeCell ref="AR68:AR82"/>
    <mergeCell ref="W66:W67"/>
    <mergeCell ref="AS68:AS82"/>
    <mergeCell ref="AT68:AT82"/>
    <mergeCell ref="E52:E53"/>
    <mergeCell ref="K52:K53"/>
    <mergeCell ref="X52:X53"/>
    <mergeCell ref="Q68:Q82"/>
    <mergeCell ref="R68:R82"/>
    <mergeCell ref="S68:S82"/>
    <mergeCell ref="T68:T82"/>
    <mergeCell ref="U68:U82"/>
    <mergeCell ref="V68:V82"/>
    <mergeCell ref="W68:W82"/>
    <mergeCell ref="X68:X82"/>
    <mergeCell ref="Y68:Y82"/>
    <mergeCell ref="E68:E82"/>
    <mergeCell ref="I68:I82"/>
    <mergeCell ref="J68:J82"/>
    <mergeCell ref="K68:K82"/>
    <mergeCell ref="L68:L82"/>
    <mergeCell ref="V54:V58"/>
    <mergeCell ref="W54:W58"/>
    <mergeCell ref="P68:P82"/>
    <mergeCell ref="AA68:AA82"/>
    <mergeCell ref="Q59:Q65"/>
    <mergeCell ref="A12:A84"/>
    <mergeCell ref="D83:D84"/>
    <mergeCell ref="C12:C84"/>
    <mergeCell ref="B12:B84"/>
    <mergeCell ref="D30:D45"/>
    <mergeCell ref="Z68:Z82"/>
    <mergeCell ref="X54:X58"/>
    <mergeCell ref="Y54:Y58"/>
    <mergeCell ref="I54:I58"/>
    <mergeCell ref="J54:J58"/>
    <mergeCell ref="K54:K58"/>
    <mergeCell ref="L54:L58"/>
    <mergeCell ref="M54:M58"/>
    <mergeCell ref="N54:N58"/>
    <mergeCell ref="O54:O58"/>
    <mergeCell ref="P54:P58"/>
    <mergeCell ref="Q54:Q58"/>
    <mergeCell ref="M59:M65"/>
    <mergeCell ref="N59:N65"/>
    <mergeCell ref="O59:O65"/>
    <mergeCell ref="P59:P65"/>
    <mergeCell ref="M68:M82"/>
    <mergeCell ref="N68:N82"/>
    <mergeCell ref="O68:O82"/>
    <mergeCell ref="R54:R58"/>
    <mergeCell ref="S54:S58"/>
    <mergeCell ref="T54:T58"/>
    <mergeCell ref="U54:U58"/>
    <mergeCell ref="R66:R67"/>
    <mergeCell ref="S66:S67"/>
    <mergeCell ref="T66:T67"/>
    <mergeCell ref="U66:U67"/>
    <mergeCell ref="V66:V67"/>
    <mergeCell ref="V59:V65"/>
    <mergeCell ref="B5:AT5"/>
    <mergeCell ref="B6:K6"/>
    <mergeCell ref="B7:AT7"/>
    <mergeCell ref="K22:K25"/>
    <mergeCell ref="E22:E25"/>
    <mergeCell ref="U26:U28"/>
    <mergeCell ref="V26:V28"/>
    <mergeCell ref="W26:W28"/>
    <mergeCell ref="C8:AT8"/>
    <mergeCell ref="D18:D29"/>
    <mergeCell ref="AT10:AT11"/>
    <mergeCell ref="K9:K11"/>
    <mergeCell ref="L9:L11"/>
    <mergeCell ref="M9:M11"/>
    <mergeCell ref="N9:W9"/>
    <mergeCell ref="X9:X11"/>
    <mergeCell ref="Y9:Y11"/>
    <mergeCell ref="X26:X28"/>
    <mergeCell ref="Y26:Y28"/>
    <mergeCell ref="Z26:Z28"/>
    <mergeCell ref="AA26:AA28"/>
    <mergeCell ref="AO26:AO28"/>
    <mergeCell ref="AD26:AD28"/>
    <mergeCell ref="AE26:AE28"/>
    <mergeCell ref="A9:A11"/>
    <mergeCell ref="B9:B11"/>
    <mergeCell ref="C9:C11"/>
    <mergeCell ref="D9:D11"/>
    <mergeCell ref="E9:E11"/>
    <mergeCell ref="F9:F11"/>
    <mergeCell ref="G9:G11"/>
    <mergeCell ref="AM26:AM28"/>
    <mergeCell ref="AB26:AB28"/>
    <mergeCell ref="E26:E28"/>
    <mergeCell ref="I26:I28"/>
    <mergeCell ref="J26:J28"/>
    <mergeCell ref="K26:K28"/>
    <mergeCell ref="L26:L28"/>
    <mergeCell ref="M26:M28"/>
    <mergeCell ref="O26:O28"/>
    <mergeCell ref="P26:P28"/>
    <mergeCell ref="Q26:Q28"/>
    <mergeCell ref="R26:R28"/>
    <mergeCell ref="S26:S28"/>
    <mergeCell ref="T26:T28"/>
    <mergeCell ref="H9:H11"/>
    <mergeCell ref="I9:I11"/>
    <mergeCell ref="J9:J11"/>
    <mergeCell ref="A1:AT1"/>
    <mergeCell ref="A2:AT2"/>
    <mergeCell ref="A4:AT4"/>
    <mergeCell ref="L92:N92"/>
    <mergeCell ref="L93:N93"/>
    <mergeCell ref="Z9:Z11"/>
    <mergeCell ref="AA9:AA11"/>
    <mergeCell ref="AB9:AB11"/>
    <mergeCell ref="AC9:AC11"/>
    <mergeCell ref="AD9:AO9"/>
    <mergeCell ref="AP9:AP11"/>
    <mergeCell ref="AQ9:AT9"/>
    <mergeCell ref="N10:N11"/>
    <mergeCell ref="O10:O11"/>
    <mergeCell ref="P10:Q10"/>
    <mergeCell ref="R10:S10"/>
    <mergeCell ref="T10:U10"/>
    <mergeCell ref="V10:W10"/>
    <mergeCell ref="AD10:AF10"/>
    <mergeCell ref="AG10:AI10"/>
    <mergeCell ref="AJ10:AL10"/>
    <mergeCell ref="AM10:AO10"/>
    <mergeCell ref="AQ10:AQ11"/>
    <mergeCell ref="AR10:AS10"/>
  </mergeCells>
  <dataValidations xWindow="764" yWindow="318" count="30">
    <dataValidation allowBlank="1" showInputMessage="1" showErrorMessage="1" prompt="Incluir aqui apuesta dependiente del área estratégica del PEI_x000a_" sqref="C8"/>
    <dataValidation type="list" allowBlank="1" showInputMessage="1" showErrorMessage="1" sqref="AR53 AT54:AT67 AR18 AR15:AR16 AR45:AR51 AR41:AR43 AR22:AR39 AR68:AR83">
      <formula1>"Remoto, Poco probable, Posible, Probable, Muy probable "</formula1>
    </dataValidation>
    <dataValidation type="list" allowBlank="1" showInputMessage="1" showErrorMessage="1" sqref="AS18 AS15:AS16 AS45 AS36:AS39 AS41:AS43 AS49:AS51 AS22:AS31 AS68:AS84">
      <formula1>"Insignificante, Leve, Moderado, Grave, Catastrófico"</formula1>
    </dataValidation>
    <dataValidation allowBlank="1" showInputMessage="1" showErrorMessage="1" promptTitle="Meta 1er trimestre" prompt="Expresión concreta y cuantificable de los logros del producto que se planea alcanzar en el primer trimestre del año._x000a_" sqref="Q11 S11 U11 W11"/>
    <dataValidation allowBlank="1" showInputMessage="1" showErrorMessage="1" promptTitle="Meta" prompt="Expresión concreta y cuantificable de los logros del producto que se planea alcanzar en cada trimestre del año._x000a_" sqref="N10:P10 V10 R10 T10 M12"/>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9:H9 F9:F12"/>
    <dataValidation allowBlank="1" showInputMessage="1" showErrorMessage="1" promptTitle="Resultado:" prompt="Indique el resultado del PEI " sqref="A9 C9:D9"/>
    <dataValidation allowBlank="1" showInputMessage="1" showErrorMessage="1" promptTitle="Actividades generales: " prompt="Contemple en este espacio, las principales actividades que deberán ser realizadas para el cumplimiento del producto._x000a_" sqref="AB9:AB11 AC9 AB12:AC12"/>
    <dataValidation allowBlank="1" showInputMessage="1" showErrorMessage="1" promptTitle="Trimestre 4:" prompt="Octubre, Noviembre, Diciembre" sqref="AM10:AO10"/>
    <dataValidation allowBlank="1" showInputMessage="1" showErrorMessage="1" promptTitle="Trimestre 4:" prompt="Julio, Agosto, Septiembre" sqref="AJ10:AL10"/>
    <dataValidation allowBlank="1" showInputMessage="1" showErrorMessage="1" promptTitle="Trimestre 2:" prompt="Abril, Mayo, Junio" sqref="AG10:AI10"/>
    <dataValidation allowBlank="1" showInputMessage="1" showErrorMessage="1" promptTitle="Trimestre 1:" prompt="Enero, Febrero, Marzo_x000a_" sqref="AD10:AF10"/>
    <dataValidation allowBlank="1" showInputMessage="1" showErrorMessage="1" promptTitle="Cronograma:" prompt="Esquema básico donde se distribuye y organiza en forma de secuencia temporal el periodo en el que se debe dar cuenta el logro de las metas. " sqref="AD9:AO9"/>
    <dataValidation allowBlank="1" showInputMessage="1" showErrorMessage="1" promptTitle="Meta:" prompt="Constituye la expresión concreta y cuantificable de los productos previamente definidos. " sqref="N9"/>
    <dataValidation allowBlank="1" showInputMessage="1" showErrorMessage="1" promptTitle="Riesgo Asociado:" prompt="Incluya aqui la probabilidad de ocurrencia de un evento que pueda entorpecer la realización del producto" sqref="AQ10 AQ12"/>
    <dataValidation allowBlank="1" showInputMessage="1" showErrorMessage="1" promptTitle="Calificación:" prompt="Riesgos que pueden suscitar a la hora de desarrollar las acciones encaminadas a cumpllir con los productos y resultados definidos." sqref="AR10"/>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1:AR12"/>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1:AS12"/>
    <dataValidation allowBlank="1" showInputMessage="1" showErrorMessage="1" promptTitle="Acciones de mitigación:" prompt="Incluya acciones de prevención para la reducción de ocurrencia de riesgos" sqref="AT10 AT12"/>
    <dataValidation allowBlank="1" showInputMessage="1" showErrorMessage="1" promptTitle="Acciones a realizar:" prompt="Indique las macro actividades que se estarán realizando para el logro del producto, se sugiere no más de 5 acciones." sqref="AC50:AC51 AC45:AC48 AC16 AC53 AC55:AC69 AC26:AC41 AB22:AB25 AC18"/>
    <dataValidation allowBlank="1" showInputMessage="1" showErrorMessage="1" promptTitle="Resultado esperado del producto" prompt="Indique qué se espera alcanzar con el logro del producto" sqref="X9:X12"/>
    <dataValidation allowBlank="1" showInputMessage="1" showErrorMessage="1" promptTitle="Línea base:" prompt="Valor presente del producto._x000a__x000a__x000a_" sqref="M9:M11"/>
    <dataValidation allowBlank="1" showInputMessage="1" showErrorMessage="1" promptTitle="Beneficiario:" prompt="Persona o entidad a quien va dirigido el producto. " sqref="K9:K12"/>
    <dataValidation allowBlank="1" showInputMessage="1" showErrorMessage="1" promptTitle="Descripción del producto: " prompt="Breve detalle del producto." sqref="J9:J12"/>
    <dataValidation allowBlank="1" showInputMessage="1" showErrorMessage="1" promptTitle="Producto:" prompt="Son bienes y/o servicios que se estarán ejecutando desde el área organizacional, tomando como referencia las operaciones plasmadas en el PEI. " sqref="I9:I12"/>
    <dataValidation allowBlank="1" showInputMessage="1" showErrorMessage="1" promptTitle="Resultado Estratégico:" prompt="Según la apuesta estratégica del PEI que corresponda al área, incluir los resultados estratégicos para el año 2016." sqref="E9:E12"/>
    <dataValidation allowBlank="1" showInputMessage="1" showErrorMessage="1" promptTitle="Indicador del producto:" prompt="Es una herramienta de medición del producto. Sólo mide, no opina." sqref="L16 L9:L13"/>
    <dataValidation allowBlank="1" showInputMessage="1" showErrorMessage="1" promptTitle="Medio de verificación:" prompt="Especifique aquí las evidencias concretas que darán cuenta del logro del producto y de las metas establecidas en el plan." sqref="Y9:Y12"/>
    <dataValidation allowBlank="1" showInputMessage="1" showErrorMessage="1" promptTitle="Responsable Primario:" prompt="Incluya los responsables directos del logro del producto_x000a_" sqref="Z9:Z12"/>
    <dataValidation allowBlank="1" showInputMessage="1" showErrorMessage="1" promptTitle="Responsable(s) Solidario(s):" prompt="Incluya los responsables que están involucrados con el logro del producto_x000a_" sqref="AA9:AA12"/>
  </dataValidations>
  <pageMargins left="0.70866141732283472" right="0.70866141732283472" top="0.74803149606299213" bottom="0.74803149606299213" header="0.31496062992125984" footer="0.31496062992125984"/>
  <pageSetup paperSize="8" scale="13"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8"/>
  <sheetViews>
    <sheetView view="pageBreakPreview" zoomScale="50" zoomScaleNormal="100" zoomScaleSheetLayoutView="50" workbookViewId="0">
      <selection activeCell="B12" sqref="B12:B19"/>
    </sheetView>
  </sheetViews>
  <sheetFormatPr baseColWidth="10" defaultRowHeight="15" x14ac:dyDescent="0.25"/>
  <cols>
    <col min="1" max="1" width="26.42578125" bestFit="1" customWidth="1"/>
    <col min="2" max="2" width="28.140625" customWidth="1"/>
    <col min="3" max="3" width="25" customWidth="1"/>
    <col min="4" max="4" width="24.5703125" style="2" customWidth="1"/>
    <col min="5" max="5" width="42.28515625" style="4" customWidth="1"/>
    <col min="6" max="8" width="11.42578125" hidden="1" customWidth="1"/>
    <col min="9" max="9" width="29.42578125" customWidth="1"/>
    <col min="10" max="10" width="29.42578125" hidden="1" customWidth="1"/>
    <col min="11" max="11" width="19.7109375" hidden="1" customWidth="1"/>
    <col min="12" max="23" width="11.42578125" hidden="1" customWidth="1"/>
    <col min="24" max="24" width="30.42578125" hidden="1" customWidth="1"/>
    <col min="25" max="25" width="22.42578125" customWidth="1"/>
    <col min="26" max="26" width="22.28515625" style="9" bestFit="1" customWidth="1"/>
    <col min="27" max="27" width="28.7109375" style="9" customWidth="1"/>
    <col min="28" max="28" width="28" customWidth="1"/>
    <col min="29" max="29" width="25" hidden="1" customWidth="1"/>
    <col min="30" max="30" width="2.42578125" bestFit="1" customWidth="1"/>
    <col min="31" max="31" width="2.28515625" bestFit="1" customWidth="1"/>
    <col min="32" max="32" width="3.28515625" bestFit="1" customWidth="1"/>
    <col min="33" max="33" width="2.5703125" bestFit="1" customWidth="1"/>
    <col min="34" max="34" width="3.28515625" bestFit="1" customWidth="1"/>
    <col min="35" max="36" width="2.140625" bestFit="1" customWidth="1"/>
    <col min="37" max="37" width="2.5703125" bestFit="1" customWidth="1"/>
    <col min="38" max="38" width="2.28515625" bestFit="1" customWidth="1"/>
    <col min="39" max="41" width="2.7109375" bestFit="1" customWidth="1"/>
    <col min="42" max="42" width="19" customWidth="1"/>
    <col min="43" max="43" width="18" customWidth="1"/>
    <col min="44" max="45" width="15" customWidth="1"/>
    <col min="46" max="46" width="28.28515625" customWidth="1"/>
  </cols>
  <sheetData>
    <row r="1" spans="1:46" s="5" customFormat="1" ht="40.5" customHeight="1" x14ac:dyDescent="0.65">
      <c r="A1" s="456" t="s">
        <v>57</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t="s">
        <v>1</v>
      </c>
      <c r="AR1" s="456"/>
      <c r="AS1" s="456"/>
      <c r="AT1" s="456"/>
    </row>
    <row r="2" spans="1:46" s="6" customFormat="1" ht="35.25" customHeight="1" x14ac:dyDescent="0.25">
      <c r="A2" s="438" t="s">
        <v>0</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row>
    <row r="3" spans="1:46" s="6" customFormat="1" ht="25.5" customHeight="1" x14ac:dyDescent="0.25">
      <c r="E3" s="76"/>
      <c r="K3" s="66"/>
    </row>
    <row r="4" spans="1:46" s="6" customFormat="1" ht="32.25" customHeight="1" x14ac:dyDescent="0.25">
      <c r="A4" s="440" t="s">
        <v>277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row>
    <row r="5" spans="1:46" s="109" customFormat="1" ht="18.75" x14ac:dyDescent="0.25">
      <c r="A5" s="50" t="s">
        <v>2</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row>
    <row r="6" spans="1:46" s="109" customFormat="1" ht="18.75" x14ac:dyDescent="0.25">
      <c r="A6" s="50" t="s">
        <v>58</v>
      </c>
      <c r="B6" s="441" t="s">
        <v>142</v>
      </c>
      <c r="C6" s="441"/>
      <c r="D6" s="441"/>
      <c r="E6" s="441"/>
      <c r="F6" s="441"/>
      <c r="G6" s="441"/>
      <c r="H6" s="441"/>
      <c r="I6" s="441"/>
      <c r="J6" s="441"/>
      <c r="K6" s="441"/>
      <c r="L6" s="51"/>
      <c r="M6" s="51"/>
      <c r="N6" s="51"/>
      <c r="O6" s="51"/>
      <c r="P6" s="51"/>
      <c r="Q6" s="51"/>
      <c r="R6" s="51"/>
      <c r="S6" s="51"/>
      <c r="T6" s="51"/>
      <c r="U6" s="51"/>
      <c r="V6" s="51"/>
      <c r="W6" s="51"/>
      <c r="X6" s="51"/>
      <c r="Y6" s="51"/>
      <c r="Z6" s="60"/>
      <c r="AA6" s="60"/>
      <c r="AB6" s="51"/>
      <c r="AC6" s="51"/>
      <c r="AD6" s="51"/>
      <c r="AE6" s="51"/>
      <c r="AF6" s="51"/>
      <c r="AG6" s="51"/>
      <c r="AH6" s="51"/>
      <c r="AI6" s="51"/>
      <c r="AJ6" s="51"/>
      <c r="AK6" s="51"/>
      <c r="AL6" s="51"/>
      <c r="AM6" s="51"/>
      <c r="AN6" s="51"/>
      <c r="AO6" s="51"/>
      <c r="AP6" s="51"/>
      <c r="AQ6" s="51"/>
      <c r="AR6" s="51"/>
      <c r="AS6" s="51"/>
      <c r="AT6" s="51"/>
    </row>
    <row r="7" spans="1:46" s="109" customFormat="1" ht="18.75" x14ac:dyDescent="0.25">
      <c r="A7" s="50" t="s">
        <v>59</v>
      </c>
      <c r="B7" s="441" t="s">
        <v>133</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row>
    <row r="8" spans="1:46" ht="46.5" x14ac:dyDescent="0.25">
      <c r="A8" s="108" t="s">
        <v>3</v>
      </c>
      <c r="B8" s="106"/>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0"/>
      <c r="AQ8" s="520"/>
      <c r="AR8" s="520"/>
      <c r="AS8" s="520"/>
      <c r="AT8" s="521"/>
    </row>
    <row r="9" spans="1:46" s="6" customFormat="1" ht="15" customHeight="1" x14ac:dyDescent="0.25">
      <c r="A9" s="453" t="s">
        <v>56</v>
      </c>
      <c r="B9" s="425" t="s">
        <v>5</v>
      </c>
      <c r="C9" s="454" t="s">
        <v>6</v>
      </c>
      <c r="D9" s="431" t="s">
        <v>7</v>
      </c>
      <c r="E9" s="424" t="s">
        <v>98</v>
      </c>
      <c r="F9" s="425" t="s">
        <v>8</v>
      </c>
      <c r="G9" s="425" t="s">
        <v>9</v>
      </c>
      <c r="H9" s="425" t="s">
        <v>10</v>
      </c>
      <c r="I9" s="424" t="s">
        <v>11</v>
      </c>
      <c r="J9" s="425" t="s">
        <v>61</v>
      </c>
      <c r="K9" s="425" t="s">
        <v>12</v>
      </c>
      <c r="L9" s="424" t="s">
        <v>62</v>
      </c>
      <c r="M9" s="424" t="s">
        <v>274</v>
      </c>
      <c r="N9" s="431" t="s">
        <v>13</v>
      </c>
      <c r="O9" s="459"/>
      <c r="P9" s="459"/>
      <c r="Q9" s="459"/>
      <c r="R9" s="459"/>
      <c r="S9" s="459"/>
      <c r="T9" s="459"/>
      <c r="U9" s="459"/>
      <c r="V9" s="459"/>
      <c r="W9" s="454"/>
      <c r="X9" s="435" t="s">
        <v>64</v>
      </c>
      <c r="Y9" s="424" t="s">
        <v>67</v>
      </c>
      <c r="Z9" s="424" t="s">
        <v>14</v>
      </c>
      <c r="AA9" s="424" t="s">
        <v>15</v>
      </c>
      <c r="AB9" s="425" t="s">
        <v>66</v>
      </c>
      <c r="AC9" s="425" t="s">
        <v>175</v>
      </c>
      <c r="AD9" s="424" t="s">
        <v>16</v>
      </c>
      <c r="AE9" s="424"/>
      <c r="AF9" s="424"/>
      <c r="AG9" s="424"/>
      <c r="AH9" s="424"/>
      <c r="AI9" s="424"/>
      <c r="AJ9" s="424"/>
      <c r="AK9" s="424"/>
      <c r="AL9" s="424"/>
      <c r="AM9" s="424"/>
      <c r="AN9" s="424"/>
      <c r="AO9" s="424"/>
      <c r="AP9" s="425" t="s">
        <v>75</v>
      </c>
      <c r="AQ9" s="444" t="s">
        <v>4</v>
      </c>
      <c r="AR9" s="445"/>
      <c r="AS9" s="445"/>
      <c r="AT9" s="451"/>
    </row>
    <row r="10" spans="1:46" s="6" customFormat="1" ht="33.75" customHeight="1" x14ac:dyDescent="0.25">
      <c r="A10" s="453"/>
      <c r="B10" s="426"/>
      <c r="C10" s="455"/>
      <c r="D10" s="432"/>
      <c r="E10" s="424"/>
      <c r="F10" s="426"/>
      <c r="G10" s="426"/>
      <c r="H10" s="426"/>
      <c r="I10" s="424"/>
      <c r="J10" s="426"/>
      <c r="K10" s="426"/>
      <c r="L10" s="424"/>
      <c r="M10" s="424"/>
      <c r="N10" s="431" t="s">
        <v>275</v>
      </c>
      <c r="O10" s="461" t="s">
        <v>276</v>
      </c>
      <c r="P10" s="422" t="s">
        <v>25</v>
      </c>
      <c r="Q10" s="423"/>
      <c r="R10" s="422" t="s">
        <v>26</v>
      </c>
      <c r="S10" s="423"/>
      <c r="T10" s="422" t="s">
        <v>27</v>
      </c>
      <c r="U10" s="423"/>
      <c r="V10" s="422" t="s">
        <v>28</v>
      </c>
      <c r="W10" s="423"/>
      <c r="X10" s="436"/>
      <c r="Y10" s="424"/>
      <c r="Z10" s="424"/>
      <c r="AA10" s="424"/>
      <c r="AB10" s="426"/>
      <c r="AC10" s="426"/>
      <c r="AD10" s="427" t="s">
        <v>18</v>
      </c>
      <c r="AE10" s="427"/>
      <c r="AF10" s="427"/>
      <c r="AG10" s="427" t="s">
        <v>19</v>
      </c>
      <c r="AH10" s="427"/>
      <c r="AI10" s="427"/>
      <c r="AJ10" s="427" t="s">
        <v>20</v>
      </c>
      <c r="AK10" s="427"/>
      <c r="AL10" s="427"/>
      <c r="AM10" s="427" t="s">
        <v>21</v>
      </c>
      <c r="AN10" s="427"/>
      <c r="AO10" s="427"/>
      <c r="AP10" s="426"/>
      <c r="AQ10" s="425" t="s">
        <v>17</v>
      </c>
      <c r="AR10" s="422" t="s">
        <v>68</v>
      </c>
      <c r="AS10" s="423"/>
      <c r="AT10" s="457" t="s">
        <v>69</v>
      </c>
    </row>
    <row r="11" spans="1:46" s="56" customFormat="1" ht="30.75" customHeight="1" x14ac:dyDescent="0.25">
      <c r="A11" s="453"/>
      <c r="B11" s="426"/>
      <c r="C11" s="455"/>
      <c r="D11" s="432"/>
      <c r="E11" s="425"/>
      <c r="F11" s="426"/>
      <c r="G11" s="426"/>
      <c r="H11" s="426"/>
      <c r="I11" s="425"/>
      <c r="J11" s="426"/>
      <c r="K11" s="426"/>
      <c r="L11" s="425"/>
      <c r="M11" s="425"/>
      <c r="N11" s="432"/>
      <c r="O11" s="505"/>
      <c r="P11" s="57" t="s">
        <v>74</v>
      </c>
      <c r="Q11" s="57" t="s">
        <v>38</v>
      </c>
      <c r="R11" s="57" t="s">
        <v>74</v>
      </c>
      <c r="S11" s="57" t="s">
        <v>38</v>
      </c>
      <c r="T11" s="57" t="s">
        <v>74</v>
      </c>
      <c r="U11" s="57" t="s">
        <v>38</v>
      </c>
      <c r="V11" s="57" t="s">
        <v>74</v>
      </c>
      <c r="W11" s="57" t="s">
        <v>38</v>
      </c>
      <c r="X11" s="436"/>
      <c r="Y11" s="425"/>
      <c r="Z11" s="425"/>
      <c r="AA11" s="425"/>
      <c r="AB11" s="426"/>
      <c r="AC11" s="426"/>
      <c r="AD11" s="20" t="s">
        <v>29</v>
      </c>
      <c r="AE11" s="20" t="s">
        <v>30</v>
      </c>
      <c r="AF11" s="20" t="s">
        <v>31</v>
      </c>
      <c r="AG11" s="20" t="s">
        <v>32</v>
      </c>
      <c r="AH11" s="20" t="s">
        <v>31</v>
      </c>
      <c r="AI11" s="20" t="s">
        <v>33</v>
      </c>
      <c r="AJ11" s="20" t="s">
        <v>33</v>
      </c>
      <c r="AK11" s="20" t="s">
        <v>32</v>
      </c>
      <c r="AL11" s="20" t="s">
        <v>34</v>
      </c>
      <c r="AM11" s="20" t="s">
        <v>35</v>
      </c>
      <c r="AN11" s="20" t="s">
        <v>36</v>
      </c>
      <c r="AO11" s="20" t="s">
        <v>37</v>
      </c>
      <c r="AP11" s="426"/>
      <c r="AQ11" s="426"/>
      <c r="AR11" s="19" t="s">
        <v>22</v>
      </c>
      <c r="AS11" s="19" t="s">
        <v>23</v>
      </c>
      <c r="AT11" s="458"/>
    </row>
    <row r="12" spans="1:46" ht="105" customHeight="1" x14ac:dyDescent="0.25">
      <c r="A12" s="403" t="s">
        <v>97</v>
      </c>
      <c r="B12" s="463" t="s">
        <v>197</v>
      </c>
      <c r="C12" s="403" t="s">
        <v>141</v>
      </c>
      <c r="D12" s="403" t="s">
        <v>139</v>
      </c>
      <c r="E12" s="240" t="s">
        <v>134</v>
      </c>
      <c r="F12" s="80"/>
      <c r="G12" s="80"/>
      <c r="H12" s="80"/>
      <c r="I12" s="88" t="s">
        <v>594</v>
      </c>
      <c r="J12" s="88" t="s">
        <v>595</v>
      </c>
      <c r="K12" s="85" t="s">
        <v>596</v>
      </c>
      <c r="L12" s="88" t="s">
        <v>597</v>
      </c>
      <c r="M12" s="194">
        <v>124</v>
      </c>
      <c r="N12" s="195">
        <v>130</v>
      </c>
      <c r="O12" s="196">
        <f>+P12+R12+T12+V12</f>
        <v>72000</v>
      </c>
      <c r="P12" s="196">
        <v>12000</v>
      </c>
      <c r="Q12" s="197">
        <v>125</v>
      </c>
      <c r="R12" s="196">
        <f>12000*2</f>
        <v>24000</v>
      </c>
      <c r="S12" s="197">
        <v>127</v>
      </c>
      <c r="T12" s="118">
        <f>12000*2</f>
        <v>24000</v>
      </c>
      <c r="U12" s="197">
        <v>129</v>
      </c>
      <c r="V12" s="118">
        <v>12000</v>
      </c>
      <c r="W12" s="118">
        <v>130</v>
      </c>
      <c r="X12" s="240" t="s">
        <v>598</v>
      </c>
      <c r="Y12" s="253" t="s">
        <v>599</v>
      </c>
      <c r="Z12" s="202" t="s">
        <v>180</v>
      </c>
      <c r="AA12" s="202" t="s">
        <v>600</v>
      </c>
      <c r="AB12" s="253" t="s">
        <v>601</v>
      </c>
      <c r="AC12" s="90"/>
      <c r="AD12" s="91"/>
      <c r="AE12" s="91"/>
      <c r="AF12" s="91">
        <v>1</v>
      </c>
      <c r="AG12" s="91"/>
      <c r="AH12" s="91">
        <v>1</v>
      </c>
      <c r="AI12" s="91">
        <v>1</v>
      </c>
      <c r="AJ12" s="91"/>
      <c r="AK12" s="91">
        <v>1</v>
      </c>
      <c r="AL12" s="91">
        <v>1</v>
      </c>
      <c r="AM12" s="91"/>
      <c r="AN12" s="91">
        <v>1</v>
      </c>
      <c r="AO12" s="91"/>
      <c r="AP12" s="118">
        <f>+O12</f>
        <v>72000</v>
      </c>
      <c r="AQ12" s="253" t="s">
        <v>602</v>
      </c>
      <c r="AR12" s="200" t="s">
        <v>589</v>
      </c>
      <c r="AS12" s="199" t="s">
        <v>40</v>
      </c>
      <c r="AT12" s="253" t="s">
        <v>603</v>
      </c>
    </row>
    <row r="13" spans="1:46" ht="60" x14ac:dyDescent="0.25">
      <c r="A13" s="403"/>
      <c r="B13" s="463"/>
      <c r="C13" s="403"/>
      <c r="D13" s="403"/>
      <c r="E13" s="240" t="s">
        <v>135</v>
      </c>
      <c r="F13" s="80"/>
      <c r="G13" s="80"/>
      <c r="H13" s="80"/>
      <c r="I13" s="168" t="s">
        <v>604</v>
      </c>
      <c r="J13" s="240" t="s">
        <v>605</v>
      </c>
      <c r="K13" s="238" t="s">
        <v>596</v>
      </c>
      <c r="L13" s="137" t="s">
        <v>606</v>
      </c>
      <c r="M13" s="203">
        <v>13</v>
      </c>
      <c r="N13" s="254">
        <v>15</v>
      </c>
      <c r="O13" s="243"/>
      <c r="P13" s="204"/>
      <c r="Q13" s="205"/>
      <c r="R13" s="204"/>
      <c r="S13" s="206">
        <v>14</v>
      </c>
      <c r="T13" s="204"/>
      <c r="U13" s="206">
        <v>15</v>
      </c>
      <c r="V13" s="204"/>
      <c r="W13" s="205"/>
      <c r="X13" s="240" t="s">
        <v>607</v>
      </c>
      <c r="Y13" s="253" t="s">
        <v>265</v>
      </c>
      <c r="Z13" s="255" t="s">
        <v>608</v>
      </c>
      <c r="AA13" s="253" t="s">
        <v>609</v>
      </c>
      <c r="AB13" s="253" t="s">
        <v>610</v>
      </c>
      <c r="AC13" s="90"/>
      <c r="AD13" s="91">
        <v>1</v>
      </c>
      <c r="AE13" s="91">
        <v>1</v>
      </c>
      <c r="AF13" s="91">
        <v>1</v>
      </c>
      <c r="AG13" s="91">
        <v>1</v>
      </c>
      <c r="AH13" s="91">
        <v>1</v>
      </c>
      <c r="AI13" s="91">
        <v>1</v>
      </c>
      <c r="AJ13" s="91">
        <v>1</v>
      </c>
      <c r="AK13" s="91">
        <v>1</v>
      </c>
      <c r="AL13" s="91">
        <v>2</v>
      </c>
      <c r="AM13" s="91">
        <v>2</v>
      </c>
      <c r="AN13" s="91">
        <v>2</v>
      </c>
      <c r="AO13" s="91">
        <v>2</v>
      </c>
      <c r="AP13" s="243">
        <f>+O13</f>
        <v>0</v>
      </c>
      <c r="AQ13" s="253" t="s">
        <v>611</v>
      </c>
      <c r="AR13" s="198" t="s">
        <v>589</v>
      </c>
      <c r="AS13" s="199" t="s">
        <v>40</v>
      </c>
      <c r="AT13" s="253" t="s">
        <v>612</v>
      </c>
    </row>
    <row r="14" spans="1:46" ht="45" customHeight="1" x14ac:dyDescent="0.25">
      <c r="A14" s="403"/>
      <c r="B14" s="463"/>
      <c r="C14" s="403"/>
      <c r="D14" s="403"/>
      <c r="E14" s="403" t="s">
        <v>136</v>
      </c>
      <c r="F14" s="80"/>
      <c r="G14" s="80"/>
      <c r="H14" s="80"/>
      <c r="I14" s="589" t="s">
        <v>613</v>
      </c>
      <c r="J14" s="589" t="s">
        <v>614</v>
      </c>
      <c r="K14" s="403" t="s">
        <v>0</v>
      </c>
      <c r="L14" s="403" t="s">
        <v>615</v>
      </c>
      <c r="M14" s="590">
        <v>11</v>
      </c>
      <c r="N14" s="590">
        <v>21</v>
      </c>
      <c r="O14" s="591">
        <f>+P14+R14+T14+V14</f>
        <v>0</v>
      </c>
      <c r="P14" s="591"/>
      <c r="Q14" s="590">
        <v>13</v>
      </c>
      <c r="R14" s="590"/>
      <c r="S14" s="590">
        <v>15</v>
      </c>
      <c r="T14" s="590"/>
      <c r="U14" s="590">
        <v>16</v>
      </c>
      <c r="V14" s="590"/>
      <c r="W14" s="590">
        <v>21</v>
      </c>
      <c r="X14" s="589" t="s">
        <v>616</v>
      </c>
      <c r="Y14" s="589" t="s">
        <v>617</v>
      </c>
      <c r="Z14" s="406" t="s">
        <v>195</v>
      </c>
      <c r="AA14" s="589" t="s">
        <v>618</v>
      </c>
      <c r="AB14" s="589" t="s">
        <v>619</v>
      </c>
      <c r="AC14" s="80"/>
      <c r="AD14" s="594">
        <v>1</v>
      </c>
      <c r="AE14" s="594">
        <v>1</v>
      </c>
      <c r="AF14" s="594">
        <v>1</v>
      </c>
      <c r="AG14" s="594">
        <v>1</v>
      </c>
      <c r="AH14" s="594">
        <v>2</v>
      </c>
      <c r="AI14" s="594">
        <v>2</v>
      </c>
      <c r="AJ14" s="594">
        <v>3</v>
      </c>
      <c r="AK14" s="594">
        <v>3</v>
      </c>
      <c r="AL14" s="594">
        <v>3</v>
      </c>
      <c r="AM14" s="594">
        <v>3</v>
      </c>
      <c r="AN14" s="408">
        <v>4</v>
      </c>
      <c r="AO14" s="408">
        <v>4</v>
      </c>
      <c r="AP14" s="513">
        <f t="shared" ref="AP14" si="0">+O14</f>
        <v>0</v>
      </c>
      <c r="AQ14" s="253" t="s">
        <v>620</v>
      </c>
      <c r="AR14" s="198" t="s">
        <v>45</v>
      </c>
      <c r="AS14" s="201" t="s">
        <v>40</v>
      </c>
      <c r="AT14" s="253" t="s">
        <v>621</v>
      </c>
    </row>
    <row r="15" spans="1:46" ht="90" x14ac:dyDescent="0.25">
      <c r="A15" s="403"/>
      <c r="B15" s="463"/>
      <c r="C15" s="403"/>
      <c r="D15" s="403"/>
      <c r="E15" s="403"/>
      <c r="F15" s="80"/>
      <c r="G15" s="80"/>
      <c r="H15" s="80"/>
      <c r="I15" s="589"/>
      <c r="J15" s="589"/>
      <c r="K15" s="403"/>
      <c r="L15" s="403"/>
      <c r="M15" s="590"/>
      <c r="N15" s="590"/>
      <c r="O15" s="592"/>
      <c r="P15" s="592"/>
      <c r="Q15" s="590"/>
      <c r="R15" s="590"/>
      <c r="S15" s="590"/>
      <c r="T15" s="590"/>
      <c r="U15" s="590"/>
      <c r="V15" s="590"/>
      <c r="W15" s="590"/>
      <c r="X15" s="589"/>
      <c r="Y15" s="589"/>
      <c r="Z15" s="406"/>
      <c r="AA15" s="589"/>
      <c r="AB15" s="589"/>
      <c r="AC15" s="80"/>
      <c r="AD15" s="594"/>
      <c r="AE15" s="594"/>
      <c r="AF15" s="594"/>
      <c r="AG15" s="594"/>
      <c r="AH15" s="594"/>
      <c r="AI15" s="594"/>
      <c r="AJ15" s="594"/>
      <c r="AK15" s="594"/>
      <c r="AL15" s="594"/>
      <c r="AM15" s="594"/>
      <c r="AN15" s="408"/>
      <c r="AO15" s="408"/>
      <c r="AP15" s="513"/>
      <c r="AQ15" s="199" t="s">
        <v>622</v>
      </c>
      <c r="AR15" s="198" t="s">
        <v>39</v>
      </c>
      <c r="AS15" s="201" t="s">
        <v>40</v>
      </c>
      <c r="AT15" s="253" t="s">
        <v>623</v>
      </c>
    </row>
    <row r="16" spans="1:46" ht="60" hidden="1" x14ac:dyDescent="0.25">
      <c r="A16" s="403"/>
      <c r="B16" s="463"/>
      <c r="C16" s="403"/>
      <c r="D16" s="403"/>
      <c r="E16" s="240" t="s">
        <v>137</v>
      </c>
      <c r="F16" s="80"/>
      <c r="G16" s="80"/>
      <c r="H16" s="80"/>
      <c r="I16" s="88"/>
      <c r="J16" s="241"/>
      <c r="K16" s="87"/>
      <c r="L16" s="79"/>
      <c r="M16" s="79"/>
      <c r="N16" s="80"/>
      <c r="O16" s="244"/>
      <c r="P16" s="90"/>
      <c r="Q16" s="92"/>
      <c r="R16" s="90"/>
      <c r="S16" s="92"/>
      <c r="T16" s="90"/>
      <c r="U16" s="92"/>
      <c r="V16" s="90"/>
      <c r="W16" s="92"/>
      <c r="X16" s="241"/>
      <c r="Y16" s="87"/>
      <c r="Z16" s="239"/>
      <c r="AA16" s="239"/>
      <c r="AB16" s="87"/>
      <c r="AC16" s="87"/>
      <c r="AD16" s="89"/>
      <c r="AE16" s="89"/>
      <c r="AF16" s="89"/>
      <c r="AG16" s="89"/>
      <c r="AH16" s="89"/>
      <c r="AI16" s="89"/>
      <c r="AJ16" s="89"/>
      <c r="AK16" s="89"/>
      <c r="AL16" s="89"/>
      <c r="AM16" s="89"/>
      <c r="AN16" s="89"/>
      <c r="AO16" s="89"/>
      <c r="AP16" s="87"/>
      <c r="AQ16" s="87"/>
      <c r="AR16" s="92"/>
      <c r="AS16" s="90"/>
      <c r="AT16" s="241"/>
    </row>
    <row r="17" spans="1:46" ht="97.5" customHeight="1" x14ac:dyDescent="0.25">
      <c r="A17" s="403"/>
      <c r="B17" s="463"/>
      <c r="C17" s="403"/>
      <c r="D17" s="403" t="s">
        <v>140</v>
      </c>
      <c r="E17" s="403" t="s">
        <v>138</v>
      </c>
      <c r="F17" s="80"/>
      <c r="G17" s="80"/>
      <c r="H17" s="80"/>
      <c r="I17" s="593" t="s">
        <v>271</v>
      </c>
      <c r="J17" s="589" t="s">
        <v>624</v>
      </c>
      <c r="K17" s="403" t="s">
        <v>596</v>
      </c>
      <c r="L17" s="253" t="s">
        <v>625</v>
      </c>
      <c r="M17" s="244">
        <v>32</v>
      </c>
      <c r="N17" s="244">
        <f>+Q17+S17+U17+W17</f>
        <v>34</v>
      </c>
      <c r="O17" s="243">
        <f>+P17+R17+T17+V17</f>
        <v>272000</v>
      </c>
      <c r="P17" s="243">
        <f>8000*10</f>
        <v>80000</v>
      </c>
      <c r="Q17" s="244">
        <v>10</v>
      </c>
      <c r="R17" s="243">
        <f>8000*10</f>
        <v>80000</v>
      </c>
      <c r="S17" s="244">
        <v>10</v>
      </c>
      <c r="T17" s="243">
        <f>8000*8</f>
        <v>64000</v>
      </c>
      <c r="U17" s="244">
        <v>8</v>
      </c>
      <c r="V17" s="243">
        <f>8000*6</f>
        <v>48000</v>
      </c>
      <c r="W17" s="244">
        <v>6</v>
      </c>
      <c r="X17" s="240" t="s">
        <v>626</v>
      </c>
      <c r="Y17" s="199" t="s">
        <v>265</v>
      </c>
      <c r="Z17" s="253" t="s">
        <v>627</v>
      </c>
      <c r="AA17" s="253" t="s">
        <v>628</v>
      </c>
      <c r="AB17" s="240" t="s">
        <v>629</v>
      </c>
      <c r="AC17" s="54"/>
      <c r="AD17" s="181"/>
      <c r="AE17" s="252">
        <v>1</v>
      </c>
      <c r="AF17" s="252">
        <v>1</v>
      </c>
      <c r="AG17" s="252">
        <v>1</v>
      </c>
      <c r="AH17" s="252">
        <v>1</v>
      </c>
      <c r="AI17" s="252">
        <v>1</v>
      </c>
      <c r="AJ17" s="252">
        <v>1</v>
      </c>
      <c r="AK17" s="252">
        <v>1</v>
      </c>
      <c r="AL17" s="252">
        <v>1</v>
      </c>
      <c r="AM17" s="252">
        <v>1</v>
      </c>
      <c r="AN17" s="252">
        <v>1</v>
      </c>
      <c r="AO17" s="252">
        <v>1</v>
      </c>
      <c r="AP17" s="243">
        <f t="shared" ref="AP17:AP18" si="1">+O17</f>
        <v>272000</v>
      </c>
      <c r="AQ17" s="253" t="s">
        <v>630</v>
      </c>
      <c r="AR17" s="198" t="s">
        <v>589</v>
      </c>
      <c r="AS17" s="199" t="s">
        <v>40</v>
      </c>
      <c r="AT17" s="253" t="s">
        <v>631</v>
      </c>
    </row>
    <row r="18" spans="1:46" ht="75" x14ac:dyDescent="0.25">
      <c r="A18" s="403"/>
      <c r="B18" s="463"/>
      <c r="C18" s="403"/>
      <c r="D18" s="403"/>
      <c r="E18" s="403"/>
      <c r="F18" s="80"/>
      <c r="G18" s="80"/>
      <c r="H18" s="80"/>
      <c r="I18" s="593"/>
      <c r="J18" s="589"/>
      <c r="K18" s="403"/>
      <c r="L18" s="253" t="s">
        <v>632</v>
      </c>
      <c r="M18" s="244">
        <v>18</v>
      </c>
      <c r="N18" s="244">
        <f>+Q18+S18+U18+W18</f>
        <v>23</v>
      </c>
      <c r="O18" s="243">
        <f>+P18+R18+T18+V18</f>
        <v>161000</v>
      </c>
      <c r="P18" s="243">
        <f>7000*Q18</f>
        <v>35000</v>
      </c>
      <c r="Q18" s="244">
        <v>5</v>
      </c>
      <c r="R18" s="243">
        <f>7000*S18</f>
        <v>42000</v>
      </c>
      <c r="S18" s="244">
        <v>6</v>
      </c>
      <c r="T18" s="243">
        <f>7000*U18</f>
        <v>42000</v>
      </c>
      <c r="U18" s="244">
        <v>6</v>
      </c>
      <c r="V18" s="243">
        <f>7000*W18</f>
        <v>42000</v>
      </c>
      <c r="W18" s="244">
        <v>6</v>
      </c>
      <c r="X18" s="240" t="s">
        <v>633</v>
      </c>
      <c r="Y18" s="253" t="s">
        <v>634</v>
      </c>
      <c r="Z18" s="253" t="s">
        <v>627</v>
      </c>
      <c r="AA18" s="253" t="s">
        <v>635</v>
      </c>
      <c r="AB18" s="240" t="s">
        <v>636</v>
      </c>
      <c r="AC18" s="54"/>
      <c r="AD18" s="252">
        <v>1</v>
      </c>
      <c r="AE18" s="252">
        <v>1</v>
      </c>
      <c r="AF18" s="252">
        <v>1</v>
      </c>
      <c r="AG18" s="252">
        <v>1</v>
      </c>
      <c r="AH18" s="252">
        <v>1</v>
      </c>
      <c r="AI18" s="252">
        <v>1</v>
      </c>
      <c r="AJ18" s="252">
        <v>1</v>
      </c>
      <c r="AK18" s="252">
        <v>1</v>
      </c>
      <c r="AL18" s="252">
        <v>1</v>
      </c>
      <c r="AM18" s="252">
        <v>1</v>
      </c>
      <c r="AN18" s="252">
        <v>1</v>
      </c>
      <c r="AO18" s="252">
        <v>1</v>
      </c>
      <c r="AP18" s="243">
        <f t="shared" si="1"/>
        <v>161000</v>
      </c>
      <c r="AQ18" s="253" t="s">
        <v>637</v>
      </c>
      <c r="AR18" s="198" t="s">
        <v>589</v>
      </c>
      <c r="AS18" s="199" t="s">
        <v>40</v>
      </c>
      <c r="AT18" s="253" t="s">
        <v>631</v>
      </c>
    </row>
    <row r="19" spans="1:46" s="80" customFormat="1" ht="132.75" customHeight="1" x14ac:dyDescent="0.25">
      <c r="A19" s="403"/>
      <c r="B19" s="463"/>
      <c r="C19" s="403"/>
      <c r="D19" s="352" t="s">
        <v>710</v>
      </c>
      <c r="E19" s="240" t="s">
        <v>711</v>
      </c>
      <c r="I19" s="26" t="s">
        <v>972</v>
      </c>
      <c r="J19" s="26" t="s">
        <v>964</v>
      </c>
      <c r="K19" s="250" t="s">
        <v>965</v>
      </c>
      <c r="L19" s="247" t="s">
        <v>973</v>
      </c>
      <c r="M19" s="250">
        <v>0</v>
      </c>
      <c r="N19" s="250">
        <v>5</v>
      </c>
      <c r="Q19" s="350">
        <v>1</v>
      </c>
      <c r="R19" s="29"/>
      <c r="S19" s="350">
        <v>1</v>
      </c>
      <c r="T19" s="87"/>
      <c r="U19" s="350">
        <v>1</v>
      </c>
      <c r="V19" s="87"/>
      <c r="W19" s="351">
        <v>2</v>
      </c>
      <c r="X19" s="30" t="s">
        <v>967</v>
      </c>
      <c r="Y19" s="250" t="s">
        <v>968</v>
      </c>
      <c r="Z19" s="250" t="s">
        <v>60</v>
      </c>
      <c r="AA19" s="250" t="s">
        <v>969</v>
      </c>
      <c r="AB19" s="30" t="s">
        <v>974</v>
      </c>
      <c r="AE19" s="26">
        <v>1</v>
      </c>
      <c r="AF19" s="250">
        <v>2.2999999999999998</v>
      </c>
      <c r="AG19" s="250">
        <v>1</v>
      </c>
      <c r="AH19" s="250"/>
      <c r="AI19" s="250">
        <v>2.2999999999999998</v>
      </c>
      <c r="AJ19" s="250">
        <v>1</v>
      </c>
      <c r="AK19" s="250"/>
      <c r="AL19" s="250">
        <v>2.2999999999999998</v>
      </c>
      <c r="AM19" s="250">
        <v>1</v>
      </c>
      <c r="AN19" s="250"/>
      <c r="AO19" s="250">
        <v>2.2999999999999998</v>
      </c>
      <c r="AQ19" s="250" t="s">
        <v>971</v>
      </c>
      <c r="AR19" s="33" t="s">
        <v>45</v>
      </c>
      <c r="AS19" s="250" t="s">
        <v>40</v>
      </c>
    </row>
    <row r="22" spans="1:46" s="48" customFormat="1" x14ac:dyDescent="0.25">
      <c r="Z22" s="22"/>
      <c r="AA22" s="22"/>
    </row>
    <row r="23" spans="1:46" s="2" customFormat="1" x14ac:dyDescent="0.25">
      <c r="D23" s="3"/>
      <c r="E23" s="4"/>
      <c r="X23" s="3"/>
      <c r="Z23" s="22"/>
      <c r="AA23" s="22"/>
      <c r="AP23" s="72"/>
      <c r="AS23" s="24"/>
    </row>
    <row r="24" spans="1:46" s="2" customFormat="1" x14ac:dyDescent="0.25">
      <c r="D24" s="3"/>
      <c r="E24" s="4"/>
      <c r="L24" s="420" t="s">
        <v>272</v>
      </c>
      <c r="M24" s="420"/>
      <c r="N24" s="420"/>
      <c r="X24" s="3"/>
      <c r="Z24" s="22"/>
      <c r="AA24" s="22"/>
      <c r="AP24" s="72"/>
      <c r="AS24" s="24"/>
    </row>
    <row r="25" spans="1:46" s="2" customFormat="1" x14ac:dyDescent="0.25">
      <c r="D25" s="3"/>
      <c r="E25" s="4"/>
      <c r="L25" s="421" t="s">
        <v>273</v>
      </c>
      <c r="M25" s="421"/>
      <c r="N25" s="421"/>
      <c r="X25" s="3"/>
      <c r="Z25" s="22"/>
      <c r="AA25" s="22"/>
      <c r="AP25" s="72"/>
      <c r="AS25" s="24"/>
    </row>
    <row r="28" spans="1:46" ht="60" x14ac:dyDescent="0.25">
      <c r="B28" s="17" t="s">
        <v>196</v>
      </c>
    </row>
  </sheetData>
  <mergeCells count="88">
    <mergeCell ref="L14:L15"/>
    <mergeCell ref="D12:D16"/>
    <mergeCell ref="AG14:AG15"/>
    <mergeCell ref="AM14:AM15"/>
    <mergeCell ref="AN14:AN15"/>
    <mergeCell ref="Y14:Y15"/>
    <mergeCell ref="Z14:Z15"/>
    <mergeCell ref="AA14:AA15"/>
    <mergeCell ref="AO14:AO15"/>
    <mergeCell ref="AP14:AP15"/>
    <mergeCell ref="I17:I18"/>
    <mergeCell ref="J17:J18"/>
    <mergeCell ref="K17:K18"/>
    <mergeCell ref="AH14:AH15"/>
    <mergeCell ref="AI14:AI15"/>
    <mergeCell ref="AJ14:AJ15"/>
    <mergeCell ref="AK14:AK15"/>
    <mergeCell ref="AL14:AL15"/>
    <mergeCell ref="AB14:AB15"/>
    <mergeCell ref="AD14:AD15"/>
    <mergeCell ref="AE14:AE15"/>
    <mergeCell ref="AF14:AF15"/>
    <mergeCell ref="W14:W15"/>
    <mergeCell ref="X14:X15"/>
    <mergeCell ref="B5:AT5"/>
    <mergeCell ref="B6:K6"/>
    <mergeCell ref="C8:AT8"/>
    <mergeCell ref="F9:F11"/>
    <mergeCell ref="G9:G11"/>
    <mergeCell ref="H9:H11"/>
    <mergeCell ref="M9:M11"/>
    <mergeCell ref="B7:AT7"/>
    <mergeCell ref="AQ9:AT9"/>
    <mergeCell ref="O10:O11"/>
    <mergeCell ref="P10:Q10"/>
    <mergeCell ref="AR10:AS10"/>
    <mergeCell ref="AT10:AT11"/>
    <mergeCell ref="V10:W10"/>
    <mergeCell ref="AD10:AF10"/>
    <mergeCell ref="AG10:AI10"/>
    <mergeCell ref="A1:AT1"/>
    <mergeCell ref="A2:AT2"/>
    <mergeCell ref="A4:AT4"/>
    <mergeCell ref="AB9:AB11"/>
    <mergeCell ref="AC9:AC11"/>
    <mergeCell ref="AJ10:AL10"/>
    <mergeCell ref="AM10:AO10"/>
    <mergeCell ref="AQ10:AQ11"/>
    <mergeCell ref="N9:W9"/>
    <mergeCell ref="X9:X11"/>
    <mergeCell ref="Y9:Y11"/>
    <mergeCell ref="Z9:Z11"/>
    <mergeCell ref="AA9:AA11"/>
    <mergeCell ref="I9:I11"/>
    <mergeCell ref="J9:J11"/>
    <mergeCell ref="K9:K11"/>
    <mergeCell ref="L24:N24"/>
    <mergeCell ref="L25:N25"/>
    <mergeCell ref="AD9:AO9"/>
    <mergeCell ref="AP9:AP11"/>
    <mergeCell ref="L9:L11"/>
    <mergeCell ref="M14:M15"/>
    <mergeCell ref="N14:N15"/>
    <mergeCell ref="O14:O15"/>
    <mergeCell ref="P14:P15"/>
    <mergeCell ref="Q14:Q15"/>
    <mergeCell ref="R14:R15"/>
    <mergeCell ref="S14:S15"/>
    <mergeCell ref="T14:T15"/>
    <mergeCell ref="U14:U15"/>
    <mergeCell ref="V14:V15"/>
    <mergeCell ref="N10:N11"/>
    <mergeCell ref="C12:C19"/>
    <mergeCell ref="B12:B19"/>
    <mergeCell ref="A12:A19"/>
    <mergeCell ref="R10:S10"/>
    <mergeCell ref="T10:U10"/>
    <mergeCell ref="A9:A11"/>
    <mergeCell ref="B9:B11"/>
    <mergeCell ref="C9:C11"/>
    <mergeCell ref="D9:D11"/>
    <mergeCell ref="E9:E11"/>
    <mergeCell ref="I14:I15"/>
    <mergeCell ref="E17:E18"/>
    <mergeCell ref="D17:D18"/>
    <mergeCell ref="E14:E15"/>
    <mergeCell ref="J14:J15"/>
    <mergeCell ref="K14:K15"/>
  </mergeCells>
  <dataValidations count="27">
    <dataValidation allowBlank="1" showInputMessage="1" showErrorMessage="1" promptTitle="Acciones de mitigación:" prompt="Incluya acciones de prevención para la reducción de ocurrencia de riesgos" sqref="AT10"/>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1 AS19"/>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1 AR19"/>
    <dataValidation allowBlank="1" showInputMessage="1" showErrorMessage="1" promptTitle="Calificación:" prompt="Riesgos que pueden suscitar a la hora de desarrollar las acciones encaminadas a cumpllir con los productos y resultados definidos." sqref="AR10"/>
    <dataValidation allowBlank="1" showInputMessage="1" showErrorMessage="1" promptTitle="Riesgo Asociado:" prompt="Incluya aqui la probabilidad de ocurrencia de un evento que pueda entorpecer la realización del producto" sqref="AQ10 AQ19"/>
    <dataValidation allowBlank="1" showInputMessage="1" showErrorMessage="1" promptTitle="Meta:" prompt="Constituye la expresión concreta y cuantificable de los productos previamente definidos. " sqref="N9"/>
    <dataValidation allowBlank="1" showInputMessage="1" showErrorMessage="1" promptTitle="Cronograma:" prompt="Esquema básico donde se distribuye y organiza en forma de secuencia temporal el periodo en el que se debe dar cuenta el logro de las metas. " sqref="AD9:AO9"/>
    <dataValidation allowBlank="1" showInputMessage="1" showErrorMessage="1" promptTitle="Trimestre 1:" prompt="Enero, Febrero, Marzo_x000a_" sqref="AD10:AF10"/>
    <dataValidation allowBlank="1" showInputMessage="1" showErrorMessage="1" promptTitle="Trimestre 2:" prompt="Abril, Mayo, Junio" sqref="AG10:AI10"/>
    <dataValidation allowBlank="1" showInputMessage="1" showErrorMessage="1" promptTitle="Trimestre 4:" prompt="Julio, Agosto, Septiembre" sqref="AJ10:AL10"/>
    <dataValidation allowBlank="1" showInputMessage="1" showErrorMessage="1" promptTitle="Trimestre 4:" prompt="Octubre, Noviembre, Diciembre" sqref="AM10:AO10"/>
    <dataValidation allowBlank="1" showInputMessage="1" showErrorMessage="1" promptTitle="Actividades generales: " prompt="Contemple en este espacio, las principales actividades que deberán ser realizadas para el cumplimiento del producto._x000a_" sqref="AC9 AB9:AB11 AB19"/>
    <dataValidation allowBlank="1" showInputMessage="1" showErrorMessage="1" promptTitle="Responsable Primario:" prompt="Incluya los responsables directos del logro del producto_x000a_" sqref="Z9:Z11 Z12:AA12 Z19"/>
    <dataValidation allowBlank="1" showInputMessage="1" showErrorMessage="1" promptTitle="Resultado:" prompt="Indique el resultado del PEI " sqref="A9 C9:D9"/>
    <dataValidation allowBlank="1" showInputMessage="1" showErrorMessage="1" promptTitle="Indicador del producto:" prompt="Es una herramienta de medición del producto. Sólo mide, no opina." sqref="L9:L13 L16"/>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9:H9 F9:F11"/>
    <dataValidation allowBlank="1" showInputMessage="1" showErrorMessage="1" promptTitle="Meta" prompt="Expresión concreta y cuantificable de los logros del producto que se planea alcanzar en cada trimestre del año._x000a_" sqref="M13 N10:P10 V10 R10 T10 N12 M16"/>
    <dataValidation allowBlank="1" showInputMessage="1" showErrorMessage="1" promptTitle="Meta 1er trimestre" prompt="Expresión concreta y cuantificable de los logros del producto que se planea alcanzar en el primer trimestre del año._x000a_" sqref="Q11 S11 U11 W11"/>
    <dataValidation allowBlank="1" showInputMessage="1" showErrorMessage="1" prompt="Incluir aqui apuesta dependiente del área estratégica del PEI_x000a_" sqref="C8"/>
    <dataValidation allowBlank="1" showInputMessage="1" showErrorMessage="1" promptTitle="Responsable(s) Solidario(s):" prompt="Incluya los responsables que están involucrados con el logro del producto_x000a_" sqref="AA9:AA11 AA19"/>
    <dataValidation allowBlank="1" showInputMessage="1" showErrorMessage="1" promptTitle="Medio de verificación:" prompt="Especifique aquí las evidencias concretas que darán cuenta del logro del producto y de las metas establecidas en el plan." sqref="Y9:Y11 Y19"/>
    <dataValidation allowBlank="1" showInputMessage="1" showErrorMessage="1" promptTitle="Resultado Estratégico:" prompt="Según la apuesta estratégica del PEI que corresponda al área, incluir los resultados estratégicos para el año 2016." sqref="E9:E11"/>
    <dataValidation allowBlank="1" showInputMessage="1" showErrorMessage="1" promptTitle="Producto:" prompt="Son bienes y/o servicios que se estarán ejecutando desde el área organizacional, tomando como referencia las operaciones plasmadas en el PEI. " sqref="I9:I11"/>
    <dataValidation allowBlank="1" showInputMessage="1" showErrorMessage="1" promptTitle="Descripción del producto: " prompt="Breve detalle del producto." sqref="J9:J11 J19"/>
    <dataValidation allowBlank="1" showInputMessage="1" showErrorMessage="1" promptTitle="Beneficiario:" prompt="Persona o entidad a quien va dirigido el producto. " sqref="K9:K11 K19"/>
    <dataValidation allowBlank="1" showInputMessage="1" showErrorMessage="1" promptTitle="Línea base:" prompt="Valor presente del producto._x000a__x000a__x000a_" sqref="M9:M11"/>
    <dataValidation allowBlank="1" showInputMessage="1" showErrorMessage="1" promptTitle="Resultado esperado del producto" prompt="Indique qué se espera alcanzar con el logro del producto" sqref="X9:X11 X19"/>
  </dataValidation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OE 1</vt:lpstr>
      <vt:lpstr>OE 2</vt:lpstr>
      <vt:lpstr>OE 3</vt:lpstr>
      <vt:lpstr>OE 4</vt:lpstr>
      <vt:lpstr>OE 5</vt:lpstr>
      <vt:lpstr>OE 6</vt:lpstr>
      <vt:lpstr>OE 7</vt:lpstr>
      <vt:lpstr>'OE 1'!Área_de_impresión</vt:lpstr>
      <vt:lpstr>'OE 2'!Área_de_impresión</vt:lpstr>
      <vt:lpstr>'OE 3'!Área_de_impresión</vt:lpstr>
      <vt:lpstr>'OE 6'!Área_de_impresión</vt:lpstr>
      <vt:lpstr>'OE 7'!Área_de_impresión</vt:lpstr>
      <vt:lpstr>'OE 3'!Títulos_a_imprimir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Guaroa Vásquez Guillani</dc:creator>
  <cp:lastModifiedBy>Jasmín Altagracia Candelario</cp:lastModifiedBy>
  <cp:lastPrinted>2017-12-28T22:45:53Z</cp:lastPrinted>
  <dcterms:created xsi:type="dcterms:W3CDTF">2017-09-12T20:27:24Z</dcterms:created>
  <dcterms:modified xsi:type="dcterms:W3CDTF">2019-09-09T15:12:55Z</dcterms:modified>
</cp:coreProperties>
</file>